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12200\Desktop\Year4Learning\Level 4 Project\other documents\"/>
    </mc:Choice>
  </mc:AlternateContent>
  <xr:revisionPtr revIDLastSave="0" documentId="13_ncr:1_{893FD066-ACEC-4D15-8443-3CF00220CC32}" xr6:coauthVersionLast="47" xr6:coauthVersionMax="47" xr10:uidLastSave="{00000000-0000-0000-0000-000000000000}"/>
  <bookViews>
    <workbookView xWindow="-110" yWindow="-110" windowWidth="25820" windowHeight="13900" tabRatio="625" activeTab="4" xr2:uid="{00000000-000D-0000-FFFF-FFFF00000000}"/>
  </bookViews>
  <sheets>
    <sheet name="calculation for hydrogen" sheetId="12" r:id="rId1"/>
    <sheet name="A param&amp;Cs test" sheetId="14" r:id="rId2"/>
    <sheet name="Rb test" sheetId="17" r:id="rId3"/>
    <sheet name="Sr+ test for rc l=0" sheetId="15" r:id="rId4"/>
    <sheet name="Strontium+ parameter test" sheetId="18" r:id="rId5"/>
    <sheet name="try of the perturber" sheetId="16" r:id="rId6"/>
  </sheets>
  <definedNames>
    <definedName name="_xlnm._FilterDatabase" localSheetId="4" hidden="1">'Strontium+ parameter test'!$A$4:$L$235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8" l="1"/>
  <c r="M15" i="18" s="1"/>
  <c r="N15" i="18" s="1"/>
  <c r="AQ66" i="15"/>
  <c r="AQ65" i="15"/>
  <c r="AQ64" i="15"/>
  <c r="AQ63" i="15"/>
  <c r="AQ62" i="15"/>
  <c r="AQ61" i="15"/>
  <c r="AQ60" i="15"/>
  <c r="AQ59" i="15"/>
  <c r="AQ58" i="15"/>
  <c r="AQ57" i="15"/>
  <c r="AQ56" i="15"/>
  <c r="AQ55" i="15"/>
  <c r="AQ54" i="15"/>
  <c r="AQ53" i="15"/>
  <c r="AQ52" i="15"/>
  <c r="AQ51" i="15"/>
  <c r="AQ50" i="15"/>
  <c r="AQ49" i="15"/>
  <c r="AQ48" i="15"/>
  <c r="AQ47" i="15"/>
  <c r="AQ46" i="15"/>
  <c r="AQ45" i="15"/>
  <c r="AQ44" i="15"/>
  <c r="AQ43" i="15"/>
  <c r="AQ42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9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6" i="15"/>
  <c r="AQ15" i="15"/>
  <c r="AQ14" i="15"/>
  <c r="AQ13" i="15"/>
  <c r="AO66" i="15"/>
  <c r="AO65" i="15"/>
  <c r="AO64" i="15"/>
  <c r="AO63" i="15"/>
  <c r="AO62" i="15"/>
  <c r="AO61" i="15"/>
  <c r="AO60" i="15"/>
  <c r="AO59" i="15"/>
  <c r="AO58" i="15"/>
  <c r="AO57" i="15"/>
  <c r="AO56" i="15"/>
  <c r="AO55" i="15"/>
  <c r="AO54" i="15"/>
  <c r="AO53" i="15"/>
  <c r="AO52" i="15"/>
  <c r="AO51" i="15"/>
  <c r="AO50" i="15"/>
  <c r="AO49" i="15"/>
  <c r="AO48" i="15"/>
  <c r="AO47" i="15"/>
  <c r="AO46" i="15"/>
  <c r="AO45" i="15"/>
  <c r="AO44" i="15"/>
  <c r="AO43" i="15"/>
  <c r="AO42" i="15"/>
  <c r="AO41" i="15"/>
  <c r="AO40" i="15"/>
  <c r="AO39" i="15"/>
  <c r="AO38" i="15"/>
  <c r="AO37" i="15"/>
  <c r="AO36" i="15"/>
  <c r="AO35" i="15"/>
  <c r="AO34" i="15"/>
  <c r="AO33" i="15"/>
  <c r="AO32" i="15"/>
  <c r="AO31" i="15"/>
  <c r="AO30" i="15"/>
  <c r="AO29" i="15"/>
  <c r="AO28" i="15"/>
  <c r="AO27" i="15"/>
  <c r="AO26" i="15"/>
  <c r="AO25" i="15"/>
  <c r="AO24" i="15"/>
  <c r="AO23" i="15"/>
  <c r="AO22" i="15"/>
  <c r="AO21" i="15"/>
  <c r="AO20" i="15"/>
  <c r="AO19" i="15"/>
  <c r="AO18" i="15"/>
  <c r="AO17" i="15"/>
  <c r="AO16" i="15"/>
  <c r="AO15" i="15"/>
  <c r="AO14" i="15"/>
  <c r="AO13" i="15"/>
  <c r="AM66" i="15"/>
  <c r="AM65" i="15"/>
  <c r="AM64" i="15"/>
  <c r="AM63" i="15"/>
  <c r="AM62" i="15"/>
  <c r="AM61" i="15"/>
  <c r="AM60" i="15"/>
  <c r="AM59" i="15"/>
  <c r="AM58" i="15"/>
  <c r="AM57" i="15"/>
  <c r="AM56" i="15"/>
  <c r="AM55" i="15"/>
  <c r="AM54" i="15"/>
  <c r="AM53" i="15"/>
  <c r="AM52" i="15"/>
  <c r="AM51" i="15"/>
  <c r="AM50" i="15"/>
  <c r="AM49" i="15"/>
  <c r="AM48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4" i="15"/>
  <c r="AM33" i="15"/>
  <c r="AM32" i="15"/>
  <c r="AM31" i="15"/>
  <c r="AM30" i="15"/>
  <c r="AM29" i="15"/>
  <c r="AM28" i="15"/>
  <c r="AM27" i="15"/>
  <c r="AM26" i="15"/>
  <c r="AM25" i="15"/>
  <c r="AM24" i="15"/>
  <c r="AM23" i="15"/>
  <c r="AM22" i="15"/>
  <c r="AM21" i="15"/>
  <c r="AM20" i="15"/>
  <c r="AM19" i="15"/>
  <c r="AM18" i="15"/>
  <c r="AM17" i="15"/>
  <c r="AM16" i="15"/>
  <c r="AM15" i="15"/>
  <c r="AM14" i="15"/>
  <c r="AM13" i="15"/>
  <c r="AK66" i="15"/>
  <c r="AK65" i="15"/>
  <c r="AK64" i="15"/>
  <c r="AK63" i="15"/>
  <c r="AK62" i="15"/>
  <c r="AK61" i="15"/>
  <c r="AK60" i="15"/>
  <c r="AK59" i="15"/>
  <c r="AK58" i="15"/>
  <c r="AK57" i="15"/>
  <c r="AK56" i="15"/>
  <c r="AK55" i="15"/>
  <c r="AK54" i="15"/>
  <c r="AK53" i="15"/>
  <c r="AK52" i="15"/>
  <c r="AK51" i="15"/>
  <c r="AK50" i="15"/>
  <c r="AK49" i="15"/>
  <c r="AK48" i="15"/>
  <c r="AK47" i="15"/>
  <c r="AK46" i="15"/>
  <c r="AK45" i="15"/>
  <c r="AK44" i="15"/>
  <c r="AK43" i="15"/>
  <c r="AK42" i="15"/>
  <c r="AK41" i="15"/>
  <c r="AK40" i="15"/>
  <c r="AK39" i="15"/>
  <c r="AK38" i="15"/>
  <c r="AK37" i="15"/>
  <c r="AK36" i="15"/>
  <c r="AK35" i="15"/>
  <c r="AK34" i="15"/>
  <c r="AK33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13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13" i="15"/>
  <c r="Y66" i="15"/>
  <c r="Y65" i="15"/>
  <c r="Y64" i="15"/>
  <c r="Y63" i="15"/>
  <c r="Y62" i="15"/>
  <c r="Y61" i="15"/>
  <c r="Y60" i="15"/>
  <c r="Y59" i="15"/>
  <c r="Y58" i="15"/>
  <c r="Y57" i="15"/>
  <c r="Y56" i="15"/>
  <c r="Y55" i="15"/>
  <c r="Y54" i="15"/>
  <c r="Y53" i="15"/>
  <c r="Y52" i="15"/>
  <c r="Y51" i="15"/>
  <c r="Y50" i="15"/>
  <c r="Y49" i="15"/>
  <c r="Y48" i="15"/>
  <c r="Y47" i="15"/>
  <c r="Y46" i="15"/>
  <c r="Y45" i="15"/>
  <c r="Y44" i="15"/>
  <c r="Y43" i="15"/>
  <c r="Y42" i="15"/>
  <c r="Y41" i="15"/>
  <c r="Y40" i="15"/>
  <c r="Y39" i="15"/>
  <c r="Y38" i="15"/>
  <c r="Y37" i="15"/>
  <c r="Y36" i="15"/>
  <c r="Y35" i="15"/>
  <c r="Y34" i="15"/>
  <c r="Y33" i="15"/>
  <c r="Y32" i="15"/>
  <c r="Y31" i="15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13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13" i="15"/>
  <c r="C16" i="14"/>
  <c r="C11" i="17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16" i="14"/>
  <c r="F56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F24" i="17" s="1"/>
  <c r="G24" i="17" s="1"/>
  <c r="C25" i="17"/>
  <c r="D25" i="17" s="1"/>
  <c r="E25" i="17" s="1"/>
  <c r="C26" i="17"/>
  <c r="D26" i="17" s="1"/>
  <c r="E26" i="17" s="1"/>
  <c r="C27" i="17"/>
  <c r="D27" i="17" s="1"/>
  <c r="E27" i="17" s="1"/>
  <c r="C28" i="17"/>
  <c r="F28" i="17" s="1"/>
  <c r="G28" i="17" s="1"/>
  <c r="C29" i="17"/>
  <c r="F29" i="17" s="1"/>
  <c r="G29" i="17" s="1"/>
  <c r="C30" i="17"/>
  <c r="F30" i="17" s="1"/>
  <c r="G30" i="17" s="1"/>
  <c r="C31" i="17"/>
  <c r="D31" i="17" s="1"/>
  <c r="E31" i="17" s="1"/>
  <c r="C32" i="17"/>
  <c r="F32" i="17" s="1"/>
  <c r="G32" i="17" s="1"/>
  <c r="C33" i="17"/>
  <c r="F33" i="17" s="1"/>
  <c r="G33" i="17" s="1"/>
  <c r="C34" i="17"/>
  <c r="D34" i="17" s="1"/>
  <c r="E34" i="17" s="1"/>
  <c r="C35" i="17"/>
  <c r="F35" i="17" s="1"/>
  <c r="G35" i="17" s="1"/>
  <c r="C36" i="17"/>
  <c r="F36" i="17" s="1"/>
  <c r="G36" i="17" s="1"/>
  <c r="C37" i="17"/>
  <c r="F37" i="17" s="1"/>
  <c r="G37" i="17" s="1"/>
  <c r="C38" i="17"/>
  <c r="D38" i="17" s="1"/>
  <c r="E38" i="17" s="1"/>
  <c r="C39" i="17"/>
  <c r="D39" i="17" s="1"/>
  <c r="E39" i="17" s="1"/>
  <c r="C40" i="17"/>
  <c r="D40" i="17" s="1"/>
  <c r="E40" i="17" s="1"/>
  <c r="C41" i="17"/>
  <c r="D41" i="17" s="1"/>
  <c r="E41" i="17" s="1"/>
  <c r="C42" i="17"/>
  <c r="D42" i="17" s="1"/>
  <c r="E42" i="17" s="1"/>
  <c r="C43" i="17"/>
  <c r="D43" i="17" s="1"/>
  <c r="E43" i="17" s="1"/>
  <c r="C44" i="17"/>
  <c r="F44" i="17" s="1"/>
  <c r="G44" i="17" s="1"/>
  <c r="C45" i="17"/>
  <c r="F45" i="17" s="1"/>
  <c r="G45" i="17" s="1"/>
  <c r="C46" i="17"/>
  <c r="F46" i="17" s="1"/>
  <c r="G46" i="17" s="1"/>
  <c r="C47" i="17"/>
  <c r="F47" i="17" s="1"/>
  <c r="G47" i="17" s="1"/>
  <c r="C48" i="17"/>
  <c r="F48" i="17" s="1"/>
  <c r="G48" i="17" s="1"/>
  <c r="C49" i="17"/>
  <c r="F49" i="17" s="1"/>
  <c r="G49" i="17" s="1"/>
  <c r="H2" i="17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16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16" i="14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6"/>
  <c r="F8" i="16"/>
  <c r="G8" i="16" s="1"/>
  <c r="H8" i="16" s="1"/>
  <c r="F9" i="16"/>
  <c r="G9" i="16" s="1"/>
  <c r="H9" i="16" s="1"/>
  <c r="F10" i="16"/>
  <c r="G10" i="16" s="1"/>
  <c r="H10" i="16" s="1"/>
  <c r="F11" i="16"/>
  <c r="G11" i="16" s="1"/>
  <c r="H11" i="16" s="1"/>
  <c r="F12" i="16"/>
  <c r="G12" i="16" s="1"/>
  <c r="H12" i="16" s="1"/>
  <c r="F13" i="16"/>
  <c r="G13" i="16" s="1"/>
  <c r="H13" i="16" s="1"/>
  <c r="F15" i="16"/>
  <c r="G15" i="16" s="1"/>
  <c r="H15" i="16" s="1"/>
  <c r="F16" i="16"/>
  <c r="G16" i="16" s="1"/>
  <c r="H16" i="16" s="1"/>
  <c r="F17" i="16"/>
  <c r="G17" i="16" s="1"/>
  <c r="H17" i="16" s="1"/>
  <c r="F18" i="16"/>
  <c r="G18" i="16" s="1"/>
  <c r="H18" i="16" s="1"/>
  <c r="F19" i="16"/>
  <c r="G19" i="16" s="1"/>
  <c r="H19" i="16" s="1"/>
  <c r="F20" i="16"/>
  <c r="G20" i="16" s="1"/>
  <c r="H20" i="16" s="1"/>
  <c r="F21" i="16"/>
  <c r="G21" i="16" s="1"/>
  <c r="H21" i="16" s="1"/>
  <c r="F22" i="16"/>
  <c r="G22" i="16" s="1"/>
  <c r="H22" i="16" s="1"/>
  <c r="F23" i="16"/>
  <c r="G23" i="16" s="1"/>
  <c r="H23" i="16" s="1"/>
  <c r="F7" i="16"/>
  <c r="G7" i="16" s="1"/>
  <c r="H7" i="16" s="1"/>
  <c r="AD55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13" i="14"/>
  <c r="AD14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14" i="14"/>
  <c r="AF15" i="14"/>
  <c r="AF16" i="14"/>
  <c r="C17" i="14"/>
  <c r="C18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19" i="14"/>
  <c r="AI2" i="14"/>
  <c r="AI27" i="14" s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F17" i="12" s="1"/>
  <c r="G17" i="12" s="1"/>
  <c r="E18" i="12"/>
  <c r="F18" i="12" s="1"/>
  <c r="G18" i="12" s="1"/>
  <c r="E19" i="12"/>
  <c r="F19" i="12" s="1"/>
  <c r="G19" i="12" s="1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F33" i="12" s="1"/>
  <c r="G33" i="12" s="1"/>
  <c r="E34" i="12"/>
  <c r="F34" i="12" s="1"/>
  <c r="G34" i="12" s="1"/>
  <c r="E35" i="12"/>
  <c r="F35" i="12" s="1"/>
  <c r="G35" i="12" s="1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3" i="12"/>
  <c r="F3" i="12" s="1"/>
  <c r="G3" i="12" s="1"/>
  <c r="F4" i="12"/>
  <c r="G4" i="12" s="1"/>
  <c r="F5" i="12"/>
  <c r="G5" i="12" s="1"/>
  <c r="F6" i="12"/>
  <c r="G6" i="12" s="1"/>
  <c r="F7" i="12"/>
  <c r="G7" i="12" s="1"/>
  <c r="F8" i="12"/>
  <c r="G8" i="12" s="1"/>
  <c r="F9" i="12"/>
  <c r="G9" i="12" s="1"/>
  <c r="F10" i="12"/>
  <c r="G10" i="12" s="1"/>
  <c r="F11" i="12"/>
  <c r="G11" i="12" s="1"/>
  <c r="F12" i="12"/>
  <c r="G12" i="12" s="1"/>
  <c r="F13" i="12"/>
  <c r="G13" i="12" s="1"/>
  <c r="F14" i="12"/>
  <c r="G14" i="12" s="1"/>
  <c r="F15" i="12"/>
  <c r="G15" i="12" s="1"/>
  <c r="F16" i="12"/>
  <c r="G16" i="12" s="1"/>
  <c r="F20" i="12"/>
  <c r="G20" i="12" s="1"/>
  <c r="F21" i="12"/>
  <c r="G21" i="12" s="1"/>
  <c r="F22" i="12"/>
  <c r="G22" i="12" s="1"/>
  <c r="F23" i="12"/>
  <c r="G23" i="12" s="1"/>
  <c r="F24" i="12"/>
  <c r="G24" i="12" s="1"/>
  <c r="F25" i="12"/>
  <c r="G25" i="12" s="1"/>
  <c r="F26" i="12"/>
  <c r="G26" i="12" s="1"/>
  <c r="F27" i="12"/>
  <c r="G27" i="12" s="1"/>
  <c r="F28" i="12"/>
  <c r="G28" i="12" s="1"/>
  <c r="F29" i="12"/>
  <c r="G29" i="12" s="1"/>
  <c r="F30" i="12"/>
  <c r="G30" i="12" s="1"/>
  <c r="F31" i="12"/>
  <c r="G31" i="12" s="1"/>
  <c r="F32" i="12"/>
  <c r="G32" i="12" s="1"/>
  <c r="F36" i="12"/>
  <c r="G36" i="12" s="1"/>
  <c r="F37" i="12"/>
  <c r="G37" i="12" s="1"/>
  <c r="M213" i="18" l="1"/>
  <c r="N213" i="18" s="1"/>
  <c r="M200" i="18"/>
  <c r="N200" i="18" s="1"/>
  <c r="M197" i="18"/>
  <c r="N197" i="18" s="1"/>
  <c r="M184" i="18"/>
  <c r="N184" i="18" s="1"/>
  <c r="M168" i="18"/>
  <c r="N168" i="18" s="1"/>
  <c r="M152" i="18"/>
  <c r="N152" i="18" s="1"/>
  <c r="M136" i="18"/>
  <c r="N136" i="18" s="1"/>
  <c r="M120" i="18"/>
  <c r="N120" i="18" s="1"/>
  <c r="M104" i="18"/>
  <c r="N104" i="18" s="1"/>
  <c r="M88" i="18"/>
  <c r="N88" i="18" s="1"/>
  <c r="M72" i="18"/>
  <c r="N72" i="18" s="1"/>
  <c r="M234" i="18"/>
  <c r="N234" i="18" s="1"/>
  <c r="M56" i="18"/>
  <c r="N56" i="18" s="1"/>
  <c r="M232" i="18"/>
  <c r="N232" i="18" s="1"/>
  <c r="M40" i="18"/>
  <c r="N40" i="18" s="1"/>
  <c r="M229" i="18"/>
  <c r="N229" i="18" s="1"/>
  <c r="M24" i="18"/>
  <c r="N24" i="18" s="1"/>
  <c r="M218" i="18"/>
  <c r="N218" i="18" s="1"/>
  <c r="M8" i="18"/>
  <c r="N8" i="18" s="1"/>
  <c r="M216" i="18"/>
  <c r="N216" i="18" s="1"/>
  <c r="M222" i="18"/>
  <c r="N222" i="18" s="1"/>
  <c r="M206" i="18"/>
  <c r="N206" i="18" s="1"/>
  <c r="M190" i="18"/>
  <c r="N190" i="18" s="1"/>
  <c r="M174" i="18"/>
  <c r="N174" i="18" s="1"/>
  <c r="M158" i="18"/>
  <c r="N158" i="18" s="1"/>
  <c r="M142" i="18"/>
  <c r="N142" i="18" s="1"/>
  <c r="M126" i="18"/>
  <c r="N126" i="18" s="1"/>
  <c r="M110" i="18"/>
  <c r="N110" i="18" s="1"/>
  <c r="M94" i="18"/>
  <c r="N94" i="18" s="1"/>
  <c r="M78" i="18"/>
  <c r="N78" i="18" s="1"/>
  <c r="M62" i="18"/>
  <c r="N62" i="18" s="1"/>
  <c r="M46" i="18"/>
  <c r="N46" i="18" s="1"/>
  <c r="M30" i="18"/>
  <c r="N30" i="18" s="1"/>
  <c r="M14" i="18"/>
  <c r="N14" i="18" s="1"/>
  <c r="M221" i="18"/>
  <c r="N221" i="18" s="1"/>
  <c r="M205" i="18"/>
  <c r="N205" i="18" s="1"/>
  <c r="M189" i="18"/>
  <c r="N189" i="18" s="1"/>
  <c r="M173" i="18"/>
  <c r="N173" i="18" s="1"/>
  <c r="M157" i="18"/>
  <c r="N157" i="18" s="1"/>
  <c r="M141" i="18"/>
  <c r="N141" i="18" s="1"/>
  <c r="M125" i="18"/>
  <c r="N125" i="18" s="1"/>
  <c r="M109" i="18"/>
  <c r="N109" i="18" s="1"/>
  <c r="M93" i="18"/>
  <c r="N93" i="18" s="1"/>
  <c r="M77" i="18"/>
  <c r="N77" i="18" s="1"/>
  <c r="M61" i="18"/>
  <c r="N61" i="18" s="1"/>
  <c r="M45" i="18"/>
  <c r="N45" i="18" s="1"/>
  <c r="M29" i="18"/>
  <c r="N29" i="18" s="1"/>
  <c r="M13" i="18"/>
  <c r="N13" i="18" s="1"/>
  <c r="M5" i="18"/>
  <c r="N5" i="18" s="1"/>
  <c r="M220" i="18"/>
  <c r="N220" i="18" s="1"/>
  <c r="M204" i="18"/>
  <c r="N204" i="18" s="1"/>
  <c r="M188" i="18"/>
  <c r="N188" i="18" s="1"/>
  <c r="M172" i="18"/>
  <c r="N172" i="18" s="1"/>
  <c r="M156" i="18"/>
  <c r="N156" i="18" s="1"/>
  <c r="M140" i="18"/>
  <c r="N140" i="18" s="1"/>
  <c r="M124" i="18"/>
  <c r="N124" i="18" s="1"/>
  <c r="M108" i="18"/>
  <c r="N108" i="18" s="1"/>
  <c r="M92" i="18"/>
  <c r="N92" i="18" s="1"/>
  <c r="M76" i="18"/>
  <c r="N76" i="18" s="1"/>
  <c r="M60" i="18"/>
  <c r="N60" i="18" s="1"/>
  <c r="M44" i="18"/>
  <c r="N44" i="18" s="1"/>
  <c r="M28" i="18"/>
  <c r="N28" i="18" s="1"/>
  <c r="M12" i="18"/>
  <c r="N12" i="18" s="1"/>
  <c r="M235" i="18"/>
  <c r="M219" i="18"/>
  <c r="N219" i="18" s="1"/>
  <c r="M203" i="18"/>
  <c r="N203" i="18" s="1"/>
  <c r="M187" i="18"/>
  <c r="N187" i="18" s="1"/>
  <c r="M171" i="18"/>
  <c r="N171" i="18" s="1"/>
  <c r="M155" i="18"/>
  <c r="N155" i="18" s="1"/>
  <c r="M139" i="18"/>
  <c r="N139" i="18" s="1"/>
  <c r="M123" i="18"/>
  <c r="N123" i="18" s="1"/>
  <c r="M107" i="18"/>
  <c r="N107" i="18" s="1"/>
  <c r="M91" i="18"/>
  <c r="N91" i="18" s="1"/>
  <c r="M75" i="18"/>
  <c r="N75" i="18" s="1"/>
  <c r="M59" i="18"/>
  <c r="N59" i="18" s="1"/>
  <c r="M43" i="18"/>
  <c r="N43" i="18" s="1"/>
  <c r="M27" i="18"/>
  <c r="N27" i="18" s="1"/>
  <c r="M11" i="18"/>
  <c r="N11" i="18" s="1"/>
  <c r="M202" i="18"/>
  <c r="N202" i="18" s="1"/>
  <c r="M186" i="18"/>
  <c r="N186" i="18" s="1"/>
  <c r="M170" i="18"/>
  <c r="N170" i="18" s="1"/>
  <c r="M154" i="18"/>
  <c r="N154" i="18" s="1"/>
  <c r="M138" i="18"/>
  <c r="N138" i="18" s="1"/>
  <c r="M122" i="18"/>
  <c r="N122" i="18" s="1"/>
  <c r="M106" i="18"/>
  <c r="N106" i="18" s="1"/>
  <c r="M90" i="18"/>
  <c r="N90" i="18" s="1"/>
  <c r="M74" i="18"/>
  <c r="N74" i="18" s="1"/>
  <c r="M58" i="18"/>
  <c r="N58" i="18" s="1"/>
  <c r="M42" i="18"/>
  <c r="N42" i="18" s="1"/>
  <c r="M26" i="18"/>
  <c r="N26" i="18" s="1"/>
  <c r="M10" i="18"/>
  <c r="N10" i="18" s="1"/>
  <c r="M233" i="18"/>
  <c r="N233" i="18" s="1"/>
  <c r="M217" i="18"/>
  <c r="N217" i="18" s="1"/>
  <c r="M201" i="18"/>
  <c r="N201" i="18" s="1"/>
  <c r="M185" i="18"/>
  <c r="N185" i="18" s="1"/>
  <c r="M169" i="18"/>
  <c r="N169" i="18" s="1"/>
  <c r="M153" i="18"/>
  <c r="N153" i="18" s="1"/>
  <c r="M137" i="18"/>
  <c r="N137" i="18" s="1"/>
  <c r="M121" i="18"/>
  <c r="N121" i="18" s="1"/>
  <c r="M105" i="18"/>
  <c r="N105" i="18" s="1"/>
  <c r="M89" i="18"/>
  <c r="N89" i="18" s="1"/>
  <c r="M73" i="18"/>
  <c r="N73" i="18" s="1"/>
  <c r="M57" i="18"/>
  <c r="N57" i="18" s="1"/>
  <c r="M41" i="18"/>
  <c r="N41" i="18" s="1"/>
  <c r="M25" i="18"/>
  <c r="N25" i="18" s="1"/>
  <c r="M9" i="18"/>
  <c r="N9" i="18" s="1"/>
  <c r="M231" i="18"/>
  <c r="N231" i="18" s="1"/>
  <c r="M215" i="18"/>
  <c r="N215" i="18" s="1"/>
  <c r="M199" i="18"/>
  <c r="N199" i="18" s="1"/>
  <c r="M183" i="18"/>
  <c r="N183" i="18" s="1"/>
  <c r="M167" i="18"/>
  <c r="N167" i="18" s="1"/>
  <c r="M151" i="18"/>
  <c r="N151" i="18" s="1"/>
  <c r="M135" i="18"/>
  <c r="N135" i="18" s="1"/>
  <c r="M119" i="18"/>
  <c r="N119" i="18" s="1"/>
  <c r="M103" i="18"/>
  <c r="N103" i="18" s="1"/>
  <c r="M87" i="18"/>
  <c r="N87" i="18" s="1"/>
  <c r="M71" i="18"/>
  <c r="N71" i="18" s="1"/>
  <c r="M55" i="18"/>
  <c r="N55" i="18" s="1"/>
  <c r="M39" i="18"/>
  <c r="N39" i="18" s="1"/>
  <c r="M23" i="18"/>
  <c r="N23" i="18" s="1"/>
  <c r="M7" i="18"/>
  <c r="N7" i="18" s="1"/>
  <c r="M230" i="18"/>
  <c r="N230" i="18" s="1"/>
  <c r="M214" i="18"/>
  <c r="N214" i="18" s="1"/>
  <c r="M198" i="18"/>
  <c r="N198" i="18" s="1"/>
  <c r="M182" i="18"/>
  <c r="N182" i="18" s="1"/>
  <c r="M166" i="18"/>
  <c r="N166" i="18" s="1"/>
  <c r="M150" i="18"/>
  <c r="N150" i="18" s="1"/>
  <c r="M134" i="18"/>
  <c r="N134" i="18" s="1"/>
  <c r="M118" i="18"/>
  <c r="N118" i="18" s="1"/>
  <c r="M102" i="18"/>
  <c r="N102" i="18" s="1"/>
  <c r="M86" i="18"/>
  <c r="N86" i="18" s="1"/>
  <c r="M70" i="18"/>
  <c r="N70" i="18" s="1"/>
  <c r="M54" i="18"/>
  <c r="N54" i="18" s="1"/>
  <c r="M38" i="18"/>
  <c r="N38" i="18" s="1"/>
  <c r="M22" i="18"/>
  <c r="N22" i="18" s="1"/>
  <c r="M6" i="18"/>
  <c r="N6" i="18" s="1"/>
  <c r="M181" i="18"/>
  <c r="N181" i="18" s="1"/>
  <c r="M165" i="18"/>
  <c r="N165" i="18" s="1"/>
  <c r="M149" i="18"/>
  <c r="N149" i="18" s="1"/>
  <c r="M133" i="18"/>
  <c r="N133" i="18" s="1"/>
  <c r="M117" i="18"/>
  <c r="N117" i="18" s="1"/>
  <c r="M101" i="18"/>
  <c r="N101" i="18" s="1"/>
  <c r="M85" i="18"/>
  <c r="N85" i="18" s="1"/>
  <c r="M69" i="18"/>
  <c r="N69" i="18" s="1"/>
  <c r="M53" i="18"/>
  <c r="N53" i="18" s="1"/>
  <c r="M37" i="18"/>
  <c r="N37" i="18" s="1"/>
  <c r="M21" i="18"/>
  <c r="N21" i="18" s="1"/>
  <c r="M228" i="18"/>
  <c r="N228" i="18" s="1"/>
  <c r="M212" i="18"/>
  <c r="N212" i="18" s="1"/>
  <c r="M196" i="18"/>
  <c r="N196" i="18" s="1"/>
  <c r="M180" i="18"/>
  <c r="N180" i="18" s="1"/>
  <c r="M164" i="18"/>
  <c r="N164" i="18" s="1"/>
  <c r="M148" i="18"/>
  <c r="N148" i="18" s="1"/>
  <c r="M132" i="18"/>
  <c r="N132" i="18" s="1"/>
  <c r="M116" i="18"/>
  <c r="N116" i="18" s="1"/>
  <c r="M100" i="18"/>
  <c r="N100" i="18" s="1"/>
  <c r="M84" i="18"/>
  <c r="N84" i="18" s="1"/>
  <c r="M68" i="18"/>
  <c r="N68" i="18" s="1"/>
  <c r="M52" i="18"/>
  <c r="N52" i="18" s="1"/>
  <c r="M36" i="18"/>
  <c r="N36" i="18" s="1"/>
  <c r="M20" i="18"/>
  <c r="N20" i="18" s="1"/>
  <c r="M227" i="18"/>
  <c r="N227" i="18" s="1"/>
  <c r="M211" i="18"/>
  <c r="N211" i="18" s="1"/>
  <c r="M195" i="18"/>
  <c r="N195" i="18" s="1"/>
  <c r="M179" i="18"/>
  <c r="N179" i="18" s="1"/>
  <c r="M163" i="18"/>
  <c r="N163" i="18" s="1"/>
  <c r="M147" i="18"/>
  <c r="N147" i="18" s="1"/>
  <c r="M131" i="18"/>
  <c r="N131" i="18" s="1"/>
  <c r="M115" i="18"/>
  <c r="N115" i="18" s="1"/>
  <c r="M99" i="18"/>
  <c r="N99" i="18" s="1"/>
  <c r="M83" i="18"/>
  <c r="N83" i="18" s="1"/>
  <c r="M67" i="18"/>
  <c r="N67" i="18" s="1"/>
  <c r="M51" i="18"/>
  <c r="N51" i="18" s="1"/>
  <c r="M35" i="18"/>
  <c r="N35" i="18" s="1"/>
  <c r="M19" i="18"/>
  <c r="N19" i="18" s="1"/>
  <c r="M226" i="18"/>
  <c r="N226" i="18" s="1"/>
  <c r="M210" i="18"/>
  <c r="N210" i="18" s="1"/>
  <c r="M194" i="18"/>
  <c r="N194" i="18" s="1"/>
  <c r="M178" i="18"/>
  <c r="N178" i="18" s="1"/>
  <c r="M162" i="18"/>
  <c r="N162" i="18" s="1"/>
  <c r="M146" i="18"/>
  <c r="N146" i="18" s="1"/>
  <c r="M130" i="18"/>
  <c r="N130" i="18" s="1"/>
  <c r="M114" i="18"/>
  <c r="N114" i="18" s="1"/>
  <c r="M98" i="18"/>
  <c r="N98" i="18" s="1"/>
  <c r="M82" i="18"/>
  <c r="N82" i="18" s="1"/>
  <c r="M66" i="18"/>
  <c r="N66" i="18" s="1"/>
  <c r="M50" i="18"/>
  <c r="N50" i="18" s="1"/>
  <c r="M34" i="18"/>
  <c r="N34" i="18" s="1"/>
  <c r="M18" i="18"/>
  <c r="N18" i="18" s="1"/>
  <c r="M225" i="18"/>
  <c r="N225" i="18" s="1"/>
  <c r="M209" i="18"/>
  <c r="N209" i="18" s="1"/>
  <c r="M193" i="18"/>
  <c r="N193" i="18" s="1"/>
  <c r="M177" i="18"/>
  <c r="N177" i="18" s="1"/>
  <c r="M161" i="18"/>
  <c r="N161" i="18" s="1"/>
  <c r="M145" i="18"/>
  <c r="N145" i="18" s="1"/>
  <c r="M129" i="18"/>
  <c r="N129" i="18" s="1"/>
  <c r="M113" i="18"/>
  <c r="N113" i="18" s="1"/>
  <c r="M97" i="18"/>
  <c r="N97" i="18" s="1"/>
  <c r="M81" i="18"/>
  <c r="N81" i="18" s="1"/>
  <c r="M65" i="18"/>
  <c r="N65" i="18" s="1"/>
  <c r="M49" i="18"/>
  <c r="N49" i="18" s="1"/>
  <c r="M33" i="18"/>
  <c r="N33" i="18" s="1"/>
  <c r="M17" i="18"/>
  <c r="N17" i="18" s="1"/>
  <c r="M224" i="18"/>
  <c r="N224" i="18" s="1"/>
  <c r="M208" i="18"/>
  <c r="N208" i="18" s="1"/>
  <c r="M192" i="18"/>
  <c r="N192" i="18" s="1"/>
  <c r="M176" i="18"/>
  <c r="N176" i="18" s="1"/>
  <c r="M160" i="18"/>
  <c r="N160" i="18" s="1"/>
  <c r="M144" i="18"/>
  <c r="N144" i="18" s="1"/>
  <c r="M128" i="18"/>
  <c r="N128" i="18" s="1"/>
  <c r="M112" i="18"/>
  <c r="N112" i="18" s="1"/>
  <c r="M96" i="18"/>
  <c r="N96" i="18" s="1"/>
  <c r="M80" i="18"/>
  <c r="N80" i="18" s="1"/>
  <c r="M64" i="18"/>
  <c r="N64" i="18" s="1"/>
  <c r="M48" i="18"/>
  <c r="N48" i="18" s="1"/>
  <c r="M32" i="18"/>
  <c r="N32" i="18" s="1"/>
  <c r="M16" i="18"/>
  <c r="N16" i="18" s="1"/>
  <c r="M223" i="18"/>
  <c r="N223" i="18" s="1"/>
  <c r="M207" i="18"/>
  <c r="N207" i="18" s="1"/>
  <c r="M191" i="18"/>
  <c r="N191" i="18" s="1"/>
  <c r="M175" i="18"/>
  <c r="N175" i="18" s="1"/>
  <c r="M159" i="18"/>
  <c r="N159" i="18" s="1"/>
  <c r="M143" i="18"/>
  <c r="N143" i="18" s="1"/>
  <c r="M127" i="18"/>
  <c r="N127" i="18" s="1"/>
  <c r="M111" i="18"/>
  <c r="N111" i="18" s="1"/>
  <c r="M95" i="18"/>
  <c r="N95" i="18" s="1"/>
  <c r="M79" i="18"/>
  <c r="N79" i="18" s="1"/>
  <c r="M63" i="18"/>
  <c r="N63" i="18" s="1"/>
  <c r="M47" i="18"/>
  <c r="N47" i="18" s="1"/>
  <c r="M31" i="18"/>
  <c r="N31" i="18" s="1"/>
  <c r="AJ3" i="14"/>
  <c r="D47" i="14"/>
  <c r="D33" i="14"/>
  <c r="D32" i="14"/>
  <c r="E32" i="14" s="1"/>
  <c r="F32" i="14" s="1"/>
  <c r="D31" i="14"/>
  <c r="E31" i="14" s="1"/>
  <c r="F31" i="14" s="1"/>
  <c r="D17" i="14"/>
  <c r="W19" i="14"/>
  <c r="D49" i="14"/>
  <c r="D48" i="14"/>
  <c r="F43" i="17"/>
  <c r="G43" i="17" s="1"/>
  <c r="F42" i="17"/>
  <c r="G42" i="17" s="1"/>
  <c r="F34" i="17"/>
  <c r="G34" i="17" s="1"/>
  <c r="F31" i="17"/>
  <c r="G31" i="17" s="1"/>
  <c r="F41" i="17"/>
  <c r="G41" i="17" s="1"/>
  <c r="F40" i="17"/>
  <c r="G40" i="17" s="1"/>
  <c r="F39" i="17"/>
  <c r="G39" i="17" s="1"/>
  <c r="F38" i="17"/>
  <c r="G38" i="17" s="1"/>
  <c r="F27" i="17"/>
  <c r="G27" i="17" s="1"/>
  <c r="F26" i="17"/>
  <c r="G26" i="17" s="1"/>
  <c r="F25" i="17"/>
  <c r="G25" i="17" s="1"/>
  <c r="G50" i="17"/>
  <c r="D44" i="17"/>
  <c r="E44" i="17" s="1"/>
  <c r="D37" i="17"/>
  <c r="E37" i="17" s="1"/>
  <c r="D36" i="17"/>
  <c r="E36" i="17" s="1"/>
  <c r="D35" i="17"/>
  <c r="E35" i="17" s="1"/>
  <c r="D33" i="17"/>
  <c r="E33" i="17" s="1"/>
  <c r="D30" i="17"/>
  <c r="E30" i="17" s="1"/>
  <c r="D29" i="17"/>
  <c r="E29" i="17" s="1"/>
  <c r="D28" i="17"/>
  <c r="E28" i="17" s="1"/>
  <c r="D49" i="17"/>
  <c r="E49" i="17" s="1"/>
  <c r="D47" i="17"/>
  <c r="E47" i="17" s="1"/>
  <c r="D46" i="17"/>
  <c r="E46" i="17" s="1"/>
  <c r="D45" i="17"/>
  <c r="E45" i="17" s="1"/>
  <c r="D24" i="17"/>
  <c r="D48" i="17"/>
  <c r="E48" i="17" s="1"/>
  <c r="D32" i="17"/>
  <c r="E32" i="17" s="1"/>
  <c r="D46" i="14"/>
  <c r="D30" i="14"/>
  <c r="E30" i="14" s="1"/>
  <c r="F30" i="14" s="1"/>
  <c r="D45" i="14"/>
  <c r="D29" i="14"/>
  <c r="E29" i="14" s="1"/>
  <c r="F29" i="14" s="1"/>
  <c r="D44" i="14"/>
  <c r="D28" i="14"/>
  <c r="E28" i="14" s="1"/>
  <c r="F28" i="14" s="1"/>
  <c r="D43" i="14"/>
  <c r="D27" i="14"/>
  <c r="E27" i="14" s="1"/>
  <c r="F27" i="14" s="1"/>
  <c r="D42" i="14"/>
  <c r="D26" i="14"/>
  <c r="E26" i="14" s="1"/>
  <c r="F26" i="14" s="1"/>
  <c r="D41" i="14"/>
  <c r="D25" i="14"/>
  <c r="E25" i="14" s="1"/>
  <c r="F25" i="14" s="1"/>
  <c r="D16" i="14"/>
  <c r="D40" i="14"/>
  <c r="D24" i="14"/>
  <c r="E24" i="14" s="1"/>
  <c r="F24" i="14" s="1"/>
  <c r="D55" i="14"/>
  <c r="D39" i="14"/>
  <c r="D23" i="14"/>
  <c r="E23" i="14" s="1"/>
  <c r="F23" i="14" s="1"/>
  <c r="D54" i="14"/>
  <c r="D38" i="14"/>
  <c r="D22" i="14"/>
  <c r="E22" i="14" s="1"/>
  <c r="F22" i="14" s="1"/>
  <c r="D53" i="14"/>
  <c r="D37" i="14"/>
  <c r="D21" i="14"/>
  <c r="E21" i="14" s="1"/>
  <c r="F21" i="14" s="1"/>
  <c r="D52" i="14"/>
  <c r="D36" i="14"/>
  <c r="D20" i="14"/>
  <c r="E20" i="14" s="1"/>
  <c r="F20" i="14" s="1"/>
  <c r="D51" i="14"/>
  <c r="D35" i="14"/>
  <c r="D19" i="14"/>
  <c r="E19" i="14" s="1"/>
  <c r="F19" i="14" s="1"/>
  <c r="D50" i="14"/>
  <c r="D34" i="14"/>
  <c r="D18" i="14"/>
  <c r="W47" i="14"/>
  <c r="W31" i="14"/>
  <c r="X31" i="14" s="1"/>
  <c r="Y31" i="14" s="1"/>
  <c r="W48" i="14"/>
  <c r="W32" i="14"/>
  <c r="X32" i="14" s="1"/>
  <c r="Y32" i="14" s="1"/>
  <c r="W46" i="14"/>
  <c r="W30" i="14"/>
  <c r="X30" i="14" s="1"/>
  <c r="Y30" i="14" s="1"/>
  <c r="W45" i="14"/>
  <c r="W29" i="14"/>
  <c r="X29" i="14" s="1"/>
  <c r="Y29" i="14" s="1"/>
  <c r="W44" i="14"/>
  <c r="W28" i="14"/>
  <c r="X28" i="14" s="1"/>
  <c r="Y28" i="14" s="1"/>
  <c r="W43" i="14"/>
  <c r="W27" i="14"/>
  <c r="X27" i="14" s="1"/>
  <c r="Y27" i="14" s="1"/>
  <c r="W42" i="14"/>
  <c r="W26" i="14"/>
  <c r="X26" i="14" s="1"/>
  <c r="Y26" i="14" s="1"/>
  <c r="W41" i="14"/>
  <c r="W25" i="14"/>
  <c r="X25" i="14" s="1"/>
  <c r="Y25" i="14" s="1"/>
  <c r="W16" i="14"/>
  <c r="W40" i="14"/>
  <c r="W24" i="14"/>
  <c r="X24" i="14" s="1"/>
  <c r="Y24" i="14" s="1"/>
  <c r="W55" i="14"/>
  <c r="W39" i="14"/>
  <c r="W23" i="14"/>
  <c r="X23" i="14" s="1"/>
  <c r="Y23" i="14" s="1"/>
  <c r="W54" i="14"/>
  <c r="W38" i="14"/>
  <c r="W22" i="14"/>
  <c r="X22" i="14" s="1"/>
  <c r="Y22" i="14" s="1"/>
  <c r="W53" i="14"/>
  <c r="W37" i="14"/>
  <c r="W21" i="14"/>
  <c r="X21" i="14" s="1"/>
  <c r="Y21" i="14" s="1"/>
  <c r="W52" i="14"/>
  <c r="W36" i="14"/>
  <c r="W20" i="14"/>
  <c r="X20" i="14" s="1"/>
  <c r="Y20" i="14" s="1"/>
  <c r="W51" i="14"/>
  <c r="W35" i="14"/>
  <c r="X19" i="14"/>
  <c r="Y19" i="14" s="1"/>
  <c r="W50" i="14"/>
  <c r="W34" i="14"/>
  <c r="W18" i="14"/>
  <c r="W49" i="14"/>
  <c r="W33" i="14"/>
  <c r="X33" i="14" s="1"/>
  <c r="Y33" i="14" s="1"/>
  <c r="W17" i="14"/>
  <c r="AI23" i="14"/>
  <c r="AI26" i="14"/>
  <c r="AI22" i="14"/>
  <c r="AI30" i="14"/>
  <c r="AI25" i="14"/>
  <c r="AI33" i="14"/>
  <c r="AI20" i="14"/>
  <c r="AI28" i="14"/>
  <c r="AI31" i="14"/>
  <c r="AI21" i="14"/>
  <c r="AI29" i="14"/>
  <c r="AI24" i="14"/>
  <c r="AI32" i="14"/>
  <c r="AI19" i="14"/>
  <c r="E33" i="14" l="1"/>
  <c r="F33" i="14" s="1"/>
  <c r="D50" i="17"/>
  <c r="E24" i="17"/>
  <c r="AJ26" i="14"/>
  <c r="AK26" i="14" s="1"/>
  <c r="AJ29" i="14"/>
  <c r="AK29" i="14" s="1"/>
  <c r="AJ24" i="14"/>
  <c r="AK24" i="14" s="1"/>
  <c r="AJ32" i="14"/>
  <c r="AK32" i="14" s="1"/>
  <c r="AJ21" i="14"/>
  <c r="AK21" i="14" s="1"/>
  <c r="AJ25" i="14"/>
  <c r="AK25" i="14" s="1"/>
  <c r="AJ27" i="14"/>
  <c r="AK27" i="14" s="1"/>
  <c r="AJ28" i="14"/>
  <c r="AK28" i="14" s="1"/>
  <c r="AJ30" i="14"/>
  <c r="AK30" i="14" s="1"/>
  <c r="AJ23" i="14"/>
  <c r="AK23" i="14" s="1"/>
  <c r="AJ19" i="14"/>
  <c r="AK19" i="14" s="1"/>
  <c r="AJ31" i="14"/>
  <c r="AK31" i="14" s="1"/>
  <c r="AJ20" i="14"/>
  <c r="AK20" i="14" s="1"/>
  <c r="AJ33" i="14"/>
  <c r="AK33" i="14" s="1"/>
  <c r="AJ22" i="14"/>
  <c r="AK22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5D3FC3-8A1E-4CA7-A24A-38C3557059B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C750C87C-6B8D-46D8-932B-EB3928004EEF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216B398A-79EF-41E5-B4C4-4C6FAA870D00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E23BDBD7-1693-4EA3-9C37-3378D732F6CD}" keepAlive="1" name="Query - Table1 (4)" description="Connection to the 'Table1 (4)' query in the workbook." type="5" refreshedVersion="0" background="1">
    <dbPr connection="Provider=Microsoft.Mashup.OleDb.1;Data Source=$Workbook$;Location=&quot;Table1 (4)&quot;;Extended Properties=&quot;&quot;" command="SELECT * FROM [Table1 (4)]"/>
  </connection>
  <connection id="5" xr16:uid="{F1E7A889-8B65-4BA9-B32D-5D731D11E5F4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6" xr16:uid="{85F34C7D-3CA1-456F-97F6-9E637A4186E2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7" xr16:uid="{0409C0D8-77D4-45AF-A158-FDEF427189A1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<sst xmlns="http://schemas.openxmlformats.org/spreadsheetml/2006/main" count="625" uniqueCount="333">
  <si>
    <t>percentage error</t>
  </si>
  <si>
    <t>n</t>
  </si>
  <si>
    <t>cm-1 to hartree</t>
  </si>
  <si>
    <t>energy</t>
  </si>
  <si>
    <t>calculated result</t>
  </si>
  <si>
    <t>theoretical results</t>
  </si>
  <si>
    <t>diff</t>
  </si>
  <si>
    <t>calculated result 2 for A = 3</t>
  </si>
  <si>
    <t>no influence on A</t>
  </si>
  <si>
    <t>Z</t>
  </si>
  <si>
    <t>V0</t>
  </si>
  <si>
    <t>A</t>
  </si>
  <si>
    <t>equation number</t>
  </si>
  <si>
    <t>equation des</t>
  </si>
  <si>
    <t>binding energy</t>
  </si>
  <si>
    <t>Basic parameters</t>
  </si>
  <si>
    <t>in atomic unit</t>
  </si>
  <si>
    <t>Cs first ionisation energy</t>
  </si>
  <si>
    <t>calculated binding energy</t>
  </si>
  <si>
    <t>calculted quantum defect</t>
  </si>
  <si>
    <t>cm-1 to hartree energy</t>
  </si>
  <si>
    <t>Data Sets</t>
  </si>
  <si>
    <t>Z-1</t>
  </si>
  <si>
    <t>V0=0</t>
  </si>
  <si>
    <t>A=0.01</t>
  </si>
  <si>
    <t>reference in cm-1</t>
  </si>
  <si>
    <t>start from quantum defect</t>
  </si>
  <si>
    <t>consider z vary with l</t>
  </si>
  <si>
    <t>z varied</t>
  </si>
  <si>
    <t>Rydberg constant</t>
  </si>
  <si>
    <t>l</t>
  </si>
  <si>
    <t>\</t>
  </si>
  <si>
    <t>quantum defect</t>
  </si>
  <si>
    <t>reference paper</t>
  </si>
  <si>
    <t>(2016)Multiscale quantum defect theory and its application to atomic spectrum</t>
  </si>
  <si>
    <t>(1993)Despersion coefficients for alkali-metal dimers</t>
  </si>
  <si>
    <t>Basic Parameter</t>
  </si>
  <si>
    <t>Strontium</t>
  </si>
  <si>
    <t>Sr</t>
  </si>
  <si>
    <t>nuclear charge</t>
  </si>
  <si>
    <t>isotopes</t>
  </si>
  <si>
    <t>5snd 3D3</t>
  </si>
  <si>
    <t>5s</t>
  </si>
  <si>
    <t>eneryg</t>
  </si>
  <si>
    <t>error</t>
  </si>
  <si>
    <t>level-d</t>
  </si>
  <si>
    <t>1st ionization energy of 5snd3D3</t>
  </si>
  <si>
    <t>Ebound</t>
  </si>
  <si>
    <t>change to atomic unit</t>
  </si>
  <si>
    <t>Nah</t>
  </si>
  <si>
    <t>prove wrong for Sr model</t>
  </si>
  <si>
    <t>assumed quantum defect</t>
  </si>
  <si>
    <t>assumed energy</t>
  </si>
  <si>
    <t>This model of quantum defect is not suitable for Sr, more parameter should be included</t>
  </si>
  <si>
    <t>看2014 MQDT@</t>
  </si>
  <si>
    <t>energy level</t>
  </si>
  <si>
    <t>error with reference</t>
  </si>
  <si>
    <t>enregy level</t>
  </si>
  <si>
    <t>Rb test result</t>
  </si>
  <si>
    <t>Rb 1st ionization energy</t>
  </si>
  <si>
    <t xml:space="preserve">Reference </t>
  </si>
  <si>
    <t>2024 Rb</t>
  </si>
  <si>
    <t>error in quantum defect</t>
  </si>
  <si>
    <t>percentage error in QD</t>
  </si>
  <si>
    <t>WBEPM</t>
  </si>
  <si>
    <t>MARTIN</t>
  </si>
  <si>
    <t>z vaired</t>
  </si>
  <si>
    <t>Adding a bias</t>
  </si>
  <si>
    <t>error after bias</t>
  </si>
  <si>
    <t>Chi test:</t>
  </si>
  <si>
    <t>2011 Markus</t>
  </si>
  <si>
    <t>z varied，rcparam changed</t>
  </si>
  <si>
    <t>Rc</t>
  </si>
  <si>
    <t>reference energy</t>
  </si>
  <si>
    <t>Note</t>
  </si>
  <si>
    <t>binding energy</t>
    <phoneticPr fontId="4" type="noConversion"/>
  </si>
  <si>
    <t>quantum defect</t>
    <phoneticPr fontId="4" type="noConversion"/>
  </si>
  <si>
    <t>Page to calculate the strontium potential function parameters</t>
    <phoneticPr fontId="4" type="noConversion"/>
  </si>
  <si>
    <t>Paper: Sansonitte 2010</t>
    <phoneticPr fontId="4" type="noConversion"/>
  </si>
  <si>
    <t>first electron n</t>
  </si>
  <si>
    <t>first electron orbital</t>
  </si>
  <si>
    <t>second electron n</t>
  </si>
  <si>
    <t>second electron orbital</t>
  </si>
  <si>
    <t>name</t>
  </si>
  <si>
    <t>5s5s1S0</t>
  </si>
  <si>
    <t>5s5p3P0</t>
  </si>
  <si>
    <t>total coupling s</t>
  </si>
  <si>
    <t>total coupling l</t>
  </si>
  <si>
    <t>total coupling J</t>
  </si>
  <si>
    <t>5s5p3P1</t>
  </si>
  <si>
    <t>5s5p3P2</t>
  </si>
  <si>
    <t>5s5p1P1</t>
  </si>
  <si>
    <t>reference</t>
  </si>
  <si>
    <t>\</t>
    <phoneticPr fontId="4" type="noConversion"/>
  </si>
  <si>
    <t>10SAN/NAV</t>
  </si>
  <si>
    <t>5s4d3D1</t>
  </si>
  <si>
    <t>5s4d3D2</t>
  </si>
  <si>
    <t>5s4d3D3</t>
  </si>
  <si>
    <t>5s4d1D2</t>
  </si>
  <si>
    <t>5s6s3S1</t>
  </si>
  <si>
    <t>5s6s1S0</t>
  </si>
  <si>
    <t>4d5p3F2</t>
  </si>
  <si>
    <t>4d5p3F3</t>
  </si>
  <si>
    <t>4d5p3F4</t>
  </si>
  <si>
    <t>4d5p1D2</t>
  </si>
  <si>
    <t>5s6p3P0</t>
  </si>
  <si>
    <t>5s6p3P1</t>
  </si>
  <si>
    <t>5s6p3P2</t>
  </si>
  <si>
    <t>5s6p1P1</t>
  </si>
  <si>
    <t>5s5d1D2</t>
  </si>
  <si>
    <t>5s5d3D1</t>
  </si>
  <si>
    <t>5s5d3D2</t>
  </si>
  <si>
    <t>5s5d3D3</t>
  </si>
  <si>
    <t>5p5p3P0</t>
  </si>
  <si>
    <t>5p5p3P1</t>
  </si>
  <si>
    <t>5p5p3P2</t>
  </si>
  <si>
    <t>5p5p1D2</t>
  </si>
  <si>
    <t>5p5p1S0</t>
  </si>
  <si>
    <t>5s7s3S1</t>
  </si>
  <si>
    <t>5s7s1S0</t>
  </si>
  <si>
    <t>5s4f3F2</t>
  </si>
  <si>
    <t>5s4f3F3</t>
  </si>
  <si>
    <t>5s4f3F4</t>
  </si>
  <si>
    <t>5s4f1F3</t>
  </si>
  <si>
    <t>5s7p1P1</t>
  </si>
  <si>
    <t>5s7p3P0</t>
  </si>
  <si>
    <t>5s7p3P1</t>
  </si>
  <si>
    <t>5s7p3P2</t>
  </si>
  <si>
    <t>5s6d3D1</t>
  </si>
  <si>
    <t>5s6d3D2</t>
  </si>
  <si>
    <t>5s6d3D3</t>
  </si>
  <si>
    <t>5s6d1D2</t>
  </si>
  <si>
    <t>5s8s3S1</t>
  </si>
  <si>
    <t>5s8s1S0</t>
  </si>
  <si>
    <t>5s5f3F2</t>
  </si>
  <si>
    <t>5s5f3F3</t>
  </si>
  <si>
    <t>5s5f3F4</t>
  </si>
  <si>
    <t>5s5f1F3</t>
  </si>
  <si>
    <t>5s8p3P0</t>
  </si>
  <si>
    <t>79ARM/WYN</t>
  </si>
  <si>
    <t>5s8p3P1</t>
  </si>
  <si>
    <t>5s8p3P2</t>
  </si>
  <si>
    <t>5s8p1P1</t>
  </si>
  <si>
    <t>5s7d1D2</t>
  </si>
  <si>
    <t>5s7d3D1</t>
  </si>
  <si>
    <t>5s7d3D2</t>
  </si>
  <si>
    <t>5s7d3D3</t>
  </si>
  <si>
    <t>5s9s3S1</t>
  </si>
  <si>
    <t>5s9s1S0</t>
  </si>
  <si>
    <t>5s6f3F2</t>
  </si>
  <si>
    <t>5s6f3F3</t>
  </si>
  <si>
    <t>5s6f3F4</t>
  </si>
  <si>
    <t>5s6f1F3</t>
  </si>
  <si>
    <t>5s9p3P0</t>
  </si>
  <si>
    <t>5s9p3P1</t>
  </si>
  <si>
    <t>5s9p3P2</t>
  </si>
  <si>
    <t>5s9p1P1</t>
  </si>
  <si>
    <t>5s8d1D2</t>
  </si>
  <si>
    <t>5s8d3D2</t>
  </si>
  <si>
    <t>5s8d3D3</t>
  </si>
  <si>
    <t>5s10s1S0</t>
  </si>
  <si>
    <t>82BEI/LUC</t>
  </si>
  <si>
    <t>5s10s3S1</t>
  </si>
  <si>
    <t>5s7f3F2</t>
  </si>
  <si>
    <t>5s7f3F3</t>
  </si>
  <si>
    <t>5s7f3F4</t>
  </si>
  <si>
    <t>5s7f1F3</t>
  </si>
  <si>
    <t>5s9d1D2</t>
  </si>
  <si>
    <t>5s9d3D2</t>
  </si>
  <si>
    <t>5s10p3P0</t>
  </si>
  <si>
    <t>5s10p3P1</t>
  </si>
  <si>
    <t>5s10p3P2</t>
  </si>
  <si>
    <t>5s10p1P1</t>
  </si>
  <si>
    <t>5s11s3S1</t>
  </si>
  <si>
    <t>5s11s1S0</t>
  </si>
  <si>
    <t>5s8f3F2</t>
  </si>
  <si>
    <t>5s8f3F3</t>
  </si>
  <si>
    <t>5s8f3F4</t>
  </si>
  <si>
    <t>5s8f1F3</t>
  </si>
  <si>
    <t>5s10d1D2</t>
  </si>
  <si>
    <t>5s10d3D2</t>
  </si>
  <si>
    <t>95DAI</t>
  </si>
  <si>
    <t>5s11p3P0</t>
  </si>
  <si>
    <t>5s11p3P1</t>
  </si>
  <si>
    <t>5s11p3P2</t>
  </si>
  <si>
    <t>5s11p1P1</t>
  </si>
  <si>
    <t>5s12s3S1</t>
  </si>
  <si>
    <t>5s12s1S0</t>
  </si>
  <si>
    <t>4d2 3P0</t>
  </si>
  <si>
    <t>4d2 3P1</t>
  </si>
  <si>
    <t>4d2 3P2</t>
  </si>
  <si>
    <t>5s9f3F2</t>
  </si>
  <si>
    <t>5s9f3F3</t>
  </si>
  <si>
    <t>5s9f3F4</t>
  </si>
  <si>
    <t>5s9f1F3</t>
  </si>
  <si>
    <t>5s11d1D2</t>
  </si>
  <si>
    <t>5s11d3D2</t>
  </si>
  <si>
    <t>5s12p3P0</t>
  </si>
  <si>
    <t>5s12p3P1</t>
  </si>
  <si>
    <t>5s12p3P2</t>
  </si>
  <si>
    <t>5s12p1P1</t>
  </si>
  <si>
    <t>5s13s3S1</t>
  </si>
  <si>
    <t>82BEI/LUC2</t>
  </si>
  <si>
    <t>5s13s1S0</t>
  </si>
  <si>
    <t>5s10f3F2</t>
  </si>
  <si>
    <t>5s10f3F3</t>
  </si>
  <si>
    <t>5s10f3F4</t>
  </si>
  <si>
    <t>5s10f1F3</t>
  </si>
  <si>
    <t>5s12d1D2</t>
  </si>
  <si>
    <t>5s12d3D1</t>
  </si>
  <si>
    <t>5s12d3D2</t>
  </si>
  <si>
    <t>5s12d3D3</t>
  </si>
  <si>
    <t>5s13p3P0</t>
  </si>
  <si>
    <t>5s13p3P1</t>
  </si>
  <si>
    <t>5s13p3P2</t>
  </si>
  <si>
    <t>5s13p1P1</t>
  </si>
  <si>
    <t>5s14s3S1</t>
  </si>
  <si>
    <t>5s14s1S0</t>
  </si>
  <si>
    <t>5s11f3F2</t>
  </si>
  <si>
    <t>5s11f3F3</t>
  </si>
  <si>
    <t>5s11f3F4</t>
  </si>
  <si>
    <t>5s11f1F3</t>
  </si>
  <si>
    <t>5s13d1D2</t>
  </si>
  <si>
    <t>5s13d3D1</t>
  </si>
  <si>
    <t>5s13d3D2</t>
  </si>
  <si>
    <t>5s13d3D3</t>
  </si>
  <si>
    <t>5s14p3P0</t>
  </si>
  <si>
    <t>5s14p3P1</t>
  </si>
  <si>
    <t>5s14p3P2</t>
  </si>
  <si>
    <t>5s14p1P1</t>
  </si>
  <si>
    <t>5s15s3S1</t>
  </si>
  <si>
    <t>5s15s1S0</t>
  </si>
  <si>
    <t>5s14d1D2</t>
  </si>
  <si>
    <t>5s14d3D1</t>
  </si>
  <si>
    <t>5s14d3D2</t>
  </si>
  <si>
    <t>5s14d3D3</t>
  </si>
  <si>
    <t>5s12f3F2</t>
  </si>
  <si>
    <t>5s12f3F3</t>
  </si>
  <si>
    <t>5s12f3F4</t>
  </si>
  <si>
    <t>5s12f1F3</t>
  </si>
  <si>
    <t>5s15p3P0</t>
  </si>
  <si>
    <t>5s15p3P1</t>
  </si>
  <si>
    <t>5s15p3P2</t>
  </si>
  <si>
    <t>5s15p1P1</t>
  </si>
  <si>
    <t>5s16s3S1</t>
  </si>
  <si>
    <t>5s16s1S0</t>
  </si>
  <si>
    <t>5s15d3D1</t>
  </si>
  <si>
    <t>5s15d3D2</t>
  </si>
  <si>
    <t>5s15d3D3</t>
  </si>
  <si>
    <t>5s15d1D2</t>
  </si>
  <si>
    <t>5s13f3F2</t>
  </si>
  <si>
    <t>5s13f3F3</t>
  </si>
  <si>
    <t>5s13f3F4</t>
  </si>
  <si>
    <t>5s13f1F3</t>
  </si>
  <si>
    <t>5s16p3P1</t>
  </si>
  <si>
    <t>5s16p3P2</t>
  </si>
  <si>
    <t>5s16p1P1</t>
  </si>
  <si>
    <t>5s17s3S1</t>
  </si>
  <si>
    <t>5s17s1S0</t>
  </si>
  <si>
    <t>5s16d3D1</t>
  </si>
  <si>
    <t>5s16d3D2</t>
  </si>
  <si>
    <t>5s16d3D3</t>
  </si>
  <si>
    <t>5s16d1D2</t>
  </si>
  <si>
    <t>5s14f3F2</t>
  </si>
  <si>
    <t>5s14f3F3</t>
  </si>
  <si>
    <t>5s14f3F4</t>
  </si>
  <si>
    <t>5s14f1F3</t>
  </si>
  <si>
    <t>5s17p3P1</t>
  </si>
  <si>
    <t>5s17p3P2</t>
  </si>
  <si>
    <t>5s17p1P1</t>
  </si>
  <si>
    <t>5s17d3D1</t>
  </si>
  <si>
    <t>5s17d3D2</t>
  </si>
  <si>
    <t>5s17d3D3</t>
  </si>
  <si>
    <t>5s17d1D2</t>
  </si>
  <si>
    <t>5s18s3S1</t>
  </si>
  <si>
    <t>5s18s1S0</t>
  </si>
  <si>
    <t>5s15f3F3</t>
  </si>
  <si>
    <t>5s15f3F4</t>
  </si>
  <si>
    <t>5s15f1F3</t>
  </si>
  <si>
    <t>5s18p3P1</t>
  </si>
  <si>
    <t>5s18p3P2</t>
  </si>
  <si>
    <t>5s18p1P1</t>
  </si>
  <si>
    <t>5s18d3D1</t>
  </si>
  <si>
    <t>5s18d3D2</t>
  </si>
  <si>
    <t>5s18d3D3</t>
  </si>
  <si>
    <t>5s18d1D2</t>
  </si>
  <si>
    <t>5s19s3S1</t>
  </si>
  <si>
    <t>93KUN/HOH</t>
  </si>
  <si>
    <t>5s19s1S0</t>
  </si>
  <si>
    <t>5s16f3F2</t>
  </si>
  <si>
    <t>5s16f3F3</t>
  </si>
  <si>
    <t>5s16f3F4</t>
  </si>
  <si>
    <t>5s16f1F3</t>
  </si>
  <si>
    <t>5s19p3P1</t>
  </si>
  <si>
    <t>5s19p3P2</t>
  </si>
  <si>
    <t>5s19p1P1</t>
  </si>
  <si>
    <t>5s19d3D1</t>
  </si>
  <si>
    <t>5s19d3D2</t>
  </si>
  <si>
    <t>5s19d3D3</t>
  </si>
  <si>
    <t>5s19d1D2</t>
  </si>
  <si>
    <t>5s20s3S1</t>
  </si>
  <si>
    <t>5s20s1S0</t>
  </si>
  <si>
    <t>5s17f3F2</t>
  </si>
  <si>
    <t>5s17f3F3</t>
  </si>
  <si>
    <t>5s17f3F4</t>
  </si>
  <si>
    <t>5s17f1F3</t>
  </si>
  <si>
    <t>5s20p3P1</t>
  </si>
  <si>
    <t>5s20p3P2</t>
  </si>
  <si>
    <t>5s20p1P1</t>
  </si>
  <si>
    <t>5s20d3D1</t>
  </si>
  <si>
    <t>5s20d3D2</t>
  </si>
  <si>
    <t>5s20d3D3</t>
  </si>
  <si>
    <t>5s20d1D2</t>
  </si>
  <si>
    <t>5s18f3F2</t>
  </si>
  <si>
    <t>5s18f3F3</t>
  </si>
  <si>
    <t>5s18f3F4</t>
  </si>
  <si>
    <t>5s18f1F3</t>
  </si>
  <si>
    <t>5s19f3F2</t>
  </si>
  <si>
    <t>5s19f3F3</t>
  </si>
  <si>
    <t>5s19f3F4</t>
  </si>
  <si>
    <t>5s19f1F3</t>
  </si>
  <si>
    <t>5s20f3F3</t>
  </si>
  <si>
    <t>5s20f3F4</t>
  </si>
  <si>
    <t>5s20f1F3</t>
  </si>
  <si>
    <t>5s15f3F2</t>
    <phoneticPr fontId="4" type="noConversion"/>
  </si>
  <si>
    <t>5s  2S1/2</t>
    <phoneticPr fontId="4" type="noConversion"/>
  </si>
  <si>
    <t>1/2</t>
    <phoneticPr fontId="4" type="noConversion"/>
  </si>
  <si>
    <t>82BEI/LUC</t>
    <phoneticPr fontId="4" type="noConversion"/>
  </si>
  <si>
    <t>reference energy</t>
    <phoneticPr fontId="4" type="noConversion"/>
  </si>
  <si>
    <t>5s2S1/2</t>
    <phoneticPr fontId="4" type="noConversion"/>
  </si>
  <si>
    <t>R_tilde for Sr88</t>
    <phoneticPr fontId="4" type="noConversion"/>
  </si>
  <si>
    <t>converter from cm to a.u.</t>
    <phoneticPr fontId="4" type="noConversion"/>
  </si>
  <si>
    <t>value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</si>
</sst>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"/>
    <numFmt numFmtId="177" formatCode="0.00000"/>
  </numFmts>
  <fonts count="8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11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3" borderId="0" xfId="0" applyFont="1" applyFill="1"/>
    <xf numFmtId="176" fontId="3" fillId="0" borderId="0" xfId="0" applyNumberFormat="1" applyFont="1"/>
    <xf numFmtId="176" fontId="1" fillId="0" borderId="0" xfId="0" applyNumberFormat="1" applyFont="1"/>
    <xf numFmtId="0" fontId="1" fillId="0" borderId="0" xfId="0" applyFont="1"/>
    <xf numFmtId="176" fontId="0" fillId="5" borderId="0" xfId="0" applyNumberFormat="1" applyFill="1"/>
    <xf numFmtId="176" fontId="3" fillId="5" borderId="0" xfId="0" applyNumberFormat="1" applyFont="1" applyFill="1"/>
    <xf numFmtId="176" fontId="1" fillId="5" borderId="0" xfId="0" applyNumberFormat="1" applyFont="1" applyFill="1"/>
    <xf numFmtId="176" fontId="2" fillId="5" borderId="0" xfId="0" applyNumberFormat="1" applyFont="1" applyFill="1"/>
    <xf numFmtId="0" fontId="1" fillId="6" borderId="0" xfId="0" applyFont="1" applyFill="1"/>
    <xf numFmtId="11" fontId="2" fillId="0" borderId="0" xfId="0" applyNumberFormat="1" applyFont="1"/>
    <xf numFmtId="177" fontId="0" fillId="0" borderId="0" xfId="0" applyNumberFormat="1"/>
    <xf numFmtId="0" fontId="1" fillId="4" borderId="0" xfId="0" applyFont="1" applyFill="1"/>
    <xf numFmtId="0" fontId="1" fillId="3" borderId="0" xfId="0" applyFont="1" applyFill="1"/>
    <xf numFmtId="176" fontId="2" fillId="0" borderId="0" xfId="0" applyNumberFormat="1" applyFont="1"/>
    <xf numFmtId="0" fontId="0" fillId="7" borderId="0" xfId="0" applyFill="1"/>
    <xf numFmtId="176" fontId="1" fillId="7" borderId="0" xfId="0" applyNumberFormat="1" applyFont="1" applyFill="1"/>
    <xf numFmtId="176" fontId="2" fillId="7" borderId="0" xfId="0" applyNumberFormat="1" applyFont="1" applyFill="1"/>
    <xf numFmtId="0" fontId="1" fillId="7" borderId="0" xfId="0" applyFont="1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3" fontId="0" fillId="0" borderId="0" xfId="0" applyNumberFormat="1"/>
    <xf numFmtId="176" fontId="0" fillId="2" borderId="0" xfId="0" applyNumberFormat="1" applyFill="1"/>
    <xf numFmtId="0" fontId="5" fillId="4" borderId="0" xfId="0" applyFont="1" applyFill="1"/>
    <xf numFmtId="176" fontId="5" fillId="0" borderId="0" xfId="0" applyNumberFormat="1" applyFont="1"/>
    <xf numFmtId="0" fontId="6" fillId="0" borderId="0" xfId="0" applyFont="1"/>
    <xf numFmtId="0" fontId="0" fillId="6" borderId="0" xfId="0" applyFill="1"/>
    <xf numFmtId="0" fontId="2" fillId="6" borderId="0" xfId="0" applyFont="1" applyFill="1"/>
    <xf numFmtId="0" fontId="6" fillId="6" borderId="0" xfId="0" applyFont="1" applyFill="1"/>
    <xf numFmtId="0" fontId="7" fillId="0" borderId="0" xfId="0" applyFont="1"/>
    <xf numFmtId="0" fontId="7" fillId="4" borderId="0" xfId="0" applyFont="1" applyFill="1"/>
    <xf numFmtId="176" fontId="7" fillId="0" borderId="0" xfId="0" applyNumberFormat="1" applyFont="1"/>
    <xf numFmtId="0" fontId="0" fillId="0" borderId="0" xfId="0" applyAlignme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Quantum</a:t>
            </a:r>
            <a:r>
              <a:rPr lang="en-GB" baseline="0"/>
              <a:t> Defect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l=1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test'!$A$17:$A$55</c:f>
              <c:numCache>
                <c:formatCode>General</c:formatCode>
                <c:ptCount val="3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</c:numCache>
            </c:numRef>
          </c:xVal>
          <c:yVal>
            <c:numRef>
              <c:f>'A param&amp;Cs test'!$AD$17:$AD$55</c:f>
              <c:numCache>
                <c:formatCode>0.000000000000000</c:formatCode>
                <c:ptCount val="39"/>
                <c:pt idx="0">
                  <c:v>3.6939833245979692</c:v>
                </c:pt>
                <c:pt idx="1">
                  <c:v>3.6483433142748352</c:v>
                </c:pt>
                <c:pt idx="2">
                  <c:v>3.633309297872132</c:v>
                </c:pt>
                <c:pt idx="3">
                  <c:v>3.6263523379974565</c:v>
                </c:pt>
                <c:pt idx="4">
                  <c:v>3.622535313383942</c:v>
                </c:pt>
                <c:pt idx="5">
                  <c:v>3.6202076765894384</c:v>
                </c:pt>
                <c:pt idx="6">
                  <c:v>3.618681019745031</c:v>
                </c:pt>
                <c:pt idx="7">
                  <c:v>3.6176245861309777</c:v>
                </c:pt>
                <c:pt idx="8">
                  <c:v>3.616862778194724</c:v>
                </c:pt>
                <c:pt idx="9">
                  <c:v>3.6162951337957114</c:v>
                </c:pt>
                <c:pt idx="10">
                  <c:v>3.61586072196849</c:v>
                </c:pt>
                <c:pt idx="11">
                  <c:v>3.6155208103886842</c:v>
                </c:pt>
                <c:pt idx="12">
                  <c:v>3.6152498066345711</c:v>
                </c:pt>
                <c:pt idx="13">
                  <c:v>3.6150302427768146</c:v>
                </c:pt>
                <c:pt idx="14">
                  <c:v>3.6148498615261317</c:v>
                </c:pt>
                <c:pt idx="15">
                  <c:v>3.6146998549016196</c:v>
                </c:pt>
                <c:pt idx="16">
                  <c:v>3.6145737599003738</c:v>
                </c:pt>
                <c:pt idx="17">
                  <c:v>3.6144667471925302</c:v>
                </c:pt>
                <c:pt idx="18">
                  <c:v>3.6143751487183273</c:v>
                </c:pt>
                <c:pt idx="19">
                  <c:v>3.6142961380045335</c:v>
                </c:pt>
                <c:pt idx="20">
                  <c:v>3.6142275082386561</c:v>
                </c:pt>
                <c:pt idx="21">
                  <c:v>3.6141675163226665</c:v>
                </c:pt>
                <c:pt idx="22">
                  <c:v>3.6141147705339414</c:v>
                </c:pt>
                <c:pt idx="23">
                  <c:v>3.6140681484142689</c:v>
                </c:pt>
                <c:pt idx="24">
                  <c:v>3.6140267369857</c:v>
                </c:pt>
                <c:pt idx="25">
                  <c:v>3.6139897874069042</c:v>
                </c:pt>
                <c:pt idx="26">
                  <c:v>3.6139566806509862</c:v>
                </c:pt>
                <c:pt idx="27">
                  <c:v>3.6139269015378233</c:v>
                </c:pt>
                <c:pt idx="28">
                  <c:v>3.6139000184721191</c:v>
                </c:pt>
                <c:pt idx="29">
                  <c:v>3.6138756676113672</c:v>
                </c:pt>
                <c:pt idx="30">
                  <c:v>3.6138535404884493</c:v>
                </c:pt>
                <c:pt idx="31">
                  <c:v>3.6138333742850222</c:v>
                </c:pt>
                <c:pt idx="32">
                  <c:v>3.6138149439083378</c:v>
                </c:pt>
                <c:pt idx="33">
                  <c:v>3.6137980556652138</c:v>
                </c:pt>
                <c:pt idx="34">
                  <c:v>3.6137825420616778</c:v>
                </c:pt>
                <c:pt idx="35">
                  <c:v>3.6137682579298414</c:v>
                </c:pt>
                <c:pt idx="36">
                  <c:v>3.6137550766103317</c:v>
                </c:pt>
                <c:pt idx="37">
                  <c:v>3.6137428874408215</c:v>
                </c:pt>
                <c:pt idx="38">
                  <c:v>3.6137315932311296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D-4478-9386-C8899D45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53359"/>
        <c:axId val="2040854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l=0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 param&amp;Cs test'!$A$18:$A$55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 param&amp;Cs test'!$C$18:$C$55</c15:sqref>
                        </c15:formulaRef>
                      </c:ext>
                    </c:extLst>
                    <c:numCache>
                      <c:formatCode>0.000000000000000</c:formatCode>
                      <c:ptCount val="38"/>
                      <c:pt idx="0">
                        <c:v>4.0812219524826503</c:v>
                      </c:pt>
                      <c:pt idx="1">
                        <c:v>4.0670315868923517</c:v>
                      </c:pt>
                      <c:pt idx="2">
                        <c:v>4.061009351736776</c:v>
                      </c:pt>
                      <c:pt idx="3">
                        <c:v>4.0578798866557939</c:v>
                      </c:pt>
                      <c:pt idx="4">
                        <c:v>4.0560414091658297</c:v>
                      </c:pt>
                      <c:pt idx="5">
                        <c:v>4.0548679388907098</c:v>
                      </c:pt>
                      <c:pt idx="6">
                        <c:v>4.0540725529817916</c:v>
                      </c:pt>
                      <c:pt idx="7">
                        <c:v>4.0535082630724073</c:v>
                      </c:pt>
                      <c:pt idx="8">
                        <c:v>4.0530932940789803</c:v>
                      </c:pt>
                      <c:pt idx="9">
                        <c:v>4.0527791521653498</c:v>
                      </c:pt>
                      <c:pt idx="10">
                        <c:v>4.0525355755605066</c:v>
                      </c:pt>
                      <c:pt idx="11">
                        <c:v>4.0523428781192443</c:v>
                      </c:pt>
                      <c:pt idx="12">
                        <c:v>4.0521877953203553</c:v>
                      </c:pt>
                      <c:pt idx="13">
                        <c:v>4.0520611272182343</c:v>
                      </c:pt>
                      <c:pt idx="14">
                        <c:v>4.0519563252865041</c:v>
                      </c:pt>
                      <c:pt idx="15">
                        <c:v>4.0518686262938175</c:v>
                      </c:pt>
                      <c:pt idx="16">
                        <c:v>4.0517944986882846</c:v>
                      </c:pt>
                      <c:pt idx="17">
                        <c:v>4.0517312778232686</c:v>
                      </c:pt>
                      <c:pt idx="18">
                        <c:v>4.0516769225467435</c:v>
                      </c:pt>
                      <c:pt idx="19">
                        <c:v>4.0516298485625448</c:v>
                      </c:pt>
                      <c:pt idx="20">
                        <c:v>4.0515888101669084</c:v>
                      </c:pt>
                      <c:pt idx="21">
                        <c:v>4.0515528174876891</c:v>
                      </c:pt>
                      <c:pt idx="22">
                        <c:v>4.0515210755002222</c:v>
                      </c:pt>
                      <c:pt idx="23">
                        <c:v>4.0514929400267903</c:v>
                      </c:pt>
                      <c:pt idx="24">
                        <c:v>4.0514678843933289</c:v>
                      </c:pt>
                      <c:pt idx="25">
                        <c:v>4.0514454748015005</c:v>
                      </c:pt>
                      <c:pt idx="26">
                        <c:v>4.0514253511959666</c:v>
                      </c:pt>
                      <c:pt idx="27">
                        <c:v>4.051407212797038</c:v>
                      </c:pt>
                      <c:pt idx="28">
                        <c:v>4.0513908067372419</c:v>
                      </c:pt>
                      <c:pt idx="29">
                        <c:v>4.0513759191147969</c:v>
                      </c:pt>
                      <c:pt idx="30">
                        <c:v>4.0513623681718798</c:v>
                      </c:pt>
                      <c:pt idx="31">
                        <c:v>4.0513499984672023</c:v>
                      </c:pt>
                      <c:pt idx="32">
                        <c:v>4.051338676557485</c:v>
                      </c:pt>
                      <c:pt idx="33">
                        <c:v>4.0513282873574497</c:v>
                      </c:pt>
                      <c:pt idx="34">
                        <c:v>4.0513187310836756</c:v>
                      </c:pt>
                      <c:pt idx="35">
                        <c:v>4.0513099210668955</c:v>
                      </c:pt>
                      <c:pt idx="36">
                        <c:v>4.0513017814785712</c:v>
                      </c:pt>
                      <c:pt idx="37">
                        <c:v>4.0512942460708246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0D-4478-9386-C8899D45E5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l=2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test'!$A$14:$A$54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test'!$AF$14:$AF$54</c15:sqref>
                        </c15:formulaRef>
                      </c:ext>
                    </c:extLst>
                    <c:numCache>
                      <c:formatCode>0.000000000000000</c:formatCode>
                      <c:ptCount val="41"/>
                      <c:pt idx="0">
                        <c:v>2.8872930748542736</c:v>
                      </c:pt>
                      <c:pt idx="1">
                        <c:v>3.5791659529852118</c:v>
                      </c:pt>
                      <c:pt idx="2">
                        <c:v>2.9767058539341296</c:v>
                      </c:pt>
                      <c:pt idx="3">
                        <c:v>2.7440898818556128</c:v>
                      </c:pt>
                      <c:pt idx="4">
                        <c:v>2.7190724867900053</c:v>
                      </c:pt>
                      <c:pt idx="5">
                        <c:v>2.7091251450255109</c:v>
                      </c:pt>
                      <c:pt idx="6">
                        <c:v>2.7040030233668491</c:v>
                      </c:pt>
                      <c:pt idx="7">
                        <c:v>2.7009845489915794</c:v>
                      </c:pt>
                      <c:pt idx="8">
                        <c:v>2.6990460435861898</c:v>
                      </c:pt>
                      <c:pt idx="9">
                        <c:v>2.6977234144657327</c:v>
                      </c:pt>
                      <c:pt idx="10">
                        <c:v>2.6967791707473605</c:v>
                      </c:pt>
                      <c:pt idx="11">
                        <c:v>2.6960808106192626</c:v>
                      </c:pt>
                      <c:pt idx="12">
                        <c:v>2.6955494129194619</c:v>
                      </c:pt>
                      <c:pt idx="13">
                        <c:v>2.6951354863618171</c:v>
                      </c:pt>
                      <c:pt idx="14">
                        <c:v>2.6948066716373873</c:v>
                      </c:pt>
                      <c:pt idx="15">
                        <c:v>2.6945410656430795</c:v>
                      </c:pt>
                      <c:pt idx="16">
                        <c:v>2.6943234026393199</c:v>
                      </c:pt>
                      <c:pt idx="17">
                        <c:v>2.6941427736034598</c:v>
                      </c:pt>
                      <c:pt idx="18">
                        <c:v>2.6939912112164315</c:v>
                      </c:pt>
                      <c:pt idx="19">
                        <c:v>2.6938627854942361</c:v>
                      </c:pt>
                      <c:pt idx="20">
                        <c:v>2.6937530075938803</c:v>
                      </c:pt>
                      <c:pt idx="21">
                        <c:v>2.6936584286705347</c:v>
                      </c:pt>
                      <c:pt idx="22">
                        <c:v>2.6935763628582272</c:v>
                      </c:pt>
                      <c:pt idx="23">
                        <c:v>2.6935046933609854</c:v>
                      </c:pt>
                      <c:pt idx="24">
                        <c:v>2.6934417334662371</c:v>
                      </c:pt>
                      <c:pt idx="25">
                        <c:v>2.6933861252712816</c:v>
                      </c:pt>
                      <c:pt idx="26">
                        <c:v>2.6933367659189145</c:v>
                      </c:pt>
                      <c:pt idx="27">
                        <c:v>2.6932927521797119</c:v>
                      </c:pt>
                      <c:pt idx="28">
                        <c:v>2.6932533383661479</c:v>
                      </c:pt>
                      <c:pt idx="29">
                        <c:v>2.6932179045797362</c:v>
                      </c:pt>
                      <c:pt idx="30">
                        <c:v>2.6931859320258091</c:v>
                      </c:pt>
                      <c:pt idx="31">
                        <c:v>2.6931569837964631</c:v>
                      </c:pt>
                      <c:pt idx="32">
                        <c:v>2.6931306898611638</c:v>
                      </c:pt>
                      <c:pt idx="33">
                        <c:v>2.6931067351843296</c:v>
                      </c:pt>
                      <c:pt idx="34">
                        <c:v>2.6930848500898534</c:v>
                      </c:pt>
                      <c:pt idx="35">
                        <c:v>2.6930648027122359</c:v>
                      </c:pt>
                      <c:pt idx="36">
                        <c:v>2.6930463928012287</c:v>
                      </c:pt>
                      <c:pt idx="37">
                        <c:v>2.693029446652865</c:v>
                      </c:pt>
                      <c:pt idx="38">
                        <c:v>2.6930138130519339</c:v>
                      </c:pt>
                      <c:pt idx="39">
                        <c:v>2.6929993597988897</c:v>
                      </c:pt>
                      <c:pt idx="40">
                        <c:v>2.6929859709719679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0D-4478-9386-C8899D45E50F}"/>
                  </c:ext>
                </c:extLst>
              </c15:ser>
            </c15:filteredScatterSeries>
          </c:ext>
        </c:extLst>
      </c:scatterChart>
      <c:valAx>
        <c:axId val="20408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4319"/>
        <c:crosses val="autoZero"/>
        <c:crossBetween val="midCat"/>
      </c:valAx>
      <c:valAx>
        <c:axId val="20408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with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param&amp;Cs test'!$B$9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test'!$C$16:$C$55</c:f>
              <c:numCache>
                <c:formatCode>0.000000000000000</c:formatCode>
                <c:ptCount val="40"/>
                <c:pt idx="0">
                  <c:v>4.2832544052849011</c:v>
                </c:pt>
                <c:pt idx="1">
                  <c:v>4.1322104635801615</c:v>
                </c:pt>
                <c:pt idx="2">
                  <c:v>4.0812219524826503</c:v>
                </c:pt>
                <c:pt idx="3">
                  <c:v>4.0670315868923517</c:v>
                </c:pt>
                <c:pt idx="4">
                  <c:v>4.061009351736776</c:v>
                </c:pt>
                <c:pt idx="5">
                  <c:v>4.0578798866557939</c:v>
                </c:pt>
                <c:pt idx="6">
                  <c:v>4.0560414091658297</c:v>
                </c:pt>
                <c:pt idx="7">
                  <c:v>4.0548679388907098</c:v>
                </c:pt>
                <c:pt idx="8">
                  <c:v>4.0540725529817916</c:v>
                </c:pt>
                <c:pt idx="9">
                  <c:v>4.0535082630724073</c:v>
                </c:pt>
                <c:pt idx="10">
                  <c:v>4.0530932940789803</c:v>
                </c:pt>
                <c:pt idx="11">
                  <c:v>4.0527791521653498</c:v>
                </c:pt>
                <c:pt idx="12">
                  <c:v>4.0525355755605066</c:v>
                </c:pt>
                <c:pt idx="13">
                  <c:v>4.0523428781192443</c:v>
                </c:pt>
                <c:pt idx="14">
                  <c:v>4.0521877953203553</c:v>
                </c:pt>
                <c:pt idx="15">
                  <c:v>4.0520611272182343</c:v>
                </c:pt>
                <c:pt idx="16">
                  <c:v>4.0519563252865041</c:v>
                </c:pt>
                <c:pt idx="17">
                  <c:v>4.0518686262938175</c:v>
                </c:pt>
                <c:pt idx="18">
                  <c:v>4.0517944986882846</c:v>
                </c:pt>
                <c:pt idx="19">
                  <c:v>4.0517312778232686</c:v>
                </c:pt>
                <c:pt idx="20">
                  <c:v>4.0516769225467435</c:v>
                </c:pt>
                <c:pt idx="21">
                  <c:v>4.0516298485625448</c:v>
                </c:pt>
                <c:pt idx="22">
                  <c:v>4.0515888101669084</c:v>
                </c:pt>
                <c:pt idx="23">
                  <c:v>4.0515528174876891</c:v>
                </c:pt>
                <c:pt idx="24">
                  <c:v>4.0515210755002222</c:v>
                </c:pt>
                <c:pt idx="25">
                  <c:v>4.0514929400267903</c:v>
                </c:pt>
                <c:pt idx="26">
                  <c:v>4.0514678843933289</c:v>
                </c:pt>
                <c:pt idx="27">
                  <c:v>4.0514454748015005</c:v>
                </c:pt>
                <c:pt idx="28">
                  <c:v>4.0514253511959666</c:v>
                </c:pt>
                <c:pt idx="29">
                  <c:v>4.051407212797038</c:v>
                </c:pt>
                <c:pt idx="30">
                  <c:v>4.0513908067372419</c:v>
                </c:pt>
                <c:pt idx="31">
                  <c:v>4.0513759191147969</c:v>
                </c:pt>
                <c:pt idx="32">
                  <c:v>4.0513623681718798</c:v>
                </c:pt>
                <c:pt idx="33">
                  <c:v>4.0513499984672023</c:v>
                </c:pt>
                <c:pt idx="34">
                  <c:v>4.051338676557485</c:v>
                </c:pt>
                <c:pt idx="35">
                  <c:v>4.0513282873574497</c:v>
                </c:pt>
                <c:pt idx="36">
                  <c:v>4.0513187310836756</c:v>
                </c:pt>
                <c:pt idx="37">
                  <c:v>4.0513099210668955</c:v>
                </c:pt>
                <c:pt idx="38">
                  <c:v>4.0513017814785712</c:v>
                </c:pt>
                <c:pt idx="39">
                  <c:v>4.0512942460708246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7-402B-8C77-CCBB10EAF713}"/>
            </c:ext>
          </c:extLst>
        </c:ser>
        <c:ser>
          <c:idx val="1"/>
          <c:order val="1"/>
          <c:tx>
            <c:strRef>
              <c:f>'A param&amp;Cs test'!$I$9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test'!$J$16:$J$55</c:f>
              <c:numCache>
                <c:formatCode>0.000000000000000</c:formatCode>
                <c:ptCount val="40"/>
                <c:pt idx="0">
                  <c:v>4.2832541970927318</c:v>
                </c:pt>
                <c:pt idx="1">
                  <c:v>4.1322101001184901</c:v>
                </c:pt>
                <c:pt idx="2">
                  <c:v>4.0812216228262468</c:v>
                </c:pt>
                <c:pt idx="3">
                  <c:v>4.0670312626593752</c:v>
                </c:pt>
                <c:pt idx="4">
                  <c:v>4.0610090294823999</c:v>
                </c:pt>
                <c:pt idx="5">
                  <c:v>4.0578795650268411</c:v>
                </c:pt>
                <c:pt idx="6">
                  <c:v>4.0560410878805575</c:v>
                </c:pt>
                <c:pt idx="7">
                  <c:v>4.0548676181595029</c:v>
                </c:pt>
                <c:pt idx="8">
                  <c:v>4.0540722322038025</c:v>
                </c:pt>
                <c:pt idx="9">
                  <c:v>4.0535079424300733</c:v>
                </c:pt>
                <c:pt idx="10">
                  <c:v>4.0530929734872085</c:v>
                </c:pt>
                <c:pt idx="11">
                  <c:v>4.052778831645762</c:v>
                </c:pt>
                <c:pt idx="12">
                  <c:v>4.052535255632927</c:v>
                </c:pt>
                <c:pt idx="13">
                  <c:v>4.0523425577636374</c:v>
                </c:pt>
                <c:pt idx="14">
                  <c:v>4.0521874752147244</c:v>
                </c:pt>
                <c:pt idx="15">
                  <c:v>4.0520608068353408</c:v>
                </c:pt>
                <c:pt idx="16">
                  <c:v>4.0519560047859606</c:v>
                </c:pt>
                <c:pt idx="17">
                  <c:v>4.051868306003378</c:v>
                </c:pt>
                <c:pt idx="18">
                  <c:v>4.0517941784342604</c:v>
                </c:pt>
                <c:pt idx="19">
                  <c:v>4.051730957418421</c:v>
                </c:pt>
                <c:pt idx="20">
                  <c:v>4.0516766022052479</c:v>
                </c:pt>
                <c:pt idx="21">
                  <c:v>4.0516295281308565</c:v>
                </c:pt>
                <c:pt idx="22">
                  <c:v>4.0515884896644252</c:v>
                </c:pt>
                <c:pt idx="23">
                  <c:v>4.0515524970064121</c:v>
                </c:pt>
                <c:pt idx="24">
                  <c:v>4.0515207551142076</c:v>
                </c:pt>
                <c:pt idx="25">
                  <c:v>4.0514926196118282</c:v>
                </c:pt>
                <c:pt idx="26">
                  <c:v>4.0514675640021451</c:v>
                </c:pt>
                <c:pt idx="27">
                  <c:v>4.0514451544064727</c:v>
                </c:pt>
                <c:pt idx="28">
                  <c:v>4.0514250308009565</c:v>
                </c:pt>
                <c:pt idx="29">
                  <c:v>4.0514068923937963</c:v>
                </c:pt>
                <c:pt idx="30">
                  <c:v>4.0513904863547658</c:v>
                </c:pt>
                <c:pt idx="31">
                  <c:v>4.0513755987499636</c:v>
                </c:pt>
                <c:pt idx="32">
                  <c:v>4.0513620478205894</c:v>
                </c:pt>
                <c:pt idx="33">
                  <c:v>4.0513496781019782</c:v>
                </c:pt>
                <c:pt idx="34">
                  <c:v>4.051338356194492</c:v>
                </c:pt>
                <c:pt idx="35">
                  <c:v>4.0513279669918987</c:v>
                </c:pt>
                <c:pt idx="36">
                  <c:v>4.0513184107231908</c:v>
                </c:pt>
                <c:pt idx="37">
                  <c:v>4.0513096007084428</c:v>
                </c:pt>
                <c:pt idx="38">
                  <c:v>4.0513014611185199</c:v>
                </c:pt>
                <c:pt idx="39">
                  <c:v>4.0512939257064531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7-402B-8C77-CCBB10EAF713}"/>
            </c:ext>
          </c:extLst>
        </c:ser>
        <c:ser>
          <c:idx val="2"/>
          <c:order val="2"/>
          <c:tx>
            <c:strRef>
              <c:f>'A param&amp;Cs test'!$K$9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test'!$L$16:$L$55</c:f>
              <c:numCache>
                <c:formatCode>0.000000000000000</c:formatCode>
                <c:ptCount val="40"/>
                <c:pt idx="0">
                  <c:v>4.2827159322235016</c:v>
                </c:pt>
                <c:pt idx="1">
                  <c:v>4.1311892569941442</c:v>
                </c:pt>
                <c:pt idx="2">
                  <c:v>4.0802867965864174</c:v>
                </c:pt>
                <c:pt idx="3">
                  <c:v>4.0661089719544661</c:v>
                </c:pt>
                <c:pt idx="4">
                  <c:v>4.0600904143784771</c:v>
                </c:pt>
                <c:pt idx="5">
                  <c:v>4.0569622795554992</c:v>
                </c:pt>
                <c:pt idx="6">
                  <c:v>4.0551243955711804</c:v>
                </c:pt>
                <c:pt idx="7">
                  <c:v>4.0539512238403796</c:v>
                </c:pt>
                <c:pt idx="8">
                  <c:v>4.053156014729872</c:v>
                </c:pt>
                <c:pt idx="9">
                  <c:v>4.052591817940451</c:v>
                </c:pt>
                <c:pt idx="10">
                  <c:v>4.0521769009104851</c:v>
                </c:pt>
                <c:pt idx="11">
                  <c:v>4.0518627891941073</c:v>
                </c:pt>
                <c:pt idx="12">
                  <c:v>4.0516192324447164</c:v>
                </c:pt>
                <c:pt idx="13">
                  <c:v>4.0514265451802665</c:v>
                </c:pt>
                <c:pt idx="14">
                  <c:v>4.0512714703461228</c:v>
                </c:pt>
                <c:pt idx="15">
                  <c:v>4.0511448054213659</c:v>
                </c:pt>
                <c:pt idx="16">
                  <c:v>4.0510400100598751</c:v>
                </c:pt>
                <c:pt idx="17">
                  <c:v>4.0509523118790192</c:v>
                </c:pt>
                <c:pt idx="18">
                  <c:v>4.0508781850438069</c:v>
                </c:pt>
                <c:pt idx="19">
                  <c:v>4.0508149633942026</c:v>
                </c:pt>
                <c:pt idx="20">
                  <c:v>4.0507606069703002</c:v>
                </c:pt>
                <c:pt idx="21">
                  <c:v>4.050713531893674</c:v>
                </c:pt>
                <c:pt idx="22">
                  <c:v>4.0506724919693866</c:v>
                </c:pt>
                <c:pt idx="23">
                  <c:v>4.0506364979088474</c:v>
                </c:pt>
                <c:pt idx="24">
                  <c:v>4.0506047548941062</c:v>
                </c:pt>
                <c:pt idx="25">
                  <c:v>4.0505766179898437</c:v>
                </c:pt>
                <c:pt idx="26">
                  <c:v>4.0505515610415159</c:v>
                </c:pt>
                <c:pt idx="27">
                  <c:v>4.0505291501494582</c:v>
                </c:pt>
                <c:pt idx="28">
                  <c:v>4.05050902555665</c:v>
                </c:pt>
                <c:pt idx="29">
                  <c:v>4.0504908860146926</c:v>
                </c:pt>
                <c:pt idx="30">
                  <c:v>4.0504744787857661</c:v>
                </c:pt>
                <c:pt idx="31">
                  <c:v>4.050459590171176</c:v>
                </c:pt>
                <c:pt idx="32">
                  <c:v>4.0504460394604394</c:v>
                </c:pt>
                <c:pt idx="33">
                  <c:v>4.0504336688334632</c:v>
                </c:pt>
                <c:pt idx="34">
                  <c:v>4.0504223459933328</c:v>
                </c:pt>
                <c:pt idx="35">
                  <c:v>4.0504119560046234</c:v>
                </c:pt>
                <c:pt idx="36">
                  <c:v>4.050402398925165</c:v>
                </c:pt>
                <c:pt idx="37">
                  <c:v>4.050393588390321</c:v>
                </c:pt>
                <c:pt idx="38">
                  <c:v>4.050385448199421</c:v>
                </c:pt>
                <c:pt idx="39">
                  <c:v>4.0503779120743104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7-402B-8C77-CCBB10EAF713}"/>
            </c:ext>
          </c:extLst>
        </c:ser>
        <c:ser>
          <c:idx val="3"/>
          <c:order val="3"/>
          <c:tx>
            <c:strRef>
              <c:f>'A param&amp;Cs test'!$M$9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test'!$N$16:$N$55</c:f>
              <c:numCache>
                <c:formatCode>0.000000000000000</c:formatCode>
                <c:ptCount val="40"/>
                <c:pt idx="0">
                  <c:v>4.2005380256335565</c:v>
                </c:pt>
                <c:pt idx="1">
                  <c:v>4.0060741242022546</c:v>
                </c:pt>
                <c:pt idx="2">
                  <c:v>3.9525835659310036</c:v>
                </c:pt>
                <c:pt idx="3">
                  <c:v>3.936263203990884</c:v>
                </c:pt>
                <c:pt idx="4">
                  <c:v>3.9290308224645907</c:v>
                </c:pt>
                <c:pt idx="5">
                  <c:v>3.9251754456844701</c:v>
                </c:pt>
                <c:pt idx="6">
                  <c:v>3.9228722102445586</c:v>
                </c:pt>
                <c:pt idx="7">
                  <c:v>3.9213846762195761</c:v>
                </c:pt>
                <c:pt idx="8">
                  <c:v>3.92036765436713</c:v>
                </c:pt>
                <c:pt idx="9">
                  <c:v>3.9196413010012243</c:v>
                </c:pt>
                <c:pt idx="10">
                  <c:v>3.9191043637684331</c:v>
                </c:pt>
                <c:pt idx="11">
                  <c:v>3.9186962155440472</c:v>
                </c:pt>
                <c:pt idx="12">
                  <c:v>3.9183786027306624</c:v>
                </c:pt>
                <c:pt idx="13">
                  <c:v>3.918126580027506</c:v>
                </c:pt>
                <c:pt idx="14">
                  <c:v>3.9179232425903319</c:v>
                </c:pt>
                <c:pt idx="15">
                  <c:v>3.9177568062826147</c:v>
                </c:pt>
                <c:pt idx="16">
                  <c:v>3.9176188403324801</c:v>
                </c:pt>
                <c:pt idx="17">
                  <c:v>3.9175032046956098</c:v>
                </c:pt>
                <c:pt idx="18">
                  <c:v>3.9174053181258586</c:v>
                </c:pt>
                <c:pt idx="19">
                  <c:v>3.9173217251553645</c:v>
                </c:pt>
                <c:pt idx="20">
                  <c:v>3.9172497761301308</c:v>
                </c:pt>
                <c:pt idx="21">
                  <c:v>3.9171873962857831</c:v>
                </c:pt>
                <c:pt idx="22">
                  <c:v>3.9171329800304839</c:v>
                </c:pt>
                <c:pt idx="23">
                  <c:v>3.9170851985785617</c:v>
                </c:pt>
                <c:pt idx="24">
                  <c:v>3.9170430257364899</c:v>
                </c:pt>
                <c:pt idx="25">
                  <c:v>3.9170056186571962</c:v>
                </c:pt>
                <c:pt idx="26">
                  <c:v>3.9169722877954491</c:v>
                </c:pt>
                <c:pt idx="27">
                  <c:v>3.9169424554063959</c:v>
                </c:pt>
                <c:pt idx="28">
                  <c:v>3.9169156502542997</c:v>
                </c:pt>
                <c:pt idx="29">
                  <c:v>3.9168914764373071</c:v>
                </c:pt>
                <c:pt idx="30">
                  <c:v>3.9168696017120013</c:v>
                </c:pt>
                <c:pt idx="31">
                  <c:v>3.91684974148545</c:v>
                </c:pt>
                <c:pt idx="32">
                  <c:v>3.9168316566388768</c:v>
                </c:pt>
                <c:pt idx="33">
                  <c:v>3.9168151416186419</c:v>
                </c:pt>
                <c:pt idx="34">
                  <c:v>3.9168000209157938</c:v>
                </c:pt>
                <c:pt idx="35">
                  <c:v>3.9167861395915651</c:v>
                </c:pt>
                <c:pt idx="36">
                  <c:v>3.9167733671942244</c:v>
                </c:pt>
                <c:pt idx="37">
                  <c:v>3.9167615884441389</c:v>
                </c:pt>
                <c:pt idx="38">
                  <c:v>3.9167507025193018</c:v>
                </c:pt>
                <c:pt idx="39">
                  <c:v>3.9167406219557677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7-402B-8C77-CCBB10EAF713}"/>
            </c:ext>
          </c:extLst>
        </c:ser>
        <c:ser>
          <c:idx val="4"/>
          <c:order val="4"/>
          <c:tx>
            <c:strRef>
              <c:f>'A param&amp;Cs test'!$O$9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test'!$P$16:$P$55</c:f>
              <c:numCache>
                <c:formatCode>0.000000000000000</c:formatCode>
                <c:ptCount val="40"/>
                <c:pt idx="0">
                  <c:v>4.2539481388421763</c:v>
                </c:pt>
                <c:pt idx="1">
                  <c:v>4.1017062963604953</c:v>
                </c:pt>
                <c:pt idx="2">
                  <c:v>4.054781840039599</c:v>
                </c:pt>
                <c:pt idx="3">
                  <c:v>4.0414171658374336</c:v>
                </c:pt>
                <c:pt idx="4">
                  <c:v>4.0357042999183541</c:v>
                </c:pt>
                <c:pt idx="5">
                  <c:v>4.0327245008090511</c:v>
                </c:pt>
                <c:pt idx="6">
                  <c:v>4.030969839234654</c:v>
                </c:pt>
                <c:pt idx="7">
                  <c:v>4.0298480453477055</c:v>
                </c:pt>
                <c:pt idx="8">
                  <c:v>4.0290867733953064</c:v>
                </c:pt>
                <c:pt idx="9">
                  <c:v>4.0285461831435079</c:v>
                </c:pt>
                <c:pt idx="10">
                  <c:v>4.0281483485879459</c:v>
                </c:pt>
                <c:pt idx="11">
                  <c:v>4.0278470022848065</c:v>
                </c:pt>
                <c:pt idx="12">
                  <c:v>4.0276132216736134</c:v>
                </c:pt>
                <c:pt idx="13">
                  <c:v>4.0274281954069657</c:v>
                </c:pt>
                <c:pt idx="14">
                  <c:v>4.027279229506231</c:v>
                </c:pt>
                <c:pt idx="15">
                  <c:v>4.027157518218317</c:v>
                </c:pt>
                <c:pt idx="16">
                  <c:v>4.0270567885674744</c:v>
                </c:pt>
                <c:pt idx="17">
                  <c:v>4.0269724768383739</c:v>
                </c:pt>
                <c:pt idx="18">
                  <c:v>4.0269011959098897</c:v>
                </c:pt>
                <c:pt idx="19">
                  <c:v>4.026840390409788</c:v>
                </c:pt>
                <c:pt idx="20">
                  <c:v>4.0267881030114623</c:v>
                </c:pt>
                <c:pt idx="21">
                  <c:v>4.0267428118543975</c:v>
                </c:pt>
                <c:pt idx="22">
                  <c:v>4.0267033238411862</c:v>
                </c:pt>
                <c:pt idx="23">
                  <c:v>4.0266686844443917</c:v>
                </c:pt>
                <c:pt idx="24">
                  <c:v>4.0266381320589133</c:v>
                </c:pt>
                <c:pt idx="25">
                  <c:v>4.0266110478867994</c:v>
                </c:pt>
                <c:pt idx="26">
                  <c:v>4.0265869263137866</c:v>
                </c:pt>
                <c:pt idx="27">
                  <c:v>4.0265653496420697</c:v>
                </c:pt>
                <c:pt idx="28">
                  <c:v>4.0265459720468471</c:v>
                </c:pt>
                <c:pt idx="29">
                  <c:v>4.0265285045889883</c:v>
                </c:pt>
                <c:pt idx="30">
                  <c:v>4.0265127042474091</c:v>
                </c:pt>
                <c:pt idx="31">
                  <c:v>4.0264983650666117</c:v>
                </c:pt>
                <c:pt idx="32">
                  <c:v>4.0264853123751294</c:v>
                </c:pt>
                <c:pt idx="33">
                  <c:v>4.0264733966869244</c:v>
                </c:pt>
                <c:pt idx="34">
                  <c:v>4.0264624898248442</c:v>
                </c:pt>
                <c:pt idx="35">
                  <c:v>4.0264524806705708</c:v>
                </c:pt>
                <c:pt idx="36">
                  <c:v>4.0264432735172804</c:v>
                </c:pt>
                <c:pt idx="37">
                  <c:v>4.0264347848677033</c:v>
                </c:pt>
                <c:pt idx="38">
                  <c:v>4.0264269418563572</c:v>
                </c:pt>
                <c:pt idx="39">
                  <c:v>4.0264196806036807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E7-402B-8C77-CCBB10EAF713}"/>
            </c:ext>
          </c:extLst>
        </c:ser>
        <c:ser>
          <c:idx val="5"/>
          <c:order val="5"/>
          <c:tx>
            <c:strRef>
              <c:f>'A param&amp;Cs test'!$Q$9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test'!$R$16:$R$55</c:f>
              <c:numCache>
                <c:formatCode>0.000000000000000</c:formatCode>
                <c:ptCount val="40"/>
                <c:pt idx="0">
                  <c:v>4.1797217223450707</c:v>
                </c:pt>
                <c:pt idx="1">
                  <c:v>3.5945210656658935</c:v>
                </c:pt>
                <c:pt idx="2">
                  <c:v>3.5372748522034181</c:v>
                </c:pt>
                <c:pt idx="3">
                  <c:v>3.5163330604742429</c:v>
                </c:pt>
                <c:pt idx="4">
                  <c:v>3.5061609707281169</c:v>
                </c:pt>
                <c:pt idx="5">
                  <c:v>3.5004214634827253</c:v>
                </c:pt>
                <c:pt idx="6">
                  <c:v>3.4968574336161975</c:v>
                </c:pt>
                <c:pt idx="7">
                  <c:v>3.4944901109557378</c:v>
                </c:pt>
                <c:pt idx="8">
                  <c:v>3.4928366716081776</c:v>
                </c:pt>
                <c:pt idx="9">
                  <c:v>3.4916358803720815</c:v>
                </c:pt>
                <c:pt idx="10">
                  <c:v>3.4907361416782905</c:v>
                </c:pt>
                <c:pt idx="11">
                  <c:v>3.4900444795978149</c:v>
                </c:pt>
                <c:pt idx="12">
                  <c:v>3.4895012776043064</c:v>
                </c:pt>
                <c:pt idx="13">
                  <c:v>3.4890668560384253</c:v>
                </c:pt>
                <c:pt idx="14">
                  <c:v>3.488713971009556</c:v>
                </c:pt>
                <c:pt idx="15">
                  <c:v>3.4884234089244472</c:v>
                </c:pt>
                <c:pt idx="16">
                  <c:v>3.488181304304355</c:v>
                </c:pt>
                <c:pt idx="17">
                  <c:v>3.4879774448831959</c:v>
                </c:pt>
                <c:pt idx="18">
                  <c:v>3.4878041765401768</c:v>
                </c:pt>
                <c:pt idx="19">
                  <c:v>3.4876556681959379</c:v>
                </c:pt>
                <c:pt idx="20">
                  <c:v>3.4875274150543447</c:v>
                </c:pt>
                <c:pt idx="21">
                  <c:v>3.4874158933045933</c:v>
                </c:pt>
                <c:pt idx="22">
                  <c:v>3.4873183138042592</c:v>
                </c:pt>
                <c:pt idx="23">
                  <c:v>3.4872324442325962</c:v>
                </c:pt>
                <c:pt idx="24">
                  <c:v>3.4871564830552018</c:v>
                </c:pt>
                <c:pt idx="25">
                  <c:v>3.4870889622600139</c:v>
                </c:pt>
                <c:pt idx="26">
                  <c:v>3.4870286755675259</c:v>
                </c:pt>
                <c:pt idx="27">
                  <c:v>3.4869746250933602</c:v>
                </c:pt>
                <c:pt idx="28">
                  <c:v>3.4869259793743517</c:v>
                </c:pt>
                <c:pt idx="29">
                  <c:v>3.4868820409838612</c:v>
                </c:pt>
                <c:pt idx="30">
                  <c:v>3.4868422214777901</c:v>
                </c:pt>
                <c:pt idx="31">
                  <c:v>3.4868060215149654</c:v>
                </c:pt>
                <c:pt idx="32">
                  <c:v>3.4867730153669285</c:v>
                </c:pt>
                <c:pt idx="33">
                  <c:v>3.4867428380678049</c:v>
                </c:pt>
                <c:pt idx="34">
                  <c:v>3.4867151752075358</c:v>
                </c:pt>
                <c:pt idx="35">
                  <c:v>3.4866897549808584</c:v>
                </c:pt>
                <c:pt idx="36">
                  <c:v>3.4866663413063037</c:v>
                </c:pt>
                <c:pt idx="37">
                  <c:v>3.486644728443423</c:v>
                </c:pt>
                <c:pt idx="38">
                  <c:v>3.4866247364347558</c:v>
                </c:pt>
                <c:pt idx="39">
                  <c:v>3.4866062070225681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E7-402B-8C77-CCBB10EAF713}"/>
            </c:ext>
          </c:extLst>
        </c:ser>
        <c:ser>
          <c:idx val="6"/>
          <c:order val="6"/>
          <c:tx>
            <c:strRef>
              <c:f>'A param&amp;Cs test'!$S$9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test'!$T$16:$T$55</c:f>
              <c:numCache>
                <c:formatCode>0.000000000000000</c:formatCode>
                <c:ptCount val="40"/>
                <c:pt idx="0">
                  <c:v>1.3045083782287152</c:v>
                </c:pt>
                <c:pt idx="1">
                  <c:v>1.2796422820431426</c:v>
                </c:pt>
                <c:pt idx="2">
                  <c:v>1.2671477616808504</c:v>
                </c:pt>
                <c:pt idx="3">
                  <c:v>1.2599347582564002</c:v>
                </c:pt>
                <c:pt idx="4">
                  <c:v>1.2553811924464062</c:v>
                </c:pt>
                <c:pt idx="5">
                  <c:v>1.252318595067953</c:v>
                </c:pt>
                <c:pt idx="6">
                  <c:v>1.2501585312763819</c:v>
                </c:pt>
                <c:pt idx="7">
                  <c:v>1.2485774273933714</c:v>
                </c:pt>
                <c:pt idx="8">
                  <c:v>1.2473850422686255</c:v>
                </c:pt>
                <c:pt idx="9">
                  <c:v>1.2464634506814214</c:v>
                </c:pt>
                <c:pt idx="10">
                  <c:v>1.2457363455625572</c:v>
                </c:pt>
                <c:pt idx="11">
                  <c:v>1.2451525541525594</c:v>
                </c:pt>
                <c:pt idx="12">
                  <c:v>1.2446767091652777</c:v>
                </c:pt>
                <c:pt idx="13">
                  <c:v>1.244283726659404</c:v>
                </c:pt>
                <c:pt idx="14">
                  <c:v>1.2439554142298412</c:v>
                </c:pt>
                <c:pt idx="15">
                  <c:v>1.2436783123444322</c:v>
                </c:pt>
                <c:pt idx="16">
                  <c:v>1.2434422936054119</c:v>
                </c:pt>
                <c:pt idx="17">
                  <c:v>1.243239616014769</c:v>
                </c:pt>
                <c:pt idx="18">
                  <c:v>1.2430642805579026</c:v>
                </c:pt>
                <c:pt idx="19">
                  <c:v>1.2429115792911745</c:v>
                </c:pt>
                <c:pt idx="20">
                  <c:v>1.2427777760480403</c:v>
                </c:pt>
                <c:pt idx="21">
                  <c:v>1.2426598754611362</c:v>
                </c:pt>
                <c:pt idx="22">
                  <c:v>1.2425554529168927</c:v>
                </c:pt>
                <c:pt idx="23">
                  <c:v>1.2424625291847455</c:v>
                </c:pt>
                <c:pt idx="24">
                  <c:v>1.2423794754423518</c:v>
                </c:pt>
                <c:pt idx="25">
                  <c:v>1.2423049414225744</c:v>
                </c:pt>
                <c:pt idx="26">
                  <c:v>1.2422378002554169</c:v>
                </c:pt>
                <c:pt idx="27">
                  <c:v>1.2421771054250499</c:v>
                </c:pt>
                <c:pt idx="28">
                  <c:v>1.242122057167915</c:v>
                </c:pt>
                <c:pt idx="29">
                  <c:v>1.2420719760354828</c:v>
                </c:pt>
                <c:pt idx="30">
                  <c:v>1.242026281858422</c:v>
                </c:pt>
                <c:pt idx="31">
                  <c:v>1.2419844767499555</c:v>
                </c:pt>
                <c:pt idx="32">
                  <c:v>1.2419461314551015</c:v>
                </c:pt>
                <c:pt idx="33">
                  <c:v>1.2419108745005403</c:v>
                </c:pt>
                <c:pt idx="34">
                  <c:v>1.2418783828085509</c:v>
                </c:pt>
                <c:pt idx="35">
                  <c:v>1.2418483745898925</c:v>
                </c:pt>
                <c:pt idx="36">
                  <c:v>1.2418206030455039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E7-402B-8C77-CCBB10EAF713}"/>
            </c:ext>
          </c:extLst>
        </c:ser>
        <c:ser>
          <c:idx val="7"/>
          <c:order val="7"/>
          <c:tx>
            <c:strRef>
              <c:f>'A param&amp;Cs test'!$U$9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test'!$V$16:$V$55</c:f>
              <c:numCache>
                <c:formatCode>0.000000000000000</c:formatCode>
                <c:ptCount val="40"/>
                <c:pt idx="0">
                  <c:v>4.2832544055147599</c:v>
                </c:pt>
                <c:pt idx="1">
                  <c:v>4.132210464064265</c:v>
                </c:pt>
                <c:pt idx="2">
                  <c:v>4.081221953074035</c:v>
                </c:pt>
                <c:pt idx="3">
                  <c:v>4.0670315875489571</c:v>
                </c:pt>
                <c:pt idx="4">
                  <c:v>4.0610093527112179</c:v>
                </c:pt>
                <c:pt idx="5">
                  <c:v>4.0578798875659459</c:v>
                </c:pt>
                <c:pt idx="6">
                  <c:v>4.056041410073548</c:v>
                </c:pt>
                <c:pt idx="7">
                  <c:v>4.0548679401580952</c:v>
                </c:pt>
                <c:pt idx="8">
                  <c:v>4.0540725540893483</c:v>
                </c:pt>
                <c:pt idx="9">
                  <c:v>4.0535082642394702</c:v>
                </c:pt>
                <c:pt idx="10">
                  <c:v>4.0530932952517471</c:v>
                </c:pt>
                <c:pt idx="11">
                  <c:v>4.0527791534016941</c:v>
                </c:pt>
                <c:pt idx="12">
                  <c:v>4.0525355774640097</c:v>
                </c:pt>
                <c:pt idx="13">
                  <c:v>4.052342879456921</c:v>
                </c:pt>
                <c:pt idx="14">
                  <c:v>4.0521877969602436</c:v>
                </c:pt>
                <c:pt idx="15">
                  <c:v>4.0520611285364811</c:v>
                </c:pt>
                <c:pt idx="16">
                  <c:v>4.0519563264499787</c:v>
                </c:pt>
                <c:pt idx="17">
                  <c:v>4.0518686276583047</c:v>
                </c:pt>
                <c:pt idx="18">
                  <c:v>4.0517945001033198</c:v>
                </c:pt>
                <c:pt idx="19">
                  <c:v>4.0517312791013005</c:v>
                </c:pt>
                <c:pt idx="20">
                  <c:v>4.0516769238888912</c:v>
                </c:pt>
                <c:pt idx="21">
                  <c:v>4.0516298498101833</c:v>
                </c:pt>
                <c:pt idx="22">
                  <c:v>4.0515888113391831</c:v>
                </c:pt>
                <c:pt idx="23">
                  <c:v>4.0515528186551748</c:v>
                </c:pt>
                <c:pt idx="24">
                  <c:v>4.0515210767580427</c:v>
                </c:pt>
                <c:pt idx="25">
                  <c:v>4.0514929412498155</c:v>
                </c:pt>
                <c:pt idx="26">
                  <c:v>4.0514678856262805</c:v>
                </c:pt>
                <c:pt idx="27">
                  <c:v>4.0514454760240497</c:v>
                </c:pt>
                <c:pt idx="28">
                  <c:v>4.0514253524089412</c:v>
                </c:pt>
                <c:pt idx="29">
                  <c:v>4.0514072140326647</c:v>
                </c:pt>
                <c:pt idx="30">
                  <c:v>4.0513908079822514</c:v>
                </c:pt>
                <c:pt idx="31">
                  <c:v>4.0513759203866044</c:v>
                </c:pt>
                <c:pt idx="32">
                  <c:v>4.0513623694238134</c:v>
                </c:pt>
                <c:pt idx="33">
                  <c:v>4.0513499997192426</c:v>
                </c:pt>
                <c:pt idx="34">
                  <c:v>4.051338677838082</c:v>
                </c:pt>
                <c:pt idx="35">
                  <c:v>4.0513282886117779</c:v>
                </c:pt>
                <c:pt idx="36">
                  <c:v>4.0513187323447397</c:v>
                </c:pt>
                <c:pt idx="37">
                  <c:v>4.0513099223238456</c:v>
                </c:pt>
                <c:pt idx="38">
                  <c:v>4.0513017827784452</c:v>
                </c:pt>
                <c:pt idx="39">
                  <c:v>4.0512942472821507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E7-402B-8C77-CCBB10EA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89695"/>
        <c:axId val="963490175"/>
      </c:scatterChart>
      <c:valAx>
        <c:axId val="9634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90175"/>
        <c:crosses val="autoZero"/>
        <c:crossBetween val="midCat"/>
      </c:valAx>
      <c:valAx>
        <c:axId val="9634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test'!$W$19:$W$33</c:f>
              <c:numCache>
                <c:formatCode>0.000000000000000</c:formatCode>
                <c:ptCount val="15"/>
                <c:pt idx="0">
                  <c:v>24312.104535570514</c:v>
                </c:pt>
                <c:pt idx="1">
                  <c:v>26907.862031940756</c:v>
                </c:pt>
                <c:pt idx="2">
                  <c:v>28298.535890089068</c:v>
                </c:pt>
                <c:pt idx="3">
                  <c:v>29130.636274493794</c:v>
                </c:pt>
                <c:pt idx="4">
                  <c:v>29668.058167626688</c:v>
                </c:pt>
                <c:pt idx="5">
                  <c:v>30035.25889720966</c:v>
                </c:pt>
                <c:pt idx="6">
                  <c:v>30297.255891586887</c:v>
                </c:pt>
                <c:pt idx="7">
                  <c:v>30490.729136006303</c:v>
                </c:pt>
                <c:pt idx="8">
                  <c:v>30637.654989500981</c:v>
                </c:pt>
                <c:pt idx="9">
                  <c:v>30751.854306722118</c:v>
                </c:pt>
                <c:pt idx="10">
                  <c:v>30842.373264730963</c:v>
                </c:pt>
                <c:pt idx="11">
                  <c:v>30915.33474572538</c:v>
                </c:pt>
                <c:pt idx="12">
                  <c:v>30975.003051599422</c:v>
                </c:pt>
                <c:pt idx="13">
                  <c:v>31024.422106335605</c:v>
                </c:pt>
                <c:pt idx="14">
                  <c:v>31065.811838539405</c:v>
                </c:pt>
              </c:numCache>
            </c:numRef>
          </c:xVal>
          <c:yVal>
            <c:numRef>
              <c:f>'A param&amp;Cs test'!$AH$19:$AH$33</c:f>
              <c:numCache>
                <c:formatCode>General</c:formatCode>
                <c:ptCount val="15"/>
                <c:pt idx="0">
                  <c:v>24317.15005</c:v>
                </c:pt>
                <c:pt idx="1">
                  <c:v>26910.66275</c:v>
                </c:pt>
                <c:pt idx="2">
                  <c:v>28300.228749999998</c:v>
                </c:pt>
                <c:pt idx="3">
                  <c:v>29131.730039999999</c:v>
                </c:pt>
                <c:pt idx="4">
                  <c:v>29668.803360000002</c:v>
                </c:pt>
                <c:pt idx="5">
                  <c:v>30035.788359999999</c:v>
                </c:pt>
                <c:pt idx="6">
                  <c:v>30297.645100000002</c:v>
                </c:pt>
                <c:pt idx="7">
                  <c:v>30491.02346</c:v>
                </c:pt>
                <c:pt idx="8">
                  <c:v>30637.88276</c:v>
                </c:pt>
                <c:pt idx="9">
                  <c:v>30752.03412</c:v>
                </c:pt>
                <c:pt idx="10">
                  <c:v>30842.517749999999</c:v>
                </c:pt>
                <c:pt idx="11">
                  <c:v>30915.45262</c:v>
                </c:pt>
                <c:pt idx="12">
                  <c:v>30975.100340000001</c:v>
                </c:pt>
                <c:pt idx="13">
                  <c:v>31024.503550000001</c:v>
                </c:pt>
                <c:pt idx="14">
                  <c:v>31065.880560000001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1-4566-A980-63B84D48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92240"/>
        <c:axId val="309892720"/>
      </c:scatterChart>
      <c:valAx>
        <c:axId val="3098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92720"/>
        <c:crosses val="autoZero"/>
        <c:crossBetween val="midCat"/>
      </c:valAx>
      <c:valAx>
        <c:axId val="309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test'!$C$24:$C$49</c:f>
              <c:numCache>
                <c:formatCode>0.000000000000000</c:formatCode>
                <c:ptCount val="26"/>
                <c:pt idx="0">
                  <c:v>3.1330593212975799</c:v>
                </c:pt>
                <c:pt idx="1">
                  <c:v>3.1328202156571709</c:v>
                </c:pt>
                <c:pt idx="2">
                  <c:v>3.1326350599069084</c:v>
                </c:pt>
                <c:pt idx="3">
                  <c:v>3.1324887438743794</c:v>
                </c:pt>
                <c:pt idx="4">
                  <c:v>3.1323711053621874</c:v>
                </c:pt>
                <c:pt idx="5">
                  <c:v>3.1322751041880323</c:v>
                </c:pt>
                <c:pt idx="6">
                  <c:v>3.1321957369790212</c:v>
                </c:pt>
                <c:pt idx="7">
                  <c:v>3.1321293684075648</c:v>
                </c:pt>
                <c:pt idx="8">
                  <c:v>3.1320733053993877</c:v>
                </c:pt>
                <c:pt idx="9">
                  <c:v>3.1320255181637755</c:v>
                </c:pt>
                <c:pt idx="10">
                  <c:v>3.131984453551901</c:v>
                </c:pt>
                <c:pt idx="11">
                  <c:v>3.1319489067494715</c:v>
                </c:pt>
                <c:pt idx="12">
                  <c:v>3.1319179310043594</c:v>
                </c:pt>
                <c:pt idx="13">
                  <c:v>3.1318907745273492</c:v>
                </c:pt>
                <c:pt idx="14">
                  <c:v>3.1318668340761739</c:v>
                </c:pt>
                <c:pt idx="15">
                  <c:v>3.1318456209198473</c:v>
                </c:pt>
                <c:pt idx="16">
                  <c:v>3.1318267358922185</c:v>
                </c:pt>
                <c:pt idx="17">
                  <c:v>3.1318098502408809</c:v>
                </c:pt>
                <c:pt idx="18">
                  <c:v>3.1317946912540293</c:v>
                </c:pt>
                <c:pt idx="19">
                  <c:v>3.131781031228055</c:v>
                </c:pt>
                <c:pt idx="20">
                  <c:v>3.1317686788153551</c:v>
                </c:pt>
                <c:pt idx="21">
                  <c:v>3.131757472221171</c:v>
                </c:pt>
                <c:pt idx="22">
                  <c:v>3.1317472739755345</c:v>
                </c:pt>
                <c:pt idx="23">
                  <c:v>3.1317379666350149</c:v>
                </c:pt>
                <c:pt idx="24">
                  <c:v>3.1317294492697485</c:v>
                </c:pt>
                <c:pt idx="25">
                  <c:v>3.131721634977346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917-87CB-86C7BCA52A18}"/>
            </c:ext>
          </c:extLst>
        </c:ser>
        <c:ser>
          <c:idx val="1"/>
          <c:order val="1"/>
          <c:tx>
            <c:v>WBEPM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test'!$M$24:$M$49</c:f>
              <c:numCache>
                <c:formatCode>0.000000000000000</c:formatCode>
                <c:ptCount val="26"/>
                <c:pt idx="0">
                  <c:v>3.1327316999999999</c:v>
                </c:pt>
                <c:pt idx="1">
                  <c:v>3.1325020000000001</c:v>
                </c:pt>
                <c:pt idx="2">
                  <c:v>3.1323386000000002</c:v>
                </c:pt>
                <c:pt idx="3">
                  <c:v>3.132206</c:v>
                </c:pt>
                <c:pt idx="4">
                  <c:v>3.1321135</c:v>
                </c:pt>
                <c:pt idx="5">
                  <c:v>3.1320465999999998</c:v>
                </c:pt>
                <c:pt idx="6">
                  <c:v>3.1320025</c:v>
                </c:pt>
                <c:pt idx="7">
                  <c:v>3.1319851000000001</c:v>
                </c:pt>
                <c:pt idx="8">
                  <c:v>3.1319791000000001</c:v>
                </c:pt>
                <c:pt idx="9">
                  <c:v>3.1319750000000002</c:v>
                </c:pt>
                <c:pt idx="10">
                  <c:v>3.1320125999999999</c:v>
                </c:pt>
                <c:pt idx="11">
                  <c:v>3.1320331000000001</c:v>
                </c:pt>
                <c:pt idx="12">
                  <c:v>3.1320833000000001</c:v>
                </c:pt>
                <c:pt idx="13">
                  <c:v>3.1321338999999999</c:v>
                </c:pt>
                <c:pt idx="14">
                  <c:v>3.1322028</c:v>
                </c:pt>
                <c:pt idx="15">
                  <c:v>3.1322695</c:v>
                </c:pt>
                <c:pt idx="16">
                  <c:v>3.1323709000000002</c:v>
                </c:pt>
                <c:pt idx="17">
                  <c:v>3.1324570999999999</c:v>
                </c:pt>
                <c:pt idx="18">
                  <c:v>3.1325755000000002</c:v>
                </c:pt>
                <c:pt idx="19">
                  <c:v>3.1326711999999999</c:v>
                </c:pt>
                <c:pt idx="20">
                  <c:v>3.13279</c:v>
                </c:pt>
                <c:pt idx="21">
                  <c:v>3.1329419000000001</c:v>
                </c:pt>
                <c:pt idx="22">
                  <c:v>3.1330922000000001</c:v>
                </c:pt>
                <c:pt idx="23">
                  <c:v>3.1332654999999998</c:v>
                </c:pt>
                <c:pt idx="24">
                  <c:v>3.1334379999999999</c:v>
                </c:pt>
                <c:pt idx="25">
                  <c:v>3.1336276000000001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B-4917-87CB-86C7BCA52A18}"/>
            </c:ext>
          </c:extLst>
        </c:ser>
        <c:ser>
          <c:idx val="2"/>
          <c:order val="2"/>
          <c:tx>
            <c:v>MARTIN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test'!$N$24:$N$49</c:f>
              <c:numCache>
                <c:formatCode>0.000000000000000</c:formatCode>
                <c:ptCount val="26"/>
                <c:pt idx="0">
                  <c:v>3.1327422999999999</c:v>
                </c:pt>
                <c:pt idx="1">
                  <c:v>3.1324684</c:v>
                </c:pt>
                <c:pt idx="2">
                  <c:v>3.1322673999999999</c:v>
                </c:pt>
                <c:pt idx="3">
                  <c:v>3.1321131000000002</c:v>
                </c:pt>
                <c:pt idx="4">
                  <c:v>3.1319908000000001</c:v>
                </c:pt>
                <c:pt idx="5">
                  <c:v>3.1318915999999999</c:v>
                </c:pt>
                <c:pt idx="6">
                  <c:v>3.1318095000000001</c:v>
                </c:pt>
                <c:pt idx="7">
                  <c:v>3.1317409</c:v>
                </c:pt>
                <c:pt idx="8">
                  <c:v>3.1316823999999999</c:v>
                </c:pt>
                <c:pt idx="9">
                  <c:v>3.1316323000000001</c:v>
                </c:pt>
                <c:pt idx="10">
                  <c:v>3.1315890999999998</c:v>
                </c:pt>
                <c:pt idx="11">
                  <c:v>3.1315515</c:v>
                </c:pt>
                <c:pt idx="12">
                  <c:v>3.1315186000000002</c:v>
                </c:pt>
                <c:pt idx="13">
                  <c:v>3.1314896000000001</c:v>
                </c:pt>
                <c:pt idx="14">
                  <c:v>3.1314639</c:v>
                </c:pt>
                <c:pt idx="15">
                  <c:v>3.1314410000000001</c:v>
                </c:pt>
                <c:pt idx="16">
                  <c:v>3.1314204999999999</c:v>
                </c:pt>
                <c:pt idx="17">
                  <c:v>3.1314055000000001</c:v>
                </c:pt>
                <c:pt idx="18">
                  <c:v>3.1313856000000002</c:v>
                </c:pt>
                <c:pt idx="19">
                  <c:v>3.1313707000000002</c:v>
                </c:pt>
                <c:pt idx="20">
                  <c:v>3.1313570999999998</c:v>
                </c:pt>
                <c:pt idx="21">
                  <c:v>3.1313447999999999</c:v>
                </c:pt>
                <c:pt idx="22">
                  <c:v>3.1313335000000002</c:v>
                </c:pt>
                <c:pt idx="23">
                  <c:v>3.1313232000000002</c:v>
                </c:pt>
                <c:pt idx="24">
                  <c:v>3.1313137000000002</c:v>
                </c:pt>
                <c:pt idx="25">
                  <c:v>3.1313051000000001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B-4917-87CB-86C7BCA52A18}"/>
            </c:ext>
          </c:extLst>
        </c:ser>
        <c:ser>
          <c:idx val="3"/>
          <c:order val="3"/>
          <c:tx>
            <c:strRef>
              <c:f>'Rb test'!$O$10</c:f>
              <c:strCache>
                <c:ptCount val="1"/>
                <c:pt idx="0">
                  <c:v>2011 Markus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test'!$O$24:$O$49</c:f>
              <c:numCache>
                <c:formatCode>0.000000000000000</c:formatCode>
                <c:ptCount val="26"/>
                <c:pt idx="5">
                  <c:v>3.1318907999999999</c:v>
                </c:pt>
                <c:pt idx="6">
                  <c:v>3.1318082999999999</c:v>
                </c:pt>
                <c:pt idx="7">
                  <c:v>3.1317404999999998</c:v>
                </c:pt>
                <c:pt idx="8">
                  <c:v>3.1316818999999998</c:v>
                </c:pt>
                <c:pt idx="9">
                  <c:v>3.1316328000000002</c:v>
                </c:pt>
                <c:pt idx="10">
                  <c:v>3.1315895999999999</c:v>
                </c:pt>
                <c:pt idx="11">
                  <c:v>3.1315540999999998</c:v>
                </c:pt>
                <c:pt idx="12">
                  <c:v>3.1315210000000002</c:v>
                </c:pt>
                <c:pt idx="13">
                  <c:v>3.1314959999999998</c:v>
                </c:pt>
                <c:pt idx="14">
                  <c:v>3.1314690000000001</c:v>
                </c:pt>
                <c:pt idx="15">
                  <c:v>3.1314479999999998</c:v>
                </c:pt>
                <c:pt idx="16">
                  <c:v>3.1314299999999999</c:v>
                </c:pt>
                <c:pt idx="17">
                  <c:v>3.1314120000000001</c:v>
                </c:pt>
                <c:pt idx="18">
                  <c:v>3.1313949999999999</c:v>
                </c:pt>
                <c:pt idx="19">
                  <c:v>3.1313800000000001</c:v>
                </c:pt>
                <c:pt idx="20">
                  <c:v>3.1313650000000002</c:v>
                </c:pt>
                <c:pt idx="21">
                  <c:v>3.1313580000000001</c:v>
                </c:pt>
                <c:pt idx="22">
                  <c:v>3.1313447000000001</c:v>
                </c:pt>
                <c:pt idx="23">
                  <c:v>3.1313420000000001</c:v>
                </c:pt>
                <c:pt idx="24">
                  <c:v>3.1313300000000002</c:v>
                </c:pt>
                <c:pt idx="25">
                  <c:v>3.131319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B-4917-87CB-86C7BCA5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17056"/>
        <c:axId val="51991753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trial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'Rb test'!$F$24:$F$49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3.13265932129758</c:v>
                      </c:pt>
                      <c:pt idx="1">
                        <c:v>3.132420215657171</c:v>
                      </c:pt>
                      <c:pt idx="2">
                        <c:v>3.1322350599069084</c:v>
                      </c:pt>
                      <c:pt idx="3">
                        <c:v>3.1320887438743794</c:v>
                      </c:pt>
                      <c:pt idx="4">
                        <c:v>3.1319711053621875</c:v>
                      </c:pt>
                      <c:pt idx="5">
                        <c:v>3.1318751041880324</c:v>
                      </c:pt>
                      <c:pt idx="6">
                        <c:v>3.1317957369790212</c:v>
                      </c:pt>
                      <c:pt idx="7">
                        <c:v>3.1317293684075649</c:v>
                      </c:pt>
                      <c:pt idx="8">
                        <c:v>3.1316733053993877</c:v>
                      </c:pt>
                      <c:pt idx="9">
                        <c:v>3.1316255181637755</c:v>
                      </c:pt>
                      <c:pt idx="10">
                        <c:v>3.1315844535519011</c:v>
                      </c:pt>
                      <c:pt idx="11">
                        <c:v>3.1315489067494715</c:v>
                      </c:pt>
                      <c:pt idx="12">
                        <c:v>3.1315179310043595</c:v>
                      </c:pt>
                      <c:pt idx="13">
                        <c:v>3.1314907745273493</c:v>
                      </c:pt>
                      <c:pt idx="14">
                        <c:v>3.131466834076174</c:v>
                      </c:pt>
                      <c:pt idx="15">
                        <c:v>3.1314456209198474</c:v>
                      </c:pt>
                      <c:pt idx="16">
                        <c:v>3.1314267358922185</c:v>
                      </c:pt>
                      <c:pt idx="17">
                        <c:v>3.1314098502408809</c:v>
                      </c:pt>
                      <c:pt idx="18">
                        <c:v>3.1313946912540294</c:v>
                      </c:pt>
                      <c:pt idx="19">
                        <c:v>3.131381031228055</c:v>
                      </c:pt>
                      <c:pt idx="20">
                        <c:v>3.1313686788153552</c:v>
                      </c:pt>
                      <c:pt idx="21">
                        <c:v>3.131357472221171</c:v>
                      </c:pt>
                      <c:pt idx="22">
                        <c:v>3.1313472739755346</c:v>
                      </c:pt>
                      <c:pt idx="23">
                        <c:v>3.131337966635015</c:v>
                      </c:pt>
                      <c:pt idx="24">
                        <c:v>3.1313294492697485</c:v>
                      </c:pt>
                      <c:pt idx="25">
                        <c:v>3.1313216349773461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E9B-4917-87CB-86C7BCA52A1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A=1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test'!$I$24:$I$49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3.1274417669564034</c:v>
                      </c:pt>
                      <c:pt idx="1">
                        <c:v>3.1272030622366653</c:v>
                      </c:pt>
                      <c:pt idx="2">
                        <c:v>3.1270181727172339</c:v>
                      </c:pt>
                      <c:pt idx="3">
                        <c:v>3.1268720577442828</c:v>
                      </c:pt>
                      <c:pt idx="4">
                        <c:v>3.1267545632040967</c:v>
                      </c:pt>
                      <c:pt idx="5">
                        <c:v>3.1266586737663022</c:v>
                      </c:pt>
                      <c:pt idx="6">
                        <c:v>3.1265793918118305</c:v>
                      </c:pt>
                      <c:pt idx="7">
                        <c:v>3.1265130917483255</c:v>
                      </c:pt>
                      <c:pt idx="8">
                        <c:v>3.126457082553955</c:v>
                      </c:pt>
                      <c:pt idx="9">
                        <c:v>3.1264093386290881</c:v>
                      </c:pt>
                      <c:pt idx="10">
                        <c:v>3.1263683108626168</c:v>
                      </c:pt>
                      <c:pt idx="11">
                        <c:v>3.1263327929983973</c:v>
                      </c:pt>
                      <c:pt idx="12">
                        <c:v>3.1263018477625408</c:v>
                      </c:pt>
                      <c:pt idx="13">
                        <c:v>3.1262747117799883</c:v>
                      </c:pt>
                      <c:pt idx="14">
                        <c:v>3.1262507884217001</c:v>
                      </c:pt>
                      <c:pt idx="15">
                        <c:v>3.1262295901462416</c:v>
                      </c:pt>
                      <c:pt idx="16">
                        <c:v>3.1262107189815787</c:v>
                      </c:pt>
                      <c:pt idx="17">
                        <c:v>3.1261938444464299</c:v>
                      </c:pt>
                      <c:pt idx="18">
                        <c:v>3.1261786946670611</c:v>
                      </c:pt>
                      <c:pt idx="19">
                        <c:v>3.1261650427985472</c:v>
                      </c:pt>
                      <c:pt idx="20">
                        <c:v>3.1261526977916496</c:v>
                      </c:pt>
                      <c:pt idx="21">
                        <c:v>3.1261414973712043</c:v>
                      </c:pt>
                      <c:pt idx="22">
                        <c:v>3.1261313046081369</c:v>
                      </c:pt>
                      <c:pt idx="23">
                        <c:v>3.1261220020821483</c:v>
                      </c:pt>
                      <c:pt idx="24">
                        <c:v>3.1261134894403284</c:v>
                      </c:pt>
                      <c:pt idx="25">
                        <c:v>3.1261056789157493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9B-4917-87CB-86C7BCA52A1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A=0.0001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test'!$K$24:$K$49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3.1330591730079984</c:v>
                      </c:pt>
                      <c:pt idx="1">
                        <c:v>3.1328200674068736</c:v>
                      </c:pt>
                      <c:pt idx="2">
                        <c:v>3.1326349116902179</c:v>
                      </c:pt>
                      <c:pt idx="3">
                        <c:v>3.1324885956198791</c:v>
                      </c:pt>
                      <c:pt idx="4">
                        <c:v>3.1323709571307905</c:v>
                      </c:pt>
                      <c:pt idx="5">
                        <c:v>3.1322749559362801</c:v>
                      </c:pt>
                      <c:pt idx="6">
                        <c:v>3.1321955887342057</c:v>
                      </c:pt>
                      <c:pt idx="7">
                        <c:v>3.1321292201872595</c:v>
                      </c:pt>
                      <c:pt idx="8">
                        <c:v>3.1320731571830187</c:v>
                      </c:pt>
                      <c:pt idx="9">
                        <c:v>3.1320253699383898</c:v>
                      </c:pt>
                      <c:pt idx="10">
                        <c:v>3.1319843053260179</c:v>
                      </c:pt>
                      <c:pt idx="11">
                        <c:v>3.1319487585135981</c:v>
                      </c:pt>
                      <c:pt idx="12">
                        <c:v>3.1319177827625175</c:v>
                      </c:pt>
                      <c:pt idx="13">
                        <c:v>3.1318906262891133</c:v>
                      </c:pt>
                      <c:pt idx="14">
                        <c:v>3.1318666858374939</c:v>
                      </c:pt>
                      <c:pt idx="15">
                        <c:v>3.1318454726772593</c:v>
                      </c:pt>
                      <c:pt idx="16">
                        <c:v>3.1318265876478257</c:v>
                      </c:pt>
                      <c:pt idx="17">
                        <c:v>3.1318097020049578</c:v>
                      </c:pt>
                      <c:pt idx="18">
                        <c:v>3.131794543008688</c:v>
                      </c:pt>
                      <c:pt idx="19">
                        <c:v>3.1317808829977345</c:v>
                      </c:pt>
                      <c:pt idx="20">
                        <c:v>3.1317685305752292</c:v>
                      </c:pt>
                      <c:pt idx="21">
                        <c:v>3.1317573240222636</c:v>
                      </c:pt>
                      <c:pt idx="22">
                        <c:v>3.1317471257639014</c:v>
                      </c:pt>
                      <c:pt idx="23">
                        <c:v>3.1317378183876059</c:v>
                      </c:pt>
                      <c:pt idx="24">
                        <c:v>3.1317293010648228</c:v>
                      </c:pt>
                      <c:pt idx="25">
                        <c:v>3.1317214868033787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9B-4917-87CB-86C7BCA52A18}"/>
                  </c:ext>
                </c:extLst>
              </c15:ser>
            </c15:filteredScatterSeries>
          </c:ext>
        </c:extLst>
      </c:scatterChart>
      <c:valAx>
        <c:axId val="5199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536"/>
        <c:crosses val="autoZero"/>
        <c:crossBetween val="midCat"/>
      </c:valAx>
      <c:valAx>
        <c:axId val="519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value-5sns1s0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'Strontium+ parameter test'!$D$5:$D$212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'Strontium+ parameter test'!$L$5:$L$212</c:f>
              <c:numCache>
                <c:formatCode>General</c:formatCode>
                <c:ptCount val="16"/>
                <c:pt idx="0">
                  <c:v>3.454323783878714</c:v>
                </c:pt>
                <c:pt idx="1">
                  <c:v>3.3253982410642946</c:v>
                </c:pt>
                <c:pt idx="2">
                  <c:v>3.1718519983960438</c:v>
                </c:pt>
                <c:pt idx="3">
                  <c:v>3.2578792157059562</c:v>
                </c:pt>
                <c:pt idx="4">
                  <c:v>3.2642775839308218</c:v>
                </c:pt>
                <c:pt idx="5">
                  <c:v>3.2661088776283949</c:v>
                </c:pt>
                <c:pt idx="6">
                  <c:v>3.266973081584311</c:v>
                </c:pt>
                <c:pt idx="7">
                  <c:v>3.2684544762164816</c:v>
                </c:pt>
                <c:pt idx="8">
                  <c:v>3.2675321165831246</c:v>
                </c:pt>
                <c:pt idx="9">
                  <c:v>3.2678242172623406</c:v>
                </c:pt>
                <c:pt idx="10">
                  <c:v>3.2680043456064283</c:v>
                </c:pt>
                <c:pt idx="11">
                  <c:v>3.268160999018491</c:v>
                </c:pt>
                <c:pt idx="12">
                  <c:v>3.2682662677170171</c:v>
                </c:pt>
                <c:pt idx="13">
                  <c:v>3.2683691411836673</c:v>
                </c:pt>
                <c:pt idx="14">
                  <c:v>3.2684794680346609</c:v>
                </c:pt>
                <c:pt idx="15">
                  <c:v>3.2685543619518462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9-476D-AB9C-06337119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82063"/>
        <c:axId val="837542383"/>
      </c:scatterChart>
      <c:valAx>
        <c:axId val="8275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542383"/>
        <c:crosses val="autoZero"/>
        <c:crossBetween val="midCat"/>
      </c:valAx>
      <c:valAx>
        <c:axId val="8375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5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level of 3D3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perturber'!$D$7:$D$23</c:f>
              <c:numCache>
                <c:formatCode>General</c:formatCode>
                <c:ptCount val="17"/>
                <c:pt idx="0">
                  <c:v>18319.260999999999</c:v>
                </c:pt>
                <c:pt idx="1">
                  <c:v>35045.019</c:v>
                </c:pt>
                <c:pt idx="2">
                  <c:v>39703.108999999997</c:v>
                </c:pt>
                <c:pt idx="3">
                  <c:v>41874.858999999997</c:v>
                </c:pt>
                <c:pt idx="4">
                  <c:v>43074.728000000003</c:v>
                </c:pt>
                <c:pt idx="5">
                  <c:v>43804.89</c:v>
                </c:pt>
                <c:pt idx="6">
                  <c:v>44286.91</c:v>
                </c:pt>
                <c:pt idx="7">
                  <c:v>0</c:v>
                </c:pt>
                <c:pt idx="8">
                  <c:v>44865.22</c:v>
                </c:pt>
                <c:pt idx="9">
                  <c:v>45043.79</c:v>
                </c:pt>
                <c:pt idx="10">
                  <c:v>45180.44</c:v>
                </c:pt>
                <c:pt idx="11">
                  <c:v>45286.53</c:v>
                </c:pt>
                <c:pt idx="12">
                  <c:v>45370.76</c:v>
                </c:pt>
                <c:pt idx="13">
                  <c:v>45439.08</c:v>
                </c:pt>
                <c:pt idx="14">
                  <c:v>45495.02</c:v>
                </c:pt>
                <c:pt idx="15">
                  <c:v>45542.3</c:v>
                </c:pt>
                <c:pt idx="16">
                  <c:v>45582.36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D-4980-9B28-497A27E2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32559"/>
        <c:axId val="1941233519"/>
      </c:scatterChart>
      <c:valAx>
        <c:axId val="19412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3519"/>
        <c:crosses val="autoZero"/>
        <c:crossBetween val="midCat"/>
      </c:valAx>
      <c:valAx>
        <c:axId val="1941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Sr use Cs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perturber'!$H$7:$H$23</c:f>
              <c:numCache>
                <c:formatCode>0.00E+00</c:formatCode>
                <c:ptCount val="17"/>
                <c:pt idx="0">
                  <c:v>3.2177504262867007</c:v>
                </c:pt>
                <c:pt idx="1">
                  <c:v>3.7542126176762163</c:v>
                </c:pt>
                <c:pt idx="2">
                  <c:v>4.353016270678939</c:v>
                </c:pt>
                <c:pt idx="3">
                  <c:v>4.9592919015196895</c:v>
                </c:pt>
                <c:pt idx="4">
                  <c:v>5.5682963507758814</c:v>
                </c:pt>
                <c:pt idx="5">
                  <c:v>6.1817063491767463</c:v>
                </c:pt>
                <c:pt idx="6">
                  <c:v>6.7953515228823651</c:v>
                </c:pt>
                <c:pt idx="8">
                  <c:v>8.020546142591968</c:v>
                </c:pt>
                <c:pt idx="9">
                  <c:v>8.6389116459300794</c:v>
                </c:pt>
                <c:pt idx="10">
                  <c:v>9.2590869664018172</c:v>
                </c:pt>
                <c:pt idx="11">
                  <c:v>9.8844034928839051</c:v>
                </c:pt>
                <c:pt idx="12">
                  <c:v>10.514074560861372</c:v>
                </c:pt>
                <c:pt idx="13">
                  <c:v>11.146370147183395</c:v>
                </c:pt>
                <c:pt idx="14">
                  <c:v>11.783135364305805</c:v>
                </c:pt>
                <c:pt idx="15">
                  <c:v>12.416983790118607</c:v>
                </c:pt>
                <c:pt idx="16">
                  <c:v>13.050288166294781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F-467D-BBC9-1E2C5B06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57328"/>
        <c:axId val="1119353968"/>
      </c:scatterChart>
      <c:valAx>
        <c:axId val="11193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3968"/>
        <c:crosses val="autoZero"/>
        <c:crossBetween val="midCat"/>
      </c:valAx>
      <c:valAx>
        <c:axId val="11193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66674</xdr:colOff>
      <xdr:row>41</xdr:row>
      <xdr:rowOff>171450</xdr:rowOff>
    </xdr:from>
    <xdr:to>
      <xdr:col>38</xdr:col>
      <xdr:colOff>298449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F9867-F29D-45DC-E80A-577339982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479424</xdr:colOff>
      <xdr:row>55</xdr:row>
      <xdr:rowOff>127000</xdr:rowOff>
    </xdr:from>
    <xdr:to>
      <xdr:col>14</xdr:col>
      <xdr:colOff>1047750</xdr:colOff>
      <xdr:row>80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5619B-ECAA-46A3-DCF3-C2666BA3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2409825</xdr:colOff>
      <xdr:row>31</xdr:row>
      <xdr:rowOff>107950</xdr:rowOff>
    </xdr:from>
    <xdr:to>
      <xdr:col>28</xdr:col>
      <xdr:colOff>746125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0D559-89B1-EEC7-7559-31EF220D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9</xdr:row>
      <xdr:rowOff>69850</xdr:rowOff>
    </xdr:from>
    <xdr:to>
      <xdr:col>22</xdr:col>
      <xdr:colOff>984250</xdr:colOff>
      <xdr:row>34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4D5BC-2088-6734-F9D1-061ABC66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237</xdr:row>
      <xdr:rowOff>133350</xdr:rowOff>
    </xdr:from>
    <xdr:to>
      <xdr:col>6</xdr:col>
      <xdr:colOff>698500</xdr:colOff>
      <xdr:row>262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F83022-A99D-69E6-6712-409060B0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7</xdr:row>
      <xdr:rowOff>0</xdr:rowOff>
    </xdr:from>
    <xdr:to>
      <xdr:col>18</xdr:col>
      <xdr:colOff>155575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DB833-A017-6ECC-C719-A466C068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612775</xdr:colOff>
      <xdr:row>26</xdr:row>
      <xdr:rowOff>171450</xdr:rowOff>
    </xdr:from>
    <xdr:to>
      <xdr:col>7</xdr:col>
      <xdr:colOff>1203325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D7F57-95BB-027D-FB06-F6143635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184150</xdr:colOff>
      <xdr:row>2</xdr:row>
      <xdr:rowOff>109460</xdr:rowOff>
    </xdr:from>
    <xdr:to>
      <xdr:col>16</xdr:col>
      <xdr:colOff>147358</xdr:colOff>
      <xdr:row>5</xdr:row>
      <xdr:rowOff>149439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D5EA10-FBE3-46DB-7BDA-F650995F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0" y="477760"/>
          <a:ext cx="3620808" cy="59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A403-1EEB-4D5D-9A6B-A0B5CBC99078}">
  <dimension ref="B1:I232"/>
  <sheetViews>
    <sheetView workbookViewId="0">
      <selection activeCell="F8" sqref="F8"/>
    </sheetView>
  </sheetViews>
  <sheetFormatPr defaultRowHeight="14"/>
  <cols>
    <col min="2" max="2" width="11" customWidth="1"/>
    <col min="3" max="4" width="33.4140625" customWidth="1"/>
    <col min="5" max="5" width="19.25" customWidth="1"/>
    <col min="6" max="6" width="27.33203125" customWidth="1"/>
    <col min="7" max="7" width="18.75" customWidth="1"/>
  </cols>
  <sheetData>
    <row r="1" spans="2:9">
      <c r="D1" t="s">
        <v>8</v>
      </c>
    </row>
    <row r="2" spans="2:9">
      <c r="B2" s="2" t="s">
        <v>1</v>
      </c>
      <c r="C2" s="2" t="s">
        <v>4</v>
      </c>
      <c r="D2" s="2" t="s">
        <v>7</v>
      </c>
      <c r="E2" s="2" t="s">
        <v>5</v>
      </c>
      <c r="F2" s="2" t="s">
        <v>6</v>
      </c>
      <c r="G2" s="2" t="s">
        <v>0</v>
      </c>
    </row>
    <row r="3" spans="2:9">
      <c r="B3">
        <v>1</v>
      </c>
      <c r="C3" s="2">
        <v>-0.5</v>
      </c>
      <c r="D3" s="2">
        <v>-0.5</v>
      </c>
      <c r="E3" s="3">
        <f>-1/B3^2*0.5</f>
        <v>-0.5</v>
      </c>
      <c r="F3" s="2">
        <f>E3-C3</f>
        <v>0</v>
      </c>
      <c r="G3">
        <f>F3/E3</f>
        <v>0</v>
      </c>
      <c r="I3" t="s">
        <v>22</v>
      </c>
    </row>
    <row r="4" spans="2:9">
      <c r="B4">
        <v>2</v>
      </c>
      <c r="C4" s="2">
        <v>-0.125</v>
      </c>
      <c r="D4" s="2">
        <v>-0.125</v>
      </c>
      <c r="E4" s="3">
        <f t="shared" ref="E4:E67" si="0">-1/B4^2*0.5</f>
        <v>-0.125</v>
      </c>
      <c r="F4" s="2">
        <f t="shared" ref="F4:F37" si="1">E4-C4</f>
        <v>0</v>
      </c>
      <c r="G4">
        <f t="shared" ref="G4:G37" si="2">F4/E4</f>
        <v>0</v>
      </c>
      <c r="I4" t="s">
        <v>23</v>
      </c>
    </row>
    <row r="5" spans="2:9">
      <c r="B5">
        <v>3</v>
      </c>
      <c r="C5" s="2">
        <v>-5.5555555555555997E-2</v>
      </c>
      <c r="D5" s="2">
        <v>-5.5555555555555997E-2</v>
      </c>
      <c r="E5" s="3">
        <f t="shared" si="0"/>
        <v>-5.5555555555555552E-2</v>
      </c>
      <c r="F5" s="2">
        <f t="shared" si="1"/>
        <v>4.4408920985006262E-16</v>
      </c>
      <c r="G5">
        <f t="shared" si="2"/>
        <v>-7.9936057773011271E-15</v>
      </c>
      <c r="I5" t="s">
        <v>24</v>
      </c>
    </row>
    <row r="6" spans="2:9">
      <c r="B6">
        <v>4</v>
      </c>
      <c r="C6" s="2">
        <v>-3.125E-2</v>
      </c>
      <c r="D6" s="2">
        <v>-3.125E-2</v>
      </c>
      <c r="E6" s="3">
        <f t="shared" si="0"/>
        <v>-3.125E-2</v>
      </c>
      <c r="F6" s="2">
        <f t="shared" si="1"/>
        <v>0</v>
      </c>
      <c r="G6">
        <f t="shared" si="2"/>
        <v>0</v>
      </c>
    </row>
    <row r="7" spans="2:9">
      <c r="B7">
        <v>5</v>
      </c>
      <c r="C7" s="2">
        <v>-0.02</v>
      </c>
      <c r="D7" s="2">
        <v>-0.02</v>
      </c>
      <c r="E7" s="3">
        <f t="shared" si="0"/>
        <v>-0.02</v>
      </c>
      <c r="F7" s="2">
        <f t="shared" si="1"/>
        <v>0</v>
      </c>
      <c r="G7">
        <f t="shared" si="2"/>
        <v>0</v>
      </c>
    </row>
    <row r="8" spans="2:9">
      <c r="B8">
        <v>6</v>
      </c>
      <c r="C8" s="2">
        <v>-1.3888888888888999E-2</v>
      </c>
      <c r="D8" s="2">
        <v>-1.3888888888888999E-2</v>
      </c>
      <c r="E8" s="3">
        <f t="shared" si="0"/>
        <v>-1.3888888888888888E-2</v>
      </c>
      <c r="F8" s="2">
        <f t="shared" si="1"/>
        <v>1.1102230246251565E-16</v>
      </c>
      <c r="G8">
        <f t="shared" si="2"/>
        <v>-7.9936057773011271E-15</v>
      </c>
    </row>
    <row r="9" spans="2:9">
      <c r="B9">
        <v>7</v>
      </c>
      <c r="C9" s="2">
        <v>-1.0204081632653E-2</v>
      </c>
      <c r="D9" s="2">
        <v>-1.0204081632653E-2</v>
      </c>
      <c r="E9" s="3">
        <f t="shared" si="0"/>
        <v>-1.020408163265306E-2</v>
      </c>
      <c r="F9" s="2">
        <f t="shared" si="1"/>
        <v>-6.0715321659188248E-17</v>
      </c>
      <c r="G9">
        <f t="shared" si="2"/>
        <v>5.9501015226004491E-15</v>
      </c>
    </row>
    <row r="10" spans="2:9">
      <c r="B10">
        <v>8</v>
      </c>
      <c r="C10" s="2">
        <v>-7.8125E-3</v>
      </c>
      <c r="D10" s="2">
        <v>-7.8125E-3</v>
      </c>
      <c r="E10" s="3">
        <f t="shared" si="0"/>
        <v>-7.8125E-3</v>
      </c>
      <c r="F10" s="2">
        <f t="shared" si="1"/>
        <v>0</v>
      </c>
      <c r="G10">
        <f t="shared" si="2"/>
        <v>0</v>
      </c>
    </row>
    <row r="11" spans="2:9">
      <c r="B11">
        <v>9</v>
      </c>
      <c r="C11" s="2">
        <v>-6.1728395061729996E-3</v>
      </c>
      <c r="D11" s="2">
        <v>-6.1728395061729996E-3</v>
      </c>
      <c r="E11" s="3">
        <f t="shared" si="0"/>
        <v>-6.1728395061728392E-3</v>
      </c>
      <c r="F11" s="2">
        <f t="shared" si="1"/>
        <v>1.6046192152785466E-16</v>
      </c>
      <c r="G11">
        <f t="shared" si="2"/>
        <v>-2.5994831287512454E-14</v>
      </c>
    </row>
    <row r="12" spans="2:9">
      <c r="B12">
        <v>10</v>
      </c>
      <c r="C12" s="2">
        <v>-5.0000000000000001E-3</v>
      </c>
      <c r="D12" s="2">
        <v>-5.0000000000000001E-3</v>
      </c>
      <c r="E12" s="3">
        <f t="shared" si="0"/>
        <v>-5.0000000000000001E-3</v>
      </c>
      <c r="F12" s="2">
        <f t="shared" si="1"/>
        <v>0</v>
      </c>
      <c r="G12">
        <f t="shared" si="2"/>
        <v>0</v>
      </c>
    </row>
    <row r="13" spans="2:9">
      <c r="B13">
        <v>11</v>
      </c>
      <c r="C13" s="2">
        <v>-4.1322314049589996E-3</v>
      </c>
      <c r="D13" s="2">
        <v>-4.1322314049589996E-3</v>
      </c>
      <c r="E13" s="3">
        <f t="shared" si="0"/>
        <v>-4.1322314049586778E-3</v>
      </c>
      <c r="F13" s="2">
        <f t="shared" si="1"/>
        <v>3.2179120479369772E-16</v>
      </c>
      <c r="G13">
        <f t="shared" si="2"/>
        <v>-7.7873471560074847E-14</v>
      </c>
    </row>
    <row r="14" spans="2:9">
      <c r="B14">
        <v>12</v>
      </c>
      <c r="C14" s="2">
        <v>-3.472222222222E-3</v>
      </c>
      <c r="D14" s="2">
        <v>-3.472222222222E-3</v>
      </c>
      <c r="E14" s="3">
        <f t="shared" si="0"/>
        <v>-3.472222222222222E-3</v>
      </c>
      <c r="F14" s="2">
        <f t="shared" si="1"/>
        <v>-2.2204460492503131E-16</v>
      </c>
      <c r="G14">
        <f t="shared" si="2"/>
        <v>6.3948846218409017E-14</v>
      </c>
    </row>
    <row r="15" spans="2:9">
      <c r="B15">
        <v>13</v>
      </c>
      <c r="C15" s="2">
        <v>-2.9585798816569998E-3</v>
      </c>
      <c r="D15" s="2">
        <v>-2.9585798816569998E-3</v>
      </c>
      <c r="E15" s="3">
        <f t="shared" si="0"/>
        <v>-2.9585798816568047E-3</v>
      </c>
      <c r="F15" s="2">
        <f t="shared" si="1"/>
        <v>1.951563910473908E-16</v>
      </c>
      <c r="G15">
        <f t="shared" si="2"/>
        <v>-6.596286017401809E-14</v>
      </c>
    </row>
    <row r="16" spans="2:9">
      <c r="B16">
        <v>14</v>
      </c>
      <c r="C16" s="2">
        <v>-2.5510204081630001E-3</v>
      </c>
      <c r="D16" s="2">
        <v>-2.5510204081630001E-3</v>
      </c>
      <c r="E16" s="3">
        <f t="shared" si="0"/>
        <v>-2.5510204081632651E-3</v>
      </c>
      <c r="F16" s="2">
        <f t="shared" si="1"/>
        <v>-2.6497901095545728E-16</v>
      </c>
      <c r="G16">
        <f t="shared" si="2"/>
        <v>1.0387177229453927E-13</v>
      </c>
    </row>
    <row r="17" spans="2:7">
      <c r="B17">
        <v>15</v>
      </c>
      <c r="C17" s="2">
        <v>-2.2222222222220002E-3</v>
      </c>
      <c r="D17" s="2">
        <v>-2.2222222222220002E-3</v>
      </c>
      <c r="E17" s="3">
        <f t="shared" si="0"/>
        <v>-2.2222222222222222E-3</v>
      </c>
      <c r="F17" s="2">
        <f t="shared" si="1"/>
        <v>-2.2204460492503131E-16</v>
      </c>
      <c r="G17">
        <f t="shared" si="2"/>
        <v>9.9920072216264089E-14</v>
      </c>
    </row>
    <row r="18" spans="2:7">
      <c r="B18">
        <v>16</v>
      </c>
      <c r="C18" s="2">
        <v>-1.953125E-3</v>
      </c>
      <c r="D18" s="2">
        <v>-1.953125E-3</v>
      </c>
      <c r="E18" s="3">
        <f t="shared" si="0"/>
        <v>-1.953125E-3</v>
      </c>
      <c r="F18" s="2">
        <f t="shared" si="1"/>
        <v>0</v>
      </c>
      <c r="G18">
        <f t="shared" si="2"/>
        <v>0</v>
      </c>
    </row>
    <row r="19" spans="2:7">
      <c r="B19">
        <v>17</v>
      </c>
      <c r="C19" s="2">
        <v>-1.7301038062279999E-3</v>
      </c>
      <c r="D19" s="2">
        <v>-1.7301038062279999E-3</v>
      </c>
      <c r="E19" s="3">
        <f t="shared" si="0"/>
        <v>-1.7301038062283738E-3</v>
      </c>
      <c r="F19" s="2">
        <f t="shared" si="1"/>
        <v>-3.7383290907300193E-16</v>
      </c>
      <c r="G19">
        <f t="shared" si="2"/>
        <v>2.1607542144419511E-13</v>
      </c>
    </row>
    <row r="20" spans="2:7">
      <c r="B20">
        <v>18</v>
      </c>
      <c r="C20" s="2">
        <v>-1.5432098765430001E-3</v>
      </c>
      <c r="D20" s="2">
        <v>-1.5432098765430001E-3</v>
      </c>
      <c r="E20" s="3">
        <f t="shared" si="0"/>
        <v>-1.5432098765432098E-3</v>
      </c>
      <c r="F20" s="2">
        <f t="shared" si="1"/>
        <v>-2.0968470015869656E-16</v>
      </c>
      <c r="G20">
        <f t="shared" si="2"/>
        <v>1.3587568570283537E-13</v>
      </c>
    </row>
    <row r="21" spans="2:7">
      <c r="B21">
        <v>19</v>
      </c>
      <c r="C21" s="2">
        <v>-1.3850415512469999E-3</v>
      </c>
      <c r="D21" s="2">
        <v>-1.3850415512469999E-3</v>
      </c>
      <c r="E21" s="3">
        <f t="shared" si="0"/>
        <v>-1.3850415512465374E-3</v>
      </c>
      <c r="F21" s="2">
        <f t="shared" si="1"/>
        <v>4.6252064678231619E-16</v>
      </c>
      <c r="G21">
        <f t="shared" si="2"/>
        <v>-3.3393990697683229E-13</v>
      </c>
    </row>
    <row r="22" spans="2:7">
      <c r="B22">
        <v>20</v>
      </c>
      <c r="C22" s="2">
        <v>-1.25E-3</v>
      </c>
      <c r="D22" s="2">
        <v>-1.25E-3</v>
      </c>
      <c r="E22" s="3">
        <f t="shared" si="0"/>
        <v>-1.25E-3</v>
      </c>
      <c r="F22" s="2">
        <f t="shared" si="1"/>
        <v>0</v>
      </c>
      <c r="G22">
        <f t="shared" si="2"/>
        <v>0</v>
      </c>
    </row>
    <row r="23" spans="2:7">
      <c r="B23">
        <v>21</v>
      </c>
      <c r="C23" s="2">
        <v>-1.133786848073E-3</v>
      </c>
      <c r="D23" s="2">
        <v>-1.133786848073E-3</v>
      </c>
      <c r="E23" s="3">
        <f t="shared" si="0"/>
        <v>-1.1337868480725624E-3</v>
      </c>
      <c r="F23" s="2">
        <f t="shared" si="1"/>
        <v>4.3758399681514959E-16</v>
      </c>
      <c r="G23">
        <f t="shared" si="2"/>
        <v>-3.8594908519096194E-13</v>
      </c>
    </row>
    <row r="24" spans="2:7">
      <c r="B24">
        <v>22</v>
      </c>
      <c r="C24" s="2">
        <v>-1.0330578512399999E-3</v>
      </c>
      <c r="D24" s="2">
        <v>-1.0330578512399999E-3</v>
      </c>
      <c r="E24" s="3">
        <f t="shared" si="0"/>
        <v>-1.0330578512396695E-3</v>
      </c>
      <c r="F24" s="2">
        <f t="shared" si="1"/>
        <v>3.3046482217358175E-16</v>
      </c>
      <c r="G24">
        <f t="shared" si="2"/>
        <v>-3.1988994786402714E-13</v>
      </c>
    </row>
    <row r="25" spans="2:7">
      <c r="B25">
        <v>23</v>
      </c>
      <c r="C25" s="2">
        <v>-9.4517958412100003E-4</v>
      </c>
      <c r="D25" s="2">
        <v>-9.4517958412100003E-4</v>
      </c>
      <c r="E25" s="3">
        <f t="shared" si="0"/>
        <v>-9.4517958412098301E-4</v>
      </c>
      <c r="F25" s="2">
        <f t="shared" si="1"/>
        <v>1.702197410802242E-17</v>
      </c>
      <c r="G25">
        <f t="shared" si="2"/>
        <v>-1.800924860628772E-14</v>
      </c>
    </row>
    <row r="26" spans="2:7">
      <c r="B26">
        <v>24</v>
      </c>
      <c r="C26" s="2">
        <v>-8.6805555555600003E-4</v>
      </c>
      <c r="D26" s="2">
        <v>-8.6805555555600003E-4</v>
      </c>
      <c r="E26" s="3">
        <f t="shared" si="0"/>
        <v>-8.6805555555555551E-4</v>
      </c>
      <c r="F26" s="2">
        <f t="shared" si="1"/>
        <v>4.4452289071905682E-16</v>
      </c>
      <c r="G26">
        <f t="shared" si="2"/>
        <v>-5.1209037010835345E-13</v>
      </c>
    </row>
    <row r="27" spans="2:7">
      <c r="B27">
        <v>25</v>
      </c>
      <c r="C27" s="2">
        <v>-8.0000000000000004E-4</v>
      </c>
      <c r="D27" s="2">
        <v>-8.0000000000000004E-4</v>
      </c>
      <c r="E27" s="3">
        <f t="shared" si="0"/>
        <v>-8.0000000000000004E-4</v>
      </c>
      <c r="F27" s="2">
        <f t="shared" si="1"/>
        <v>0</v>
      </c>
      <c r="G27">
        <f t="shared" si="2"/>
        <v>0</v>
      </c>
    </row>
    <row r="28" spans="2:7">
      <c r="B28">
        <v>26</v>
      </c>
      <c r="C28" s="2">
        <v>-7.3964497041400005E-4</v>
      </c>
      <c r="D28" s="2">
        <v>-7.3964497041400005E-4</v>
      </c>
      <c r="E28" s="3">
        <f t="shared" si="0"/>
        <v>-7.3964497041420117E-4</v>
      </c>
      <c r="F28" s="2">
        <f t="shared" si="1"/>
        <v>-2.0111950299606107E-16</v>
      </c>
      <c r="G28">
        <f t="shared" si="2"/>
        <v>2.7191356805067457E-13</v>
      </c>
    </row>
    <row r="29" spans="2:7">
      <c r="B29">
        <v>27</v>
      </c>
      <c r="C29" s="2">
        <v>-6.8587105624100004E-4</v>
      </c>
      <c r="D29" s="2">
        <v>-6.8587105624100004E-4</v>
      </c>
      <c r="E29" s="3">
        <f t="shared" si="0"/>
        <v>-6.8587105624142656E-4</v>
      </c>
      <c r="F29" s="2">
        <f t="shared" si="1"/>
        <v>-4.2652513465579744E-16</v>
      </c>
      <c r="G29">
        <f t="shared" si="2"/>
        <v>6.2187364632815267E-13</v>
      </c>
    </row>
    <row r="30" spans="2:7">
      <c r="B30">
        <v>28</v>
      </c>
      <c r="C30" s="2">
        <v>-6.3775510204100005E-4</v>
      </c>
      <c r="D30" s="2">
        <v>-6.3775510204100005E-4</v>
      </c>
      <c r="E30" s="3">
        <f t="shared" si="0"/>
        <v>-6.3775510204081628E-4</v>
      </c>
      <c r="F30" s="2">
        <f t="shared" si="1"/>
        <v>1.83772268236293E-16</v>
      </c>
      <c r="G30">
        <f t="shared" si="2"/>
        <v>-2.8815491659450743E-13</v>
      </c>
    </row>
    <row r="31" spans="2:7">
      <c r="B31">
        <v>29</v>
      </c>
      <c r="C31" s="2">
        <v>-5.9453032104600002E-4</v>
      </c>
      <c r="D31" s="2">
        <v>-5.9453032104600002E-4</v>
      </c>
      <c r="E31" s="3">
        <f t="shared" si="0"/>
        <v>-5.9453032104637331E-4</v>
      </c>
      <c r="F31" s="2">
        <f t="shared" si="1"/>
        <v>-3.7329080798675918E-16</v>
      </c>
      <c r="G31">
        <f t="shared" si="2"/>
        <v>6.2787513903372904E-13</v>
      </c>
    </row>
    <row r="32" spans="2:7">
      <c r="B32">
        <v>30</v>
      </c>
      <c r="C32" s="2">
        <v>-5.5555555555599997E-4</v>
      </c>
      <c r="D32" s="2">
        <v>-5.5555555555599997E-4</v>
      </c>
      <c r="E32" s="3">
        <f t="shared" si="0"/>
        <v>-5.5555555555555556E-4</v>
      </c>
      <c r="F32" s="2">
        <f t="shared" si="1"/>
        <v>4.4441447050180827E-16</v>
      </c>
      <c r="G32">
        <f t="shared" si="2"/>
        <v>-7.9994604690325488E-13</v>
      </c>
    </row>
    <row r="33" spans="2:7">
      <c r="B33">
        <v>31</v>
      </c>
      <c r="C33" s="2">
        <v>-5.2029136316299998E-4</v>
      </c>
      <c r="D33" s="2">
        <v>-5.2029136316299998E-4</v>
      </c>
      <c r="E33" s="3">
        <f t="shared" si="0"/>
        <v>-5.2029136316337154E-4</v>
      </c>
      <c r="F33" s="2">
        <f t="shared" si="1"/>
        <v>-3.7155608451078237E-16</v>
      </c>
      <c r="G33">
        <f t="shared" si="2"/>
        <v>7.1413079442972361E-13</v>
      </c>
    </row>
    <row r="34" spans="2:7">
      <c r="B34">
        <v>32</v>
      </c>
      <c r="C34" s="2">
        <v>-4.8828125E-4</v>
      </c>
      <c r="D34" s="2">
        <v>-4.8828125E-4</v>
      </c>
      <c r="E34" s="3">
        <f t="shared" si="0"/>
        <v>-4.8828125E-4</v>
      </c>
      <c r="F34" s="2">
        <f t="shared" si="1"/>
        <v>0</v>
      </c>
      <c r="G34">
        <f t="shared" si="2"/>
        <v>0</v>
      </c>
    </row>
    <row r="35" spans="2:7">
      <c r="B35">
        <v>33</v>
      </c>
      <c r="C35" s="2">
        <v>-4.5913682277299998E-4</v>
      </c>
      <c r="D35" s="2">
        <v>-4.5913682277299998E-4</v>
      </c>
      <c r="E35" s="3">
        <f t="shared" si="0"/>
        <v>-4.591368227731864E-4</v>
      </c>
      <c r="F35" s="2">
        <f t="shared" si="1"/>
        <v>-1.8642856355888249E-16</v>
      </c>
      <c r="G35">
        <f t="shared" si="2"/>
        <v>4.0604141143124606E-13</v>
      </c>
    </row>
    <row r="36" spans="2:7">
      <c r="B36">
        <v>34</v>
      </c>
      <c r="C36" s="2">
        <v>-4.3252595155699998E-4</v>
      </c>
      <c r="D36" s="2">
        <v>-4.3252595155699998E-4</v>
      </c>
      <c r="E36" s="3">
        <f t="shared" si="0"/>
        <v>-4.3252595155709344E-4</v>
      </c>
      <c r="F36" s="2">
        <f t="shared" si="1"/>
        <v>-9.3458227268250482E-17</v>
      </c>
      <c r="G36">
        <f t="shared" si="2"/>
        <v>2.1607542144419511E-13</v>
      </c>
    </row>
    <row r="37" spans="2:7">
      <c r="B37">
        <v>35</v>
      </c>
      <c r="C37" s="2">
        <v>-4.08163265306E-4</v>
      </c>
      <c r="D37" s="2">
        <v>-4.08163265306E-4</v>
      </c>
      <c r="E37" s="3">
        <f t="shared" si="0"/>
        <v>-4.0816326530612246E-4</v>
      </c>
      <c r="F37" s="2">
        <f t="shared" si="1"/>
        <v>-1.2246063538223773E-16</v>
      </c>
      <c r="G37">
        <f t="shared" si="2"/>
        <v>3.0002855668648243E-13</v>
      </c>
    </row>
    <row r="38" spans="2:7">
      <c r="B38">
        <v>36</v>
      </c>
      <c r="C38" s="2"/>
      <c r="D38" s="2"/>
      <c r="E38" s="3">
        <f t="shared" si="0"/>
        <v>-3.8580246913580245E-4</v>
      </c>
      <c r="F38" s="2"/>
    </row>
    <row r="39" spans="2:7">
      <c r="B39">
        <v>37</v>
      </c>
      <c r="C39" s="2"/>
      <c r="D39" s="2"/>
      <c r="E39" s="3">
        <f t="shared" si="0"/>
        <v>-3.652300949598247E-4</v>
      </c>
      <c r="F39" s="2"/>
    </row>
    <row r="40" spans="2:7">
      <c r="B40">
        <v>38</v>
      </c>
      <c r="C40" s="2"/>
      <c r="D40" s="2"/>
      <c r="E40" s="3">
        <f t="shared" si="0"/>
        <v>-3.4626038781163435E-4</v>
      </c>
      <c r="F40" s="2"/>
    </row>
    <row r="41" spans="2:7">
      <c r="B41">
        <v>39</v>
      </c>
      <c r="C41" s="2"/>
      <c r="D41" s="2"/>
      <c r="E41" s="3">
        <f t="shared" si="0"/>
        <v>-3.2873109796186721E-4</v>
      </c>
      <c r="F41" s="2"/>
    </row>
    <row r="42" spans="2:7">
      <c r="B42">
        <v>40</v>
      </c>
      <c r="C42" s="2"/>
      <c r="D42" s="2"/>
      <c r="E42" s="3">
        <f t="shared" si="0"/>
        <v>-3.1250000000000001E-4</v>
      </c>
      <c r="F42" s="2"/>
    </row>
    <row r="43" spans="2:7">
      <c r="B43">
        <v>41</v>
      </c>
      <c r="C43" s="2"/>
      <c r="D43" s="2"/>
      <c r="E43" s="3">
        <f t="shared" si="0"/>
        <v>-2.9744199881023202E-4</v>
      </c>
      <c r="F43" s="2"/>
    </row>
    <row r="44" spans="2:7">
      <c r="B44">
        <v>42</v>
      </c>
      <c r="C44" s="2"/>
      <c r="D44" s="2"/>
      <c r="E44" s="3">
        <f t="shared" si="0"/>
        <v>-2.834467120181406E-4</v>
      </c>
      <c r="F44" s="2"/>
    </row>
    <row r="45" spans="2:7">
      <c r="B45">
        <v>43</v>
      </c>
      <c r="C45" s="2"/>
      <c r="D45" s="2"/>
      <c r="E45" s="3">
        <f t="shared" si="0"/>
        <v>-2.7041644131963225E-4</v>
      </c>
      <c r="F45" s="2"/>
    </row>
    <row r="46" spans="2:7">
      <c r="B46">
        <v>44</v>
      </c>
      <c r="C46" s="2"/>
      <c r="D46" s="2"/>
      <c r="E46" s="3">
        <f t="shared" si="0"/>
        <v>-2.5826446280991736E-4</v>
      </c>
      <c r="F46" s="2"/>
    </row>
    <row r="47" spans="2:7">
      <c r="B47">
        <v>45</v>
      </c>
      <c r="C47" s="2"/>
      <c r="D47" s="2"/>
      <c r="E47" s="3">
        <f t="shared" si="0"/>
        <v>-2.4691358024691359E-4</v>
      </c>
      <c r="F47" s="2"/>
    </row>
    <row r="48" spans="2:7">
      <c r="B48">
        <v>46</v>
      </c>
      <c r="C48" s="2"/>
      <c r="D48" s="2"/>
      <c r="E48" s="3">
        <f t="shared" si="0"/>
        <v>-2.3629489603024575E-4</v>
      </c>
      <c r="F48" s="2"/>
    </row>
    <row r="49" spans="2:6">
      <c r="B49">
        <v>47</v>
      </c>
      <c r="C49" s="2"/>
      <c r="D49" s="2"/>
      <c r="E49" s="3">
        <f t="shared" si="0"/>
        <v>-2.2634676324128565E-4</v>
      </c>
      <c r="F49" s="2"/>
    </row>
    <row r="50" spans="2:6">
      <c r="B50">
        <v>48</v>
      </c>
      <c r="C50" s="2"/>
      <c r="D50" s="2"/>
      <c r="E50" s="3">
        <f t="shared" si="0"/>
        <v>-2.1701388888888888E-4</v>
      </c>
      <c r="F50" s="2"/>
    </row>
    <row r="51" spans="2:6">
      <c r="B51">
        <v>49</v>
      </c>
      <c r="C51" s="2"/>
      <c r="D51" s="2"/>
      <c r="E51" s="3">
        <f t="shared" si="0"/>
        <v>-2.0824656393169514E-4</v>
      </c>
      <c r="F51" s="2"/>
    </row>
    <row r="52" spans="2:6">
      <c r="B52">
        <v>50</v>
      </c>
      <c r="C52" s="2"/>
      <c r="D52" s="2"/>
      <c r="E52" s="3">
        <f t="shared" si="0"/>
        <v>-2.0000000000000001E-4</v>
      </c>
      <c r="F52" s="2"/>
    </row>
    <row r="53" spans="2:6">
      <c r="B53">
        <v>51</v>
      </c>
      <c r="C53" s="2"/>
      <c r="D53" s="2"/>
      <c r="E53" s="3">
        <f t="shared" si="0"/>
        <v>-1.9223375624759708E-4</v>
      </c>
      <c r="F53" s="2"/>
    </row>
    <row r="54" spans="2:6">
      <c r="B54">
        <v>52</v>
      </c>
      <c r="C54" s="2"/>
      <c r="D54" s="2"/>
      <c r="E54" s="3">
        <f t="shared" si="0"/>
        <v>-1.8491124260355029E-4</v>
      </c>
      <c r="F54" s="2"/>
    </row>
    <row r="55" spans="2:6">
      <c r="B55">
        <v>53</v>
      </c>
      <c r="C55" s="2"/>
      <c r="D55" s="2"/>
      <c r="E55" s="3">
        <f t="shared" si="0"/>
        <v>-1.77999288002848E-4</v>
      </c>
      <c r="F55" s="2"/>
    </row>
    <row r="56" spans="2:6">
      <c r="B56">
        <v>54</v>
      </c>
      <c r="C56" s="2"/>
      <c r="D56" s="2"/>
      <c r="E56" s="3">
        <f t="shared" si="0"/>
        <v>-1.7146776406035664E-4</v>
      </c>
      <c r="F56" s="2"/>
    </row>
    <row r="57" spans="2:6">
      <c r="B57">
        <v>55</v>
      </c>
      <c r="C57" s="2"/>
      <c r="D57" s="2"/>
      <c r="E57" s="3">
        <f t="shared" si="0"/>
        <v>-1.6528925619834712E-4</v>
      </c>
      <c r="F57" s="2"/>
    </row>
    <row r="58" spans="2:6">
      <c r="B58">
        <v>56</v>
      </c>
      <c r="C58" s="2"/>
      <c r="D58" s="2"/>
      <c r="E58" s="3">
        <f t="shared" si="0"/>
        <v>-1.5943877551020407E-4</v>
      </c>
      <c r="F58" s="2"/>
    </row>
    <row r="59" spans="2:6">
      <c r="B59">
        <v>57</v>
      </c>
      <c r="C59" s="2"/>
      <c r="D59" s="2"/>
      <c r="E59" s="3">
        <f t="shared" si="0"/>
        <v>-1.538935056940597E-4</v>
      </c>
      <c r="F59" s="2"/>
    </row>
    <row r="60" spans="2:6">
      <c r="B60">
        <v>58</v>
      </c>
      <c r="C60" s="2"/>
      <c r="D60" s="2"/>
      <c r="E60" s="3">
        <f t="shared" si="0"/>
        <v>-1.4863258026159333E-4</v>
      </c>
      <c r="F60" s="2"/>
    </row>
    <row r="61" spans="2:6">
      <c r="B61">
        <v>59</v>
      </c>
      <c r="C61" s="2"/>
      <c r="D61" s="2"/>
      <c r="E61" s="3">
        <f t="shared" si="0"/>
        <v>-1.4363688595231256E-4</v>
      </c>
      <c r="F61" s="2"/>
    </row>
    <row r="62" spans="2:6">
      <c r="B62">
        <v>60</v>
      </c>
      <c r="C62" s="2"/>
      <c r="D62" s="2"/>
      <c r="E62" s="3">
        <f t="shared" si="0"/>
        <v>-1.3888888888888889E-4</v>
      </c>
      <c r="F62" s="2"/>
    </row>
    <row r="63" spans="2:6">
      <c r="B63">
        <v>61</v>
      </c>
      <c r="C63" s="2"/>
      <c r="D63" s="2"/>
      <c r="E63" s="3">
        <f t="shared" si="0"/>
        <v>-1.3437248051599031E-4</v>
      </c>
      <c r="F63" s="2"/>
    </row>
    <row r="64" spans="2:6">
      <c r="B64">
        <v>62</v>
      </c>
      <c r="C64" s="2"/>
      <c r="D64" s="2"/>
      <c r="E64" s="3">
        <f t="shared" si="0"/>
        <v>-1.3007284079084288E-4</v>
      </c>
      <c r="F64" s="2"/>
    </row>
    <row r="65" spans="2:6">
      <c r="B65">
        <v>63</v>
      </c>
      <c r="C65" s="2"/>
      <c r="D65" s="2"/>
      <c r="E65" s="3">
        <f t="shared" si="0"/>
        <v>-1.2597631645250694E-4</v>
      </c>
      <c r="F65" s="2"/>
    </row>
    <row r="66" spans="2:6">
      <c r="B66">
        <v>64</v>
      </c>
      <c r="C66" s="2"/>
      <c r="D66" s="2"/>
      <c r="E66" s="3">
        <f t="shared" si="0"/>
        <v>-1.220703125E-4</v>
      </c>
      <c r="F66" s="2"/>
    </row>
    <row r="67" spans="2:6">
      <c r="B67">
        <v>65</v>
      </c>
      <c r="C67" s="2"/>
      <c r="D67" s="2"/>
      <c r="E67" s="3">
        <f t="shared" si="0"/>
        <v>-1.1834319526627219E-4</v>
      </c>
      <c r="F67" s="2"/>
    </row>
    <row r="68" spans="2:6">
      <c r="B68">
        <v>66</v>
      </c>
      <c r="C68" s="2"/>
      <c r="D68" s="2"/>
      <c r="E68" s="3">
        <f t="shared" ref="E68:E131" si="3">-1/B68^2*0.5</f>
        <v>-1.147842056932966E-4</v>
      </c>
      <c r="F68" s="2"/>
    </row>
    <row r="69" spans="2:6">
      <c r="B69">
        <v>67</v>
      </c>
      <c r="C69" s="2"/>
      <c r="D69" s="2"/>
      <c r="E69" s="3">
        <f t="shared" si="3"/>
        <v>-1.1138338159946537E-4</v>
      </c>
      <c r="F69" s="2"/>
    </row>
    <row r="70" spans="2:6">
      <c r="B70">
        <v>68</v>
      </c>
      <c r="C70" s="2"/>
      <c r="D70" s="2"/>
      <c r="E70" s="3">
        <f t="shared" si="3"/>
        <v>-1.0813148788927336E-4</v>
      </c>
      <c r="F70" s="2"/>
    </row>
    <row r="71" spans="2:6">
      <c r="B71">
        <v>69</v>
      </c>
      <c r="C71" s="2"/>
      <c r="D71" s="2"/>
      <c r="E71" s="3">
        <f t="shared" si="3"/>
        <v>-1.0501995379122033E-4</v>
      </c>
      <c r="F71" s="2"/>
    </row>
    <row r="72" spans="2:6">
      <c r="B72">
        <v>70</v>
      </c>
      <c r="C72" s="2"/>
      <c r="D72" s="2"/>
      <c r="E72" s="3">
        <f t="shared" si="3"/>
        <v>-1.0204081632653062E-4</v>
      </c>
      <c r="F72" s="2"/>
    </row>
    <row r="73" spans="2:6">
      <c r="B73">
        <v>71</v>
      </c>
      <c r="C73" s="2"/>
      <c r="D73" s="2"/>
      <c r="E73" s="3">
        <f t="shared" si="3"/>
        <v>-9.9186669311644515E-5</v>
      </c>
      <c r="F73" s="2"/>
    </row>
    <row r="74" spans="2:6">
      <c r="B74">
        <v>72</v>
      </c>
      <c r="C74" s="2"/>
      <c r="D74" s="2"/>
      <c r="E74" s="3">
        <f t="shared" si="3"/>
        <v>-9.6450617283950612E-5</v>
      </c>
      <c r="F74" s="2"/>
    </row>
    <row r="75" spans="2:6">
      <c r="B75">
        <v>73</v>
      </c>
      <c r="C75" s="2"/>
      <c r="D75" s="2"/>
      <c r="E75" s="3">
        <f t="shared" si="3"/>
        <v>-9.3826233814974671E-5</v>
      </c>
      <c r="F75" s="2"/>
    </row>
    <row r="76" spans="2:6">
      <c r="B76">
        <v>74</v>
      </c>
      <c r="C76" s="2"/>
      <c r="D76" s="2"/>
      <c r="E76" s="3">
        <f t="shared" si="3"/>
        <v>-9.1307523739956174E-5</v>
      </c>
      <c r="F76" s="2"/>
    </row>
    <row r="77" spans="2:6">
      <c r="B77">
        <v>75</v>
      </c>
      <c r="C77" s="2"/>
      <c r="D77" s="2"/>
      <c r="E77" s="3">
        <f t="shared" si="3"/>
        <v>-8.8888888888888893E-5</v>
      </c>
      <c r="F77" s="2"/>
    </row>
    <row r="78" spans="2:6">
      <c r="B78">
        <v>76</v>
      </c>
      <c r="C78" s="2"/>
      <c r="D78" s="2"/>
      <c r="E78" s="3">
        <f t="shared" si="3"/>
        <v>-8.6565096952908587E-5</v>
      </c>
      <c r="F78" s="2"/>
    </row>
    <row r="79" spans="2:6">
      <c r="B79">
        <v>77</v>
      </c>
      <c r="C79" s="2"/>
      <c r="D79" s="2"/>
      <c r="E79" s="3">
        <f t="shared" si="3"/>
        <v>-8.4331253162421991E-5</v>
      </c>
      <c r="F79" s="2"/>
    </row>
    <row r="80" spans="2:6">
      <c r="B80">
        <v>78</v>
      </c>
      <c r="C80" s="2"/>
      <c r="D80" s="2"/>
      <c r="E80" s="3">
        <f t="shared" si="3"/>
        <v>-8.2182774490466802E-5</v>
      </c>
      <c r="F80" s="2"/>
    </row>
    <row r="81" spans="2:6">
      <c r="B81">
        <v>79</v>
      </c>
      <c r="C81" s="2"/>
      <c r="D81" s="2"/>
      <c r="E81" s="3">
        <f t="shared" si="3"/>
        <v>-8.0115366127223199E-5</v>
      </c>
      <c r="F81" s="2"/>
    </row>
    <row r="82" spans="2:6">
      <c r="B82">
        <v>80</v>
      </c>
      <c r="C82" s="2"/>
      <c r="D82" s="2"/>
      <c r="E82" s="3">
        <f t="shared" si="3"/>
        <v>-7.8125000000000002E-5</v>
      </c>
      <c r="F82" s="2"/>
    </row>
    <row r="83" spans="2:6">
      <c r="B83">
        <v>81</v>
      </c>
      <c r="C83" s="2"/>
      <c r="D83" s="2"/>
      <c r="E83" s="3">
        <f t="shared" si="3"/>
        <v>-7.6207895137936292E-5</v>
      </c>
      <c r="F83" s="2"/>
    </row>
    <row r="84" spans="2:6">
      <c r="B84">
        <v>82</v>
      </c>
      <c r="C84" s="2"/>
      <c r="D84" s="2"/>
      <c r="E84" s="3">
        <f t="shared" si="3"/>
        <v>-7.4360499702558005E-5</v>
      </c>
      <c r="F84" s="2"/>
    </row>
    <row r="85" spans="2:6">
      <c r="B85">
        <v>83</v>
      </c>
      <c r="C85" s="2"/>
      <c r="D85" s="2"/>
      <c r="E85" s="3">
        <f t="shared" si="3"/>
        <v>-7.2579474524604436E-5</v>
      </c>
      <c r="F85" s="2"/>
    </row>
    <row r="86" spans="2:6">
      <c r="B86">
        <v>84</v>
      </c>
      <c r="C86" s="2"/>
      <c r="D86" s="2"/>
      <c r="E86" s="3">
        <f t="shared" si="3"/>
        <v>-7.0861678004535149E-5</v>
      </c>
      <c r="F86" s="2"/>
    </row>
    <row r="87" spans="2:6">
      <c r="B87">
        <v>85</v>
      </c>
      <c r="C87" s="2"/>
      <c r="D87" s="2"/>
      <c r="E87" s="3">
        <f t="shared" si="3"/>
        <v>-6.9204152249134954E-5</v>
      </c>
      <c r="F87" s="2"/>
    </row>
    <row r="88" spans="2:6">
      <c r="B88">
        <v>86</v>
      </c>
      <c r="C88" s="2"/>
      <c r="D88" s="2"/>
      <c r="E88" s="3">
        <f t="shared" si="3"/>
        <v>-6.7604110329908063E-5</v>
      </c>
      <c r="F88" s="2"/>
    </row>
    <row r="89" spans="2:6">
      <c r="B89">
        <v>87</v>
      </c>
      <c r="C89" s="2"/>
      <c r="D89" s="2"/>
      <c r="E89" s="3">
        <f t="shared" si="3"/>
        <v>-6.6058924560708155E-5</v>
      </c>
      <c r="F89" s="2"/>
    </row>
    <row r="90" spans="2:6">
      <c r="B90">
        <v>88</v>
      </c>
      <c r="C90" s="2"/>
      <c r="D90" s="2"/>
      <c r="E90" s="3">
        <f t="shared" si="3"/>
        <v>-6.4566115702479341E-5</v>
      </c>
      <c r="F90" s="2"/>
    </row>
    <row r="91" spans="2:6">
      <c r="B91">
        <v>89</v>
      </c>
      <c r="C91" s="2"/>
      <c r="D91" s="2"/>
      <c r="E91" s="3">
        <f t="shared" si="3"/>
        <v>-6.3123343012245925E-5</v>
      </c>
      <c r="F91" s="2"/>
    </row>
    <row r="92" spans="2:6">
      <c r="B92">
        <v>90</v>
      </c>
      <c r="C92" s="2"/>
      <c r="D92" s="2"/>
      <c r="E92" s="3">
        <f t="shared" si="3"/>
        <v>-6.1728395061728397E-5</v>
      </c>
      <c r="F92" s="2"/>
    </row>
    <row r="93" spans="2:6">
      <c r="B93">
        <v>91</v>
      </c>
      <c r="C93" s="2"/>
      <c r="D93" s="2"/>
      <c r="E93" s="3">
        <f t="shared" si="3"/>
        <v>-6.0379181258302136E-5</v>
      </c>
      <c r="F93" s="2"/>
    </row>
    <row r="94" spans="2:6">
      <c r="B94">
        <v>92</v>
      </c>
      <c r="C94" s="2"/>
      <c r="D94" s="2"/>
      <c r="E94" s="3">
        <f t="shared" si="3"/>
        <v>-5.9073724007561438E-5</v>
      </c>
      <c r="F94" s="2"/>
    </row>
    <row r="95" spans="2:6">
      <c r="B95">
        <v>93</v>
      </c>
      <c r="C95" s="2"/>
      <c r="D95" s="2"/>
      <c r="E95" s="3">
        <f t="shared" si="3"/>
        <v>-5.7810151462596829E-5</v>
      </c>
      <c r="F95" s="2"/>
    </row>
    <row r="96" spans="2:6">
      <c r="B96">
        <v>94</v>
      </c>
      <c r="C96" s="2"/>
      <c r="D96" s="2"/>
      <c r="E96" s="3">
        <f t="shared" si="3"/>
        <v>-5.6586690810321412E-5</v>
      </c>
      <c r="F96" s="2"/>
    </row>
    <row r="97" spans="2:6">
      <c r="B97">
        <v>95</v>
      </c>
      <c r="C97" s="2"/>
      <c r="D97" s="2"/>
      <c r="E97" s="3">
        <f t="shared" si="3"/>
        <v>-5.5401662049861494E-5</v>
      </c>
      <c r="F97" s="2"/>
    </row>
    <row r="98" spans="2:6">
      <c r="B98">
        <v>96</v>
      </c>
      <c r="C98" s="2"/>
      <c r="D98" s="2"/>
      <c r="E98" s="3">
        <f t="shared" si="3"/>
        <v>-5.4253472222222219E-5</v>
      </c>
      <c r="F98" s="2"/>
    </row>
    <row r="99" spans="2:6">
      <c r="B99">
        <v>97</v>
      </c>
      <c r="C99" s="2"/>
      <c r="D99" s="2"/>
      <c r="E99" s="3">
        <f t="shared" si="3"/>
        <v>-5.3140610054203425E-5</v>
      </c>
      <c r="F99" s="2"/>
    </row>
    <row r="100" spans="2:6">
      <c r="B100">
        <v>98</v>
      </c>
      <c r="C100" s="2"/>
      <c r="D100" s="2"/>
      <c r="E100" s="3">
        <f t="shared" si="3"/>
        <v>-5.2061640982923784E-5</v>
      </c>
      <c r="F100" s="2"/>
    </row>
    <row r="101" spans="2:6">
      <c r="B101">
        <v>99</v>
      </c>
      <c r="C101" s="2"/>
      <c r="D101" s="2"/>
      <c r="E101" s="3">
        <f t="shared" si="3"/>
        <v>-5.1015202530354045E-5</v>
      </c>
      <c r="F101" s="2"/>
    </row>
    <row r="102" spans="2:6">
      <c r="B102">
        <v>100</v>
      </c>
      <c r="C102" s="2"/>
      <c r="D102" s="2"/>
      <c r="E102" s="3">
        <f t="shared" si="3"/>
        <v>-5.0000000000000002E-5</v>
      </c>
      <c r="F102" s="2"/>
    </row>
    <row r="103" spans="2:6">
      <c r="B103">
        <v>101</v>
      </c>
      <c r="C103" s="2"/>
      <c r="D103" s="2"/>
      <c r="E103" s="3">
        <f t="shared" si="3"/>
        <v>-4.9014802470346041E-5</v>
      </c>
      <c r="F103" s="2"/>
    </row>
    <row r="104" spans="2:6">
      <c r="B104">
        <v>102</v>
      </c>
      <c r="C104" s="2"/>
      <c r="D104" s="2"/>
      <c r="E104" s="3">
        <f t="shared" si="3"/>
        <v>-4.8058439061899271E-5</v>
      </c>
      <c r="F104" s="2"/>
    </row>
    <row r="105" spans="2:6">
      <c r="B105">
        <v>103</v>
      </c>
      <c r="C105" s="2"/>
      <c r="D105" s="2"/>
      <c r="E105" s="3">
        <f t="shared" si="3"/>
        <v>-4.7129795456687717E-5</v>
      </c>
      <c r="F105" s="2"/>
    </row>
    <row r="106" spans="2:6">
      <c r="B106">
        <v>104</v>
      </c>
      <c r="C106" s="2"/>
      <c r="D106" s="2"/>
      <c r="E106" s="3">
        <f t="shared" si="3"/>
        <v>-4.6227810650887573E-5</v>
      </c>
      <c r="F106" s="2"/>
    </row>
    <row r="107" spans="2:6">
      <c r="B107">
        <v>105</v>
      </c>
      <c r="C107" s="2"/>
      <c r="D107" s="2"/>
      <c r="E107" s="3">
        <f t="shared" si="3"/>
        <v>-4.5351473922902495E-5</v>
      </c>
      <c r="F107" s="2"/>
    </row>
    <row r="108" spans="2:6">
      <c r="B108">
        <v>106</v>
      </c>
      <c r="C108" s="2"/>
      <c r="D108" s="2"/>
      <c r="E108" s="3">
        <f t="shared" si="3"/>
        <v>-4.4499822000712E-5</v>
      </c>
      <c r="F108" s="2"/>
    </row>
    <row r="109" spans="2:6">
      <c r="B109">
        <v>107</v>
      </c>
      <c r="C109" s="2"/>
      <c r="D109" s="2"/>
      <c r="E109" s="3">
        <f t="shared" si="3"/>
        <v>-4.3671936413660584E-5</v>
      </c>
      <c r="F109" s="2"/>
    </row>
    <row r="110" spans="2:6">
      <c r="B110">
        <v>108</v>
      </c>
      <c r="C110" s="2"/>
      <c r="D110" s="2"/>
      <c r="E110" s="3">
        <f t="shared" si="3"/>
        <v>-4.286694101508916E-5</v>
      </c>
      <c r="F110" s="2"/>
    </row>
    <row r="111" spans="2:6">
      <c r="B111">
        <v>109</v>
      </c>
      <c r="C111" s="2"/>
      <c r="D111" s="2"/>
      <c r="E111" s="3">
        <f t="shared" si="3"/>
        <v>-4.2083999663328004E-5</v>
      </c>
      <c r="F111" s="2"/>
    </row>
    <row r="112" spans="2:6">
      <c r="B112">
        <v>110</v>
      </c>
      <c r="C112" s="2"/>
      <c r="D112" s="2"/>
      <c r="E112" s="3">
        <f t="shared" si="3"/>
        <v>-4.132231404958678E-5</v>
      </c>
      <c r="F112" s="2"/>
    </row>
    <row r="113" spans="2:6">
      <c r="B113">
        <v>111</v>
      </c>
      <c r="C113" s="2"/>
      <c r="D113" s="2"/>
      <c r="E113" s="3">
        <f t="shared" si="3"/>
        <v>-4.0581121662202743E-5</v>
      </c>
      <c r="F113" s="2"/>
    </row>
    <row r="114" spans="2:6">
      <c r="B114">
        <v>112</v>
      </c>
      <c r="C114" s="2"/>
      <c r="D114" s="2"/>
      <c r="E114" s="3">
        <f t="shared" si="3"/>
        <v>-3.9859693877551017E-5</v>
      </c>
      <c r="F114" s="2"/>
    </row>
    <row r="115" spans="2:6">
      <c r="B115">
        <v>113</v>
      </c>
      <c r="C115" s="2"/>
      <c r="D115" s="2"/>
      <c r="E115" s="3">
        <f t="shared" si="3"/>
        <v>-3.9157334168689795E-5</v>
      </c>
      <c r="F115" s="2"/>
    </row>
    <row r="116" spans="2:6">
      <c r="B116">
        <v>114</v>
      </c>
      <c r="C116" s="2"/>
      <c r="D116" s="2"/>
      <c r="E116" s="3">
        <f t="shared" si="3"/>
        <v>-3.8473376423514926E-5</v>
      </c>
      <c r="F116" s="2"/>
    </row>
    <row r="117" spans="2:6">
      <c r="B117">
        <v>115</v>
      </c>
      <c r="C117" s="2"/>
      <c r="D117" s="2"/>
      <c r="E117" s="3">
        <f t="shared" si="3"/>
        <v>-3.7807183364839316E-5</v>
      </c>
      <c r="F117" s="2"/>
    </row>
    <row r="118" spans="2:6">
      <c r="B118">
        <v>116</v>
      </c>
      <c r="C118" s="2"/>
      <c r="D118" s="2"/>
      <c r="E118" s="3">
        <f t="shared" si="3"/>
        <v>-3.7158145065398332E-5</v>
      </c>
      <c r="F118" s="2"/>
    </row>
    <row r="119" spans="2:6">
      <c r="B119">
        <v>117</v>
      </c>
      <c r="C119" s="2"/>
      <c r="D119" s="2"/>
      <c r="E119" s="3">
        <f t="shared" si="3"/>
        <v>-3.6525677551318579E-5</v>
      </c>
      <c r="F119" s="2"/>
    </row>
    <row r="120" spans="2:6">
      <c r="B120">
        <v>118</v>
      </c>
      <c r="C120" s="2"/>
      <c r="D120" s="2"/>
      <c r="E120" s="3">
        <f t="shared" si="3"/>
        <v>-3.5909221488078141E-5</v>
      </c>
      <c r="F120" s="2"/>
    </row>
    <row r="121" spans="2:6">
      <c r="B121">
        <v>119</v>
      </c>
      <c r="C121" s="2"/>
      <c r="D121" s="2"/>
      <c r="E121" s="3">
        <f t="shared" si="3"/>
        <v>-3.5308240943436198E-5</v>
      </c>
      <c r="F121" s="2"/>
    </row>
    <row r="122" spans="2:6">
      <c r="B122">
        <v>120</v>
      </c>
      <c r="C122" s="2"/>
      <c r="D122" s="2"/>
      <c r="E122" s="3">
        <f t="shared" si="3"/>
        <v>-3.4722222222222222E-5</v>
      </c>
      <c r="F122" s="2"/>
    </row>
    <row r="123" spans="2:6">
      <c r="B123">
        <v>121</v>
      </c>
      <c r="C123" s="2"/>
      <c r="D123" s="2"/>
      <c r="E123" s="3">
        <f t="shared" si="3"/>
        <v>-3.4150672768253532E-5</v>
      </c>
      <c r="F123" s="2"/>
    </row>
    <row r="124" spans="2:6">
      <c r="B124">
        <v>122</v>
      </c>
      <c r="C124" s="2"/>
      <c r="D124" s="2"/>
      <c r="E124" s="3">
        <f t="shared" si="3"/>
        <v>-3.3593120128997578E-5</v>
      </c>
      <c r="F124" s="2"/>
    </row>
    <row r="125" spans="2:6">
      <c r="B125">
        <v>123</v>
      </c>
      <c r="C125" s="2"/>
      <c r="D125" s="2"/>
      <c r="E125" s="3">
        <f t="shared" si="3"/>
        <v>-3.3049110978914665E-5</v>
      </c>
      <c r="F125" s="2"/>
    </row>
    <row r="126" spans="2:6">
      <c r="B126">
        <v>124</v>
      </c>
      <c r="C126" s="2"/>
      <c r="D126" s="2"/>
      <c r="E126" s="3">
        <f t="shared" si="3"/>
        <v>-3.2518210197710721E-5</v>
      </c>
      <c r="F126" s="2"/>
    </row>
    <row r="127" spans="2:6">
      <c r="B127">
        <v>125</v>
      </c>
      <c r="C127" s="2"/>
      <c r="D127" s="2"/>
      <c r="E127" s="3">
        <f t="shared" si="3"/>
        <v>-3.1999999999999999E-5</v>
      </c>
      <c r="F127" s="2"/>
    </row>
    <row r="128" spans="2:6">
      <c r="B128">
        <v>126</v>
      </c>
      <c r="C128" s="2"/>
      <c r="D128" s="2"/>
      <c r="E128" s="3">
        <f t="shared" si="3"/>
        <v>-3.1494079113126735E-5</v>
      </c>
      <c r="F128" s="2"/>
    </row>
    <row r="129" spans="2:6">
      <c r="B129">
        <v>127</v>
      </c>
      <c r="C129" s="2"/>
      <c r="D129" s="2"/>
      <c r="E129" s="3">
        <f t="shared" si="3"/>
        <v>-3.1000062000124003E-5</v>
      </c>
      <c r="F129" s="2"/>
    </row>
    <row r="130" spans="2:6">
      <c r="B130">
        <v>128</v>
      </c>
      <c r="C130" s="2"/>
      <c r="D130" s="2"/>
      <c r="E130" s="3">
        <f t="shared" si="3"/>
        <v>-3.0517578125E-5</v>
      </c>
      <c r="F130" s="2"/>
    </row>
    <row r="131" spans="2:6">
      <c r="B131">
        <v>129</v>
      </c>
      <c r="C131" s="2"/>
      <c r="D131" s="2"/>
      <c r="E131" s="3">
        <f t="shared" si="3"/>
        <v>-3.0046271257736914E-5</v>
      </c>
      <c r="F131" s="2"/>
    </row>
    <row r="132" spans="2:6">
      <c r="B132">
        <v>130</v>
      </c>
      <c r="C132" s="2"/>
      <c r="D132" s="2"/>
      <c r="E132" s="3">
        <f t="shared" ref="E132:E195" si="4">-1/B132^2*0.5</f>
        <v>-2.9585798816568047E-5</v>
      </c>
      <c r="F132" s="2"/>
    </row>
    <row r="133" spans="2:6">
      <c r="B133">
        <v>131</v>
      </c>
      <c r="C133" s="2"/>
      <c r="D133" s="2"/>
      <c r="E133" s="3">
        <f t="shared" si="4"/>
        <v>-2.9135831245265428E-5</v>
      </c>
      <c r="F133" s="2"/>
    </row>
    <row r="134" spans="2:6">
      <c r="B134">
        <v>132</v>
      </c>
      <c r="C134" s="2"/>
      <c r="D134" s="2"/>
      <c r="E134" s="3">
        <f t="shared" si="4"/>
        <v>-2.869605142332415E-5</v>
      </c>
      <c r="F134" s="2"/>
    </row>
    <row r="135" spans="2:6">
      <c r="B135">
        <v>133</v>
      </c>
      <c r="C135" s="2"/>
      <c r="D135" s="2"/>
      <c r="E135" s="3">
        <f t="shared" si="4"/>
        <v>-2.8266154107072193E-5</v>
      </c>
      <c r="F135" s="2"/>
    </row>
    <row r="136" spans="2:6">
      <c r="B136">
        <v>134</v>
      </c>
      <c r="C136" s="2"/>
      <c r="D136" s="2"/>
      <c r="E136" s="3">
        <f t="shared" si="4"/>
        <v>-2.7845845399866341E-5</v>
      </c>
      <c r="F136" s="2"/>
    </row>
    <row r="137" spans="2:6">
      <c r="B137">
        <v>135</v>
      </c>
      <c r="C137" s="2"/>
      <c r="D137" s="2"/>
      <c r="E137" s="3">
        <f t="shared" si="4"/>
        <v>-2.7434842249657064E-5</v>
      </c>
      <c r="F137" s="2"/>
    </row>
    <row r="138" spans="2:6">
      <c r="B138">
        <v>136</v>
      </c>
      <c r="C138" s="2"/>
      <c r="D138" s="2"/>
      <c r="E138" s="3">
        <f t="shared" si="4"/>
        <v>-2.703287197231834E-5</v>
      </c>
      <c r="F138" s="2"/>
    </row>
    <row r="139" spans="2:6">
      <c r="B139">
        <v>137</v>
      </c>
      <c r="C139" s="2"/>
      <c r="D139" s="2"/>
      <c r="E139" s="3">
        <f t="shared" si="4"/>
        <v>-2.6639671799243432E-5</v>
      </c>
      <c r="F139" s="2"/>
    </row>
    <row r="140" spans="2:6">
      <c r="B140">
        <v>138</v>
      </c>
      <c r="C140" s="2"/>
      <c r="D140" s="2"/>
      <c r="E140" s="3">
        <f t="shared" si="4"/>
        <v>-2.6254988447805081E-5</v>
      </c>
      <c r="F140" s="2"/>
    </row>
    <row r="141" spans="2:6">
      <c r="B141">
        <v>139</v>
      </c>
      <c r="C141" s="2"/>
      <c r="D141" s="2"/>
      <c r="E141" s="3">
        <f t="shared" si="4"/>
        <v>-2.5878577713368872E-5</v>
      </c>
      <c r="F141" s="2"/>
    </row>
    <row r="142" spans="2:6">
      <c r="B142">
        <v>140</v>
      </c>
      <c r="C142" s="2"/>
      <c r="D142" s="2"/>
      <c r="E142" s="3">
        <f t="shared" si="4"/>
        <v>-2.5510204081632654E-5</v>
      </c>
      <c r="F142" s="2"/>
    </row>
    <row r="143" spans="2:6">
      <c r="B143">
        <v>141</v>
      </c>
      <c r="C143" s="2"/>
      <c r="D143" s="2"/>
      <c r="E143" s="3">
        <f t="shared" si="4"/>
        <v>-2.5149640360142851E-5</v>
      </c>
      <c r="F143" s="2"/>
    </row>
    <row r="144" spans="2:6">
      <c r="B144">
        <v>142</v>
      </c>
      <c r="C144" s="2"/>
      <c r="D144" s="2"/>
      <c r="E144" s="3">
        <f t="shared" si="4"/>
        <v>-2.4796667327911129E-5</v>
      </c>
      <c r="F144" s="2"/>
    </row>
    <row r="145" spans="2:6">
      <c r="B145">
        <v>143</v>
      </c>
      <c r="C145" s="2"/>
      <c r="D145" s="2"/>
      <c r="E145" s="3">
        <f t="shared" si="4"/>
        <v>-2.4451073402122352E-5</v>
      </c>
      <c r="F145" s="2"/>
    </row>
    <row r="146" spans="2:6">
      <c r="B146">
        <v>144</v>
      </c>
      <c r="C146" s="2"/>
      <c r="D146" s="2"/>
      <c r="E146" s="3">
        <f t="shared" si="4"/>
        <v>-2.4112654320987653E-5</v>
      </c>
      <c r="F146" s="2"/>
    </row>
    <row r="147" spans="2:6">
      <c r="B147">
        <v>145</v>
      </c>
      <c r="C147" s="2"/>
      <c r="D147" s="2"/>
      <c r="E147" s="3">
        <f t="shared" si="4"/>
        <v>-2.3781212841854935E-5</v>
      </c>
      <c r="F147" s="2"/>
    </row>
    <row r="148" spans="2:6">
      <c r="B148">
        <v>146</v>
      </c>
      <c r="C148" s="2"/>
      <c r="D148" s="2"/>
      <c r="E148" s="3">
        <f t="shared" si="4"/>
        <v>-2.3456558453743668E-5</v>
      </c>
      <c r="F148" s="2"/>
    </row>
    <row r="149" spans="2:6">
      <c r="B149">
        <v>147</v>
      </c>
      <c r="C149" s="2"/>
      <c r="D149" s="2"/>
      <c r="E149" s="3">
        <f t="shared" si="4"/>
        <v>-2.3138507103521681E-5</v>
      </c>
      <c r="F149" s="2"/>
    </row>
    <row r="150" spans="2:6">
      <c r="B150">
        <v>148</v>
      </c>
      <c r="C150" s="2"/>
      <c r="D150" s="2"/>
      <c r="E150" s="3">
        <f t="shared" si="4"/>
        <v>-2.2826880934989044E-5</v>
      </c>
      <c r="F150" s="2"/>
    </row>
    <row r="151" spans="2:6">
      <c r="B151">
        <v>149</v>
      </c>
      <c r="C151" s="2"/>
      <c r="D151" s="2"/>
      <c r="E151" s="3">
        <f t="shared" si="4"/>
        <v>-2.2521508040178371E-5</v>
      </c>
      <c r="F151" s="2"/>
    </row>
    <row r="152" spans="2:6">
      <c r="B152">
        <v>150</v>
      </c>
      <c r="C152" s="2"/>
      <c r="D152" s="2"/>
      <c r="E152" s="3">
        <f t="shared" si="4"/>
        <v>-2.2222222222222223E-5</v>
      </c>
      <c r="F152" s="2"/>
    </row>
    <row r="153" spans="2:6">
      <c r="B153">
        <v>151</v>
      </c>
      <c r="C153" s="2"/>
      <c r="D153" s="2"/>
      <c r="E153" s="3">
        <f t="shared" si="4"/>
        <v>-2.1928862769176791E-5</v>
      </c>
      <c r="F153" s="2"/>
    </row>
    <row r="154" spans="2:6">
      <c r="B154">
        <v>152</v>
      </c>
      <c r="C154" s="2"/>
      <c r="D154" s="2"/>
      <c r="E154" s="3">
        <f t="shared" si="4"/>
        <v>-2.1641274238227147E-5</v>
      </c>
      <c r="F154" s="2"/>
    </row>
    <row r="155" spans="2:6">
      <c r="B155">
        <v>153</v>
      </c>
      <c r="C155" s="2"/>
      <c r="D155" s="2"/>
      <c r="E155" s="3">
        <f t="shared" si="4"/>
        <v>-2.1359306249733008E-5</v>
      </c>
      <c r="F155" s="2"/>
    </row>
    <row r="156" spans="2:6">
      <c r="B156">
        <v>154</v>
      </c>
      <c r="C156" s="2"/>
      <c r="D156" s="2"/>
      <c r="E156" s="3">
        <f t="shared" si="4"/>
        <v>-2.1082813290605498E-5</v>
      </c>
      <c r="F156" s="2"/>
    </row>
    <row r="157" spans="2:6">
      <c r="B157">
        <v>155</v>
      </c>
      <c r="C157" s="2"/>
      <c r="D157" s="2"/>
      <c r="E157" s="3">
        <f t="shared" si="4"/>
        <v>-2.081165452653486E-5</v>
      </c>
      <c r="F157" s="2"/>
    </row>
    <row r="158" spans="2:6">
      <c r="B158">
        <v>156</v>
      </c>
      <c r="C158" s="2"/>
      <c r="D158" s="2"/>
      <c r="E158" s="3">
        <f t="shared" si="4"/>
        <v>-2.0545693622616701E-5</v>
      </c>
      <c r="F158" s="2"/>
    </row>
    <row r="159" spans="2:6">
      <c r="B159">
        <v>157</v>
      </c>
      <c r="C159" s="2"/>
      <c r="D159" s="2"/>
      <c r="E159" s="3">
        <f t="shared" si="4"/>
        <v>-2.0284798571950179E-5</v>
      </c>
      <c r="F159" s="2"/>
    </row>
    <row r="160" spans="2:6">
      <c r="B160">
        <v>158</v>
      </c>
      <c r="C160" s="2"/>
      <c r="D160" s="2"/>
      <c r="E160" s="3">
        <f t="shared" si="4"/>
        <v>-2.00288415318058E-5</v>
      </c>
      <c r="F160" s="2"/>
    </row>
    <row r="161" spans="2:6">
      <c r="B161">
        <v>159</v>
      </c>
      <c r="C161" s="2"/>
      <c r="D161" s="2"/>
      <c r="E161" s="3">
        <f t="shared" si="4"/>
        <v>-1.9777698666983111E-5</v>
      </c>
      <c r="F161" s="2"/>
    </row>
    <row r="162" spans="2:6">
      <c r="B162">
        <v>160</v>
      </c>
      <c r="C162" s="2"/>
      <c r="D162" s="2"/>
      <c r="E162" s="3">
        <f t="shared" si="4"/>
        <v>-1.953125E-5</v>
      </c>
      <c r="F162" s="2"/>
    </row>
    <row r="163" spans="2:6">
      <c r="B163">
        <v>161</v>
      </c>
      <c r="C163" s="2"/>
      <c r="D163" s="2"/>
      <c r="E163" s="3">
        <f t="shared" si="4"/>
        <v>-1.9289379267775163E-5</v>
      </c>
      <c r="F163" s="2"/>
    </row>
    <row r="164" spans="2:6">
      <c r="B164">
        <v>162</v>
      </c>
      <c r="C164" s="2"/>
      <c r="D164" s="2"/>
      <c r="E164" s="3">
        <f t="shared" si="4"/>
        <v>-1.9051973784484073E-5</v>
      </c>
      <c r="F164" s="2"/>
    </row>
    <row r="165" spans="2:6">
      <c r="B165">
        <v>163</v>
      </c>
      <c r="C165" s="2"/>
      <c r="D165" s="2"/>
      <c r="E165" s="3">
        <f t="shared" si="4"/>
        <v>-1.8818924310286423E-5</v>
      </c>
      <c r="F165" s="2"/>
    </row>
    <row r="166" spans="2:6">
      <c r="B166">
        <v>164</v>
      </c>
      <c r="C166" s="2"/>
      <c r="D166" s="2"/>
      <c r="E166" s="3">
        <f t="shared" si="4"/>
        <v>-1.8590124925639501E-5</v>
      </c>
      <c r="F166" s="2"/>
    </row>
    <row r="167" spans="2:6">
      <c r="B167">
        <v>165</v>
      </c>
      <c r="C167" s="2"/>
      <c r="D167" s="2"/>
      <c r="E167" s="3">
        <f t="shared" si="4"/>
        <v>-1.8365472910927457E-5</v>
      </c>
      <c r="F167" s="2"/>
    </row>
    <row r="168" spans="2:6">
      <c r="B168">
        <v>166</v>
      </c>
      <c r="C168" s="2"/>
      <c r="D168" s="2"/>
      <c r="E168" s="3">
        <f t="shared" si="4"/>
        <v>-1.8144868631151109E-5</v>
      </c>
      <c r="F168" s="2"/>
    </row>
    <row r="169" spans="2:6">
      <c r="B169">
        <v>167</v>
      </c>
      <c r="C169" s="2"/>
      <c r="D169" s="2"/>
      <c r="E169" s="3">
        <f t="shared" si="4"/>
        <v>-1.7928215425436552E-5</v>
      </c>
      <c r="F169" s="2"/>
    </row>
    <row r="170" spans="2:6">
      <c r="B170">
        <v>168</v>
      </c>
      <c r="C170" s="2"/>
      <c r="D170" s="2"/>
      <c r="E170" s="3">
        <f t="shared" si="4"/>
        <v>-1.7715419501133787E-5</v>
      </c>
      <c r="F170" s="2"/>
    </row>
    <row r="171" spans="2:6">
      <c r="B171">
        <v>169</v>
      </c>
      <c r="C171" s="2"/>
      <c r="D171" s="2"/>
      <c r="E171" s="3">
        <f t="shared" si="4"/>
        <v>-1.7506389832288786E-5</v>
      </c>
      <c r="F171" s="2"/>
    </row>
    <row r="172" spans="2:6">
      <c r="B172">
        <v>170</v>
      </c>
      <c r="C172" s="2"/>
      <c r="D172" s="2"/>
      <c r="E172" s="3">
        <f t="shared" si="4"/>
        <v>-1.7301038062283738E-5</v>
      </c>
      <c r="F172" s="2"/>
    </row>
    <row r="173" spans="2:6">
      <c r="B173">
        <v>171</v>
      </c>
      <c r="C173" s="2"/>
      <c r="D173" s="2"/>
      <c r="E173" s="3">
        <f t="shared" si="4"/>
        <v>-1.7099278410451079E-5</v>
      </c>
      <c r="F173" s="2"/>
    </row>
    <row r="174" spans="2:6">
      <c r="B174">
        <v>172</v>
      </c>
      <c r="C174" s="2"/>
      <c r="D174" s="2"/>
      <c r="E174" s="3">
        <f t="shared" si="4"/>
        <v>-1.6901027582477016E-5</v>
      </c>
      <c r="F174" s="2"/>
    </row>
    <row r="175" spans="2:6">
      <c r="B175">
        <v>173</v>
      </c>
      <c r="C175" s="2"/>
      <c r="D175" s="2"/>
      <c r="E175" s="3">
        <f t="shared" si="4"/>
        <v>-1.6706204684419793E-5</v>
      </c>
      <c r="F175" s="2"/>
    </row>
    <row r="176" spans="2:6">
      <c r="B176">
        <v>174</v>
      </c>
      <c r="C176" s="2"/>
      <c r="D176" s="2"/>
      <c r="E176" s="3">
        <f t="shared" si="4"/>
        <v>-1.6514731140177039E-5</v>
      </c>
      <c r="F176" s="2"/>
    </row>
    <row r="177" spans="2:6">
      <c r="B177">
        <v>175</v>
      </c>
      <c r="C177" s="2"/>
      <c r="D177" s="2"/>
      <c r="E177" s="3">
        <f t="shared" si="4"/>
        <v>-1.6326530612244897E-5</v>
      </c>
      <c r="F177" s="2"/>
    </row>
    <row r="178" spans="2:6">
      <c r="B178">
        <v>176</v>
      </c>
      <c r="C178" s="2"/>
      <c r="D178" s="2"/>
      <c r="E178" s="3">
        <f t="shared" si="4"/>
        <v>-1.6141528925619835E-5</v>
      </c>
      <c r="F178" s="2"/>
    </row>
    <row r="179" spans="2:6">
      <c r="B179">
        <v>177</v>
      </c>
      <c r="C179" s="2"/>
      <c r="D179" s="2"/>
      <c r="E179" s="3">
        <f t="shared" si="4"/>
        <v>-1.5959653994701395E-5</v>
      </c>
      <c r="F179" s="2"/>
    </row>
    <row r="180" spans="2:6">
      <c r="B180">
        <v>178</v>
      </c>
      <c r="C180" s="2"/>
      <c r="D180" s="2"/>
      <c r="E180" s="3">
        <f t="shared" si="4"/>
        <v>-1.5780835753061481E-5</v>
      </c>
      <c r="F180" s="2"/>
    </row>
    <row r="181" spans="2:6">
      <c r="B181">
        <v>179</v>
      </c>
      <c r="C181" s="2"/>
      <c r="D181" s="2"/>
      <c r="E181" s="3">
        <f t="shared" si="4"/>
        <v>-1.5605006085952374E-5</v>
      </c>
      <c r="F181" s="2"/>
    </row>
    <row r="182" spans="2:6">
      <c r="B182">
        <v>180</v>
      </c>
      <c r="C182" s="2"/>
      <c r="D182" s="2"/>
      <c r="E182" s="3">
        <f t="shared" si="4"/>
        <v>-1.5432098765432099E-5</v>
      </c>
      <c r="F182" s="2"/>
    </row>
    <row r="183" spans="2:6">
      <c r="B183">
        <v>181</v>
      </c>
      <c r="C183" s="2"/>
      <c r="D183" s="2"/>
      <c r="E183" s="3">
        <f t="shared" si="4"/>
        <v>-1.5262049387991818E-5</v>
      </c>
      <c r="F183" s="2"/>
    </row>
    <row r="184" spans="2:6">
      <c r="B184">
        <v>182</v>
      </c>
      <c r="C184" s="2"/>
      <c r="D184" s="2"/>
      <c r="E184" s="3">
        <f t="shared" si="4"/>
        <v>-1.5094795314575534E-5</v>
      </c>
      <c r="F184" s="2"/>
    </row>
    <row r="185" spans="2:6">
      <c r="B185">
        <v>183</v>
      </c>
      <c r="C185" s="2"/>
      <c r="D185" s="2"/>
      <c r="E185" s="3">
        <f t="shared" si="4"/>
        <v>-1.4930275612887814E-5</v>
      </c>
      <c r="F185" s="2"/>
    </row>
    <row r="186" spans="2:6">
      <c r="B186">
        <v>184</v>
      </c>
      <c r="C186" s="2"/>
      <c r="D186" s="2"/>
      <c r="E186" s="3">
        <f t="shared" si="4"/>
        <v>-1.476843100189036E-5</v>
      </c>
      <c r="F186" s="2"/>
    </row>
    <row r="187" spans="2:6">
      <c r="B187">
        <v>185</v>
      </c>
      <c r="C187" s="2"/>
      <c r="D187" s="2"/>
      <c r="E187" s="3">
        <f t="shared" si="4"/>
        <v>-1.4609203798392987E-5</v>
      </c>
      <c r="F187" s="2"/>
    </row>
    <row r="188" spans="2:6">
      <c r="B188">
        <v>186</v>
      </c>
      <c r="C188" s="2"/>
      <c r="D188" s="2"/>
      <c r="E188" s="3">
        <f t="shared" si="4"/>
        <v>-1.4452537865649207E-5</v>
      </c>
      <c r="F188" s="2"/>
    </row>
    <row r="189" spans="2:6">
      <c r="B189">
        <v>187</v>
      </c>
      <c r="C189" s="2"/>
      <c r="D189" s="2"/>
      <c r="E189" s="3">
        <f t="shared" si="4"/>
        <v>-1.4298378563870856E-5</v>
      </c>
      <c r="F189" s="2"/>
    </row>
    <row r="190" spans="2:6">
      <c r="B190">
        <v>188</v>
      </c>
      <c r="C190" s="2"/>
      <c r="D190" s="2"/>
      <c r="E190" s="3">
        <f t="shared" si="4"/>
        <v>-1.4146672702580353E-5</v>
      </c>
      <c r="F190" s="2"/>
    </row>
    <row r="191" spans="2:6">
      <c r="B191">
        <v>189</v>
      </c>
      <c r="C191" s="2"/>
      <c r="D191" s="2"/>
      <c r="E191" s="3">
        <f t="shared" si="4"/>
        <v>-1.3997368494722993E-5</v>
      </c>
      <c r="F191" s="2"/>
    </row>
    <row r="192" spans="2:6">
      <c r="B192">
        <v>190</v>
      </c>
      <c r="C192" s="2"/>
      <c r="D192" s="2"/>
      <c r="E192" s="3">
        <f t="shared" si="4"/>
        <v>-1.3850415512465373E-5</v>
      </c>
      <c r="F192" s="2"/>
    </row>
    <row r="193" spans="2:6">
      <c r="B193">
        <v>191</v>
      </c>
      <c r="C193" s="2"/>
      <c r="D193" s="2"/>
      <c r="E193" s="3">
        <f t="shared" si="4"/>
        <v>-1.3705764644609523E-5</v>
      </c>
      <c r="F193" s="2"/>
    </row>
    <row r="194" spans="2:6">
      <c r="B194">
        <v>192</v>
      </c>
      <c r="C194" s="2"/>
      <c r="D194" s="2"/>
      <c r="E194" s="3">
        <f t="shared" si="4"/>
        <v>-1.3563368055555555E-5</v>
      </c>
      <c r="F194" s="2"/>
    </row>
    <row r="195" spans="2:6">
      <c r="B195">
        <v>193</v>
      </c>
      <c r="C195" s="2"/>
      <c r="D195" s="2"/>
      <c r="E195" s="3">
        <f t="shared" si="4"/>
        <v>-1.3423179145748879E-5</v>
      </c>
      <c r="F195" s="2"/>
    </row>
    <row r="196" spans="2:6">
      <c r="B196">
        <v>194</v>
      </c>
      <c r="C196" s="2"/>
      <c r="D196" s="2"/>
      <c r="E196" s="3">
        <f t="shared" ref="E196:E206" si="5">-1/B196^2*0.5</f>
        <v>-1.3285152513550856E-5</v>
      </c>
      <c r="F196" s="2"/>
    </row>
    <row r="197" spans="2:6">
      <c r="B197">
        <v>195</v>
      </c>
      <c r="C197" s="2"/>
      <c r="D197" s="2"/>
      <c r="E197" s="3">
        <f t="shared" si="5"/>
        <v>-1.3149243918474688E-5</v>
      </c>
      <c r="F197" s="2"/>
    </row>
    <row r="198" spans="2:6">
      <c r="B198">
        <v>196</v>
      </c>
      <c r="C198" s="2"/>
      <c r="D198" s="2"/>
      <c r="E198" s="3">
        <f t="shared" si="5"/>
        <v>-1.3015410245730946E-5</v>
      </c>
      <c r="F198" s="2"/>
    </row>
    <row r="199" spans="2:6">
      <c r="B199">
        <v>197</v>
      </c>
      <c r="C199" s="2"/>
      <c r="D199" s="2"/>
      <c r="E199" s="3">
        <f t="shared" si="5"/>
        <v>-1.2883609472029684E-5</v>
      </c>
      <c r="F199" s="2"/>
    </row>
    <row r="200" spans="2:6">
      <c r="B200">
        <v>198</v>
      </c>
      <c r="C200" s="2"/>
      <c r="D200" s="2"/>
      <c r="E200" s="3">
        <f t="shared" si="5"/>
        <v>-1.2753800632588511E-5</v>
      </c>
      <c r="F200" s="2"/>
    </row>
    <row r="201" spans="2:6">
      <c r="B201">
        <v>199</v>
      </c>
      <c r="C201" s="2"/>
      <c r="D201" s="2"/>
      <c r="E201" s="3">
        <f t="shared" si="5"/>
        <v>-1.262594378929825E-5</v>
      </c>
      <c r="F201" s="2"/>
    </row>
    <row r="202" spans="2:6">
      <c r="B202">
        <v>200</v>
      </c>
      <c r="C202" s="2"/>
      <c r="D202" s="2"/>
      <c r="E202" s="3">
        <f t="shared" si="5"/>
        <v>-1.2500000000000001E-5</v>
      </c>
      <c r="F202" s="2"/>
    </row>
    <row r="203" spans="2:6">
      <c r="B203">
        <v>201</v>
      </c>
      <c r="C203" s="2"/>
      <c r="D203" s="2"/>
      <c r="E203" s="3">
        <f t="shared" si="5"/>
        <v>-1.2375931288829484E-5</v>
      </c>
      <c r="F203" s="2"/>
    </row>
    <row r="204" spans="2:6">
      <c r="B204">
        <v>202</v>
      </c>
      <c r="C204" s="2"/>
      <c r="D204" s="2"/>
      <c r="E204" s="3">
        <f t="shared" si="5"/>
        <v>-1.225370061758651E-5</v>
      </c>
      <c r="F204" s="2"/>
    </row>
    <row r="205" spans="2:6">
      <c r="B205">
        <v>203</v>
      </c>
      <c r="C205" s="2"/>
      <c r="D205" s="2"/>
      <c r="E205" s="3">
        <f t="shared" si="5"/>
        <v>-1.2133271858089252E-5</v>
      </c>
      <c r="F205" s="2"/>
    </row>
    <row r="206" spans="2:6">
      <c r="B206">
        <v>204</v>
      </c>
      <c r="C206" s="2"/>
      <c r="D206" s="2"/>
      <c r="E206" s="3">
        <f t="shared" si="5"/>
        <v>-1.2014609765474818E-5</v>
      </c>
      <c r="F206" s="2"/>
    </row>
    <row r="207" spans="2:6">
      <c r="B207">
        <v>205</v>
      </c>
      <c r="C207" s="2"/>
      <c r="D207" s="2"/>
      <c r="E207" s="2"/>
      <c r="F207" s="2"/>
    </row>
    <row r="208" spans="2:6">
      <c r="B208">
        <v>206</v>
      </c>
      <c r="C208" s="2"/>
      <c r="D208" s="2"/>
      <c r="E208" s="2"/>
      <c r="F208" s="2"/>
    </row>
    <row r="209" spans="2:6">
      <c r="B209">
        <v>207</v>
      </c>
      <c r="C209" s="2"/>
      <c r="D209" s="2"/>
      <c r="E209" s="2"/>
      <c r="F209" s="2"/>
    </row>
    <row r="210" spans="2:6">
      <c r="B210">
        <v>208</v>
      </c>
      <c r="C210" s="2"/>
      <c r="D210" s="2"/>
      <c r="E210" s="2"/>
      <c r="F210" s="2"/>
    </row>
    <row r="211" spans="2:6">
      <c r="B211">
        <v>209</v>
      </c>
      <c r="C211" s="2"/>
      <c r="D211" s="2"/>
      <c r="E211" s="2"/>
      <c r="F211" s="2"/>
    </row>
    <row r="212" spans="2:6">
      <c r="B212">
        <v>210</v>
      </c>
      <c r="C212" s="2"/>
      <c r="D212" s="2"/>
      <c r="E212" s="2"/>
      <c r="F212" s="2"/>
    </row>
    <row r="213" spans="2:6">
      <c r="B213">
        <v>211</v>
      </c>
      <c r="C213" s="2"/>
      <c r="D213" s="2"/>
      <c r="E213" s="2"/>
      <c r="F213" s="2"/>
    </row>
    <row r="214" spans="2:6">
      <c r="B214">
        <v>212</v>
      </c>
      <c r="C214" s="2"/>
      <c r="D214" s="2"/>
      <c r="E214" s="2"/>
      <c r="F214" s="2"/>
    </row>
    <row r="215" spans="2:6">
      <c r="B215">
        <v>213</v>
      </c>
      <c r="C215" s="2"/>
      <c r="D215" s="2"/>
      <c r="E215" s="2"/>
      <c r="F215" s="2"/>
    </row>
    <row r="216" spans="2:6">
      <c r="B216">
        <v>214</v>
      </c>
      <c r="C216" s="2"/>
      <c r="D216" s="2"/>
      <c r="E216" s="2"/>
      <c r="F216" s="2"/>
    </row>
    <row r="217" spans="2:6">
      <c r="B217">
        <v>215</v>
      </c>
      <c r="C217" s="2"/>
      <c r="D217" s="2"/>
      <c r="E217" s="2"/>
      <c r="F217" s="2"/>
    </row>
    <row r="218" spans="2:6">
      <c r="B218">
        <v>216</v>
      </c>
      <c r="C218" s="2"/>
      <c r="D218" s="2"/>
      <c r="E218" s="2"/>
      <c r="F218" s="2"/>
    </row>
    <row r="219" spans="2:6">
      <c r="B219">
        <v>217</v>
      </c>
      <c r="C219" s="2"/>
      <c r="D219" s="2"/>
      <c r="E219" s="2"/>
      <c r="F219" s="2"/>
    </row>
    <row r="220" spans="2:6">
      <c r="B220">
        <v>218</v>
      </c>
      <c r="C220" s="2"/>
      <c r="D220" s="2"/>
      <c r="E220" s="2"/>
      <c r="F220" s="2"/>
    </row>
    <row r="221" spans="2:6">
      <c r="B221">
        <v>219</v>
      </c>
      <c r="C221" s="2"/>
      <c r="D221" s="2"/>
      <c r="E221" s="2"/>
      <c r="F221" s="2"/>
    </row>
    <row r="222" spans="2:6">
      <c r="B222">
        <v>220</v>
      </c>
      <c r="C222" s="2"/>
      <c r="D222" s="2"/>
      <c r="E222" s="2"/>
      <c r="F222" s="2"/>
    </row>
    <row r="223" spans="2:6">
      <c r="B223">
        <v>221</v>
      </c>
      <c r="C223" s="2"/>
      <c r="D223" s="2"/>
      <c r="E223" s="2"/>
      <c r="F223" s="2"/>
    </row>
    <row r="224" spans="2:6">
      <c r="B224">
        <v>222</v>
      </c>
      <c r="C224" s="2"/>
      <c r="D224" s="2"/>
      <c r="E224" s="2"/>
      <c r="F224" s="2"/>
    </row>
    <row r="225" spans="2:6">
      <c r="B225">
        <v>223</v>
      </c>
      <c r="C225" s="2"/>
      <c r="D225" s="2"/>
      <c r="E225" s="2"/>
      <c r="F225" s="2"/>
    </row>
    <row r="226" spans="2:6">
      <c r="B226">
        <v>224</v>
      </c>
      <c r="C226" s="2"/>
      <c r="D226" s="2"/>
      <c r="E226" s="2"/>
      <c r="F226" s="2"/>
    </row>
    <row r="227" spans="2:6">
      <c r="B227">
        <v>225</v>
      </c>
      <c r="C227" s="2"/>
      <c r="D227" s="2"/>
      <c r="E227" s="2"/>
      <c r="F227" s="2"/>
    </row>
    <row r="228" spans="2:6">
      <c r="B228">
        <v>226</v>
      </c>
      <c r="C228" s="2"/>
      <c r="D228" s="2"/>
      <c r="E228" s="2"/>
      <c r="F228" s="2"/>
    </row>
    <row r="229" spans="2:6">
      <c r="B229">
        <v>227</v>
      </c>
      <c r="C229" s="2"/>
      <c r="D229" s="2"/>
      <c r="E229" s="2"/>
      <c r="F229" s="2"/>
    </row>
    <row r="230" spans="2:6">
      <c r="B230">
        <v>228</v>
      </c>
      <c r="C230" s="2"/>
      <c r="D230" s="2"/>
      <c r="E230" s="2"/>
      <c r="F230" s="2"/>
    </row>
    <row r="231" spans="2:6">
      <c r="B231">
        <v>229</v>
      </c>
      <c r="C231" s="2"/>
      <c r="D231" s="2"/>
      <c r="E231" s="2"/>
      <c r="F231" s="2"/>
    </row>
    <row r="232" spans="2:6">
      <c r="B232">
        <v>230</v>
      </c>
      <c r="C232" s="2"/>
      <c r="D232" s="2"/>
      <c r="E232" s="2"/>
      <c r="F232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35A1-5072-41FF-948D-10AF1AC9BBBD}">
  <dimension ref="A2:AM311"/>
  <sheetViews>
    <sheetView topLeftCell="A7" workbookViewId="0">
      <pane xSplit="1" topLeftCell="S1" activePane="topRight" state="frozen"/>
      <selection pane="topRight" activeCell="W32" sqref="W32"/>
    </sheetView>
  </sheetViews>
  <sheetFormatPr defaultRowHeight="14"/>
  <cols>
    <col min="1" max="1" width="23.5" customWidth="1"/>
    <col min="2" max="2" width="22.6640625" customWidth="1"/>
    <col min="3" max="3" width="22.6640625" style="10" customWidth="1"/>
    <col min="4" max="4" width="28.08203125" style="10" customWidth="1"/>
    <col min="5" max="5" width="25.25" style="10" customWidth="1"/>
    <col min="6" max="6" width="21.25" style="10" customWidth="1"/>
    <col min="7" max="7" width="32.25" style="10" customWidth="1"/>
    <col min="8" max="8" width="32.25" style="7" customWidth="1"/>
    <col min="9" max="9" width="25.9140625" style="7" customWidth="1"/>
    <col min="10" max="10" width="21.08203125" style="7" customWidth="1"/>
    <col min="11" max="11" width="23" customWidth="1"/>
    <col min="12" max="12" width="19.08203125" customWidth="1"/>
    <col min="13" max="13" width="22.6640625" style="15" customWidth="1"/>
    <col min="14" max="14" width="22.33203125" customWidth="1"/>
    <col min="15" max="15" width="21.5" style="15" customWidth="1"/>
    <col min="16" max="16" width="19.9140625" customWidth="1"/>
    <col min="17" max="17" width="23" style="15" customWidth="1"/>
    <col min="18" max="18" width="23.08203125" customWidth="1"/>
    <col min="19" max="19" width="22.33203125" style="15" customWidth="1"/>
    <col min="20" max="20" width="21.6640625" customWidth="1"/>
    <col min="21" max="21" width="23.08203125" style="15" customWidth="1"/>
    <col min="22" max="22" width="19.5" customWidth="1"/>
    <col min="23" max="25" width="27.4140625" customWidth="1"/>
    <col min="26" max="26" width="44.6640625" style="26" customWidth="1"/>
    <col min="27" max="28" width="44.6640625" customWidth="1"/>
    <col min="29" max="31" width="23.08203125" customWidth="1"/>
    <col min="32" max="32" width="26.5" style="10" customWidth="1"/>
    <col min="34" max="34" width="17.83203125" customWidth="1"/>
    <col min="35" max="35" width="11.83203125" bestFit="1" customWidth="1"/>
    <col min="36" max="36" width="16" style="7" customWidth="1"/>
    <col min="37" max="37" width="16.75" style="10" customWidth="1"/>
  </cols>
  <sheetData>
    <row r="2" spans="1:39">
      <c r="A2" t="s">
        <v>15</v>
      </c>
      <c r="C2" s="10" t="s">
        <v>29</v>
      </c>
      <c r="I2" s="7">
        <v>0.5</v>
      </c>
      <c r="AH2" t="s">
        <v>20</v>
      </c>
      <c r="AI2">
        <f>4.556335252*10^(-6)</f>
        <v>4.5563352520000003E-6</v>
      </c>
    </row>
    <row r="3" spans="1:39">
      <c r="C3" s="10" t="s">
        <v>33</v>
      </c>
      <c r="I3" s="7" t="s">
        <v>34</v>
      </c>
      <c r="K3" t="s">
        <v>35</v>
      </c>
      <c r="AH3" t="s">
        <v>17</v>
      </c>
      <c r="AI3">
        <v>-31406.467690000001</v>
      </c>
      <c r="AJ3" s="7">
        <f>ABS(AI3*AI2)</f>
        <v>0.14309839587674603</v>
      </c>
    </row>
    <row r="4" spans="1:39" s="6" customFormat="1">
      <c r="A4" s="6" t="s">
        <v>21</v>
      </c>
      <c r="C4" s="11"/>
      <c r="D4" s="11"/>
      <c r="E4" s="11"/>
      <c r="F4" s="11"/>
      <c r="G4" s="11"/>
      <c r="H4" s="8"/>
      <c r="I4" s="8"/>
      <c r="J4" s="8"/>
      <c r="M4" s="23"/>
      <c r="O4" s="23"/>
      <c r="Q4" s="23"/>
      <c r="S4" s="23"/>
      <c r="U4" s="23"/>
      <c r="Z4" s="26"/>
      <c r="AF4" s="11"/>
      <c r="AJ4" s="8"/>
      <c r="AK4" s="11"/>
    </row>
    <row r="5" spans="1:39">
      <c r="A5" t="s">
        <v>12</v>
      </c>
      <c r="B5">
        <v>2</v>
      </c>
      <c r="G5">
        <v>2</v>
      </c>
      <c r="I5">
        <v>2</v>
      </c>
      <c r="J5"/>
      <c r="K5">
        <v>2</v>
      </c>
      <c r="M5" s="15">
        <v>2</v>
      </c>
      <c r="O5" s="15">
        <v>2</v>
      </c>
      <c r="AA5">
        <v>2</v>
      </c>
      <c r="AC5">
        <v>2</v>
      </c>
      <c r="AE5">
        <v>2</v>
      </c>
    </row>
    <row r="6" spans="1:39">
      <c r="A6" t="s">
        <v>13</v>
      </c>
      <c r="B6" t="s">
        <v>28</v>
      </c>
      <c r="G6" t="s">
        <v>71</v>
      </c>
      <c r="I6" t="s">
        <v>28</v>
      </c>
      <c r="J6"/>
      <c r="K6" t="s">
        <v>28</v>
      </c>
      <c r="M6" s="15" t="s">
        <v>28</v>
      </c>
      <c r="O6" s="15" t="s">
        <v>28</v>
      </c>
      <c r="AA6" t="s">
        <v>28</v>
      </c>
      <c r="AC6" t="s">
        <v>28</v>
      </c>
      <c r="AE6" t="s">
        <v>28</v>
      </c>
    </row>
    <row r="7" spans="1:39">
      <c r="A7" t="s">
        <v>9</v>
      </c>
      <c r="B7">
        <v>55</v>
      </c>
      <c r="G7">
        <v>55</v>
      </c>
      <c r="I7">
        <v>55</v>
      </c>
      <c r="J7"/>
      <c r="K7">
        <v>55</v>
      </c>
      <c r="M7" s="15">
        <v>55</v>
      </c>
      <c r="O7" s="15">
        <v>55</v>
      </c>
      <c r="AA7">
        <v>55</v>
      </c>
      <c r="AC7">
        <v>55</v>
      </c>
      <c r="AE7">
        <v>55</v>
      </c>
    </row>
    <row r="8" spans="1:39">
      <c r="A8" t="s">
        <v>10</v>
      </c>
      <c r="B8">
        <v>7.8849999999999998</v>
      </c>
      <c r="G8">
        <v>7.8849999999999998</v>
      </c>
      <c r="I8">
        <v>7.8849999999999998</v>
      </c>
      <c r="J8"/>
      <c r="K8">
        <v>7.8849999999999998</v>
      </c>
      <c r="M8" s="15">
        <v>7.8849999999999998</v>
      </c>
      <c r="O8" s="15">
        <v>7.8849999999999998</v>
      </c>
      <c r="AA8">
        <v>7.8849999999999998</v>
      </c>
      <c r="AC8">
        <v>7.8849999999999998</v>
      </c>
      <c r="AE8">
        <v>7.8849999999999998</v>
      </c>
    </row>
    <row r="9" spans="1:39">
      <c r="A9" t="s">
        <v>11</v>
      </c>
      <c r="B9">
        <v>0.01</v>
      </c>
      <c r="G9">
        <v>0.01</v>
      </c>
      <c r="I9" s="15">
        <v>0.1</v>
      </c>
      <c r="J9" s="15"/>
      <c r="K9">
        <v>1</v>
      </c>
      <c r="M9" s="15">
        <v>3</v>
      </c>
      <c r="O9" s="15">
        <v>2</v>
      </c>
      <c r="Q9" s="15">
        <v>4</v>
      </c>
      <c r="S9" s="15">
        <v>5</v>
      </c>
      <c r="U9" s="15">
        <v>1E-3</v>
      </c>
      <c r="AA9">
        <v>0.01</v>
      </c>
      <c r="AC9">
        <v>1</v>
      </c>
      <c r="AE9">
        <v>1</v>
      </c>
    </row>
    <row r="10" spans="1:39">
      <c r="A10" t="s">
        <v>30</v>
      </c>
      <c r="B10">
        <v>0</v>
      </c>
      <c r="G10">
        <v>0</v>
      </c>
      <c r="I10" s="15">
        <v>0</v>
      </c>
      <c r="J10" s="15"/>
      <c r="K10">
        <v>0</v>
      </c>
      <c r="M10" s="15">
        <v>0</v>
      </c>
      <c r="O10" s="15">
        <v>0</v>
      </c>
      <c r="AA10">
        <v>0</v>
      </c>
      <c r="AC10">
        <v>1</v>
      </c>
      <c r="AE10">
        <v>2</v>
      </c>
    </row>
    <row r="11" spans="1:39" s="5" customFormat="1">
      <c r="A11" s="5" t="s">
        <v>1</v>
      </c>
      <c r="B11" s="5" t="s">
        <v>27</v>
      </c>
      <c r="C11" s="9" t="s">
        <v>32</v>
      </c>
      <c r="D11" s="9" t="s">
        <v>57</v>
      </c>
      <c r="E11" s="9" t="s">
        <v>44</v>
      </c>
      <c r="F11" s="9" t="s">
        <v>0</v>
      </c>
      <c r="G11" s="9"/>
      <c r="H11" s="9"/>
      <c r="I11" s="9"/>
      <c r="J11" s="9"/>
      <c r="M11" s="24"/>
      <c r="O11" s="24"/>
      <c r="Q11" s="24"/>
      <c r="S11" s="24"/>
      <c r="U11" s="24" t="s">
        <v>3</v>
      </c>
      <c r="V11" s="5" t="s">
        <v>32</v>
      </c>
      <c r="W11" s="5" t="s">
        <v>55</v>
      </c>
      <c r="X11" s="5" t="s">
        <v>56</v>
      </c>
      <c r="Y11" s="5" t="s">
        <v>0</v>
      </c>
      <c r="Z11" s="26"/>
      <c r="AA11"/>
      <c r="AB11"/>
      <c r="AF11" s="9" t="s">
        <v>32</v>
      </c>
      <c r="AH11" s="5" t="s">
        <v>25</v>
      </c>
      <c r="AI11" s="5" t="s">
        <v>16</v>
      </c>
      <c r="AJ11" s="9" t="s">
        <v>18</v>
      </c>
      <c r="AK11" s="12" t="s">
        <v>19</v>
      </c>
      <c r="AM11" s="5" t="s">
        <v>26</v>
      </c>
    </row>
    <row r="12" spans="1:39">
      <c r="A12">
        <v>1</v>
      </c>
      <c r="B12" s="16">
        <v>-1341.7290732081799</v>
      </c>
      <c r="C12" s="17"/>
      <c r="D12" s="17"/>
      <c r="E12" s="17"/>
      <c r="F12" s="17"/>
      <c r="G12" s="16">
        <v>-1341.72907365785</v>
      </c>
      <c r="H12" s="19"/>
      <c r="I12" s="14">
        <v>-1341.72900234034</v>
      </c>
      <c r="J12" s="14"/>
      <c r="K12" s="18">
        <v>-1341.72900118692</v>
      </c>
      <c r="L12" s="18"/>
      <c r="M12" s="18">
        <v>-1341.7290011692</v>
      </c>
      <c r="N12" s="18"/>
      <c r="O12" s="18">
        <v>-1341.7290011872101</v>
      </c>
      <c r="P12" s="18"/>
      <c r="Q12" s="18">
        <v>-1341.72900112613</v>
      </c>
      <c r="R12" s="18"/>
      <c r="S12" s="18">
        <v>-1341.7290011144701</v>
      </c>
      <c r="T12" s="18"/>
      <c r="U12" s="18">
        <v>-1341.7290736447001</v>
      </c>
      <c r="V12" s="18"/>
      <c r="W12" s="18"/>
      <c r="X12" s="18"/>
      <c r="Y12" s="18"/>
      <c r="Z12" s="27"/>
      <c r="AA12" s="14"/>
      <c r="AB12" s="14"/>
      <c r="AC12" s="2" t="s">
        <v>31</v>
      </c>
      <c r="AD12" s="2"/>
      <c r="AE12" s="16" t="s">
        <v>31</v>
      </c>
      <c r="AF12" s="19" t="s">
        <v>31</v>
      </c>
      <c r="AG12" s="2"/>
    </row>
    <row r="13" spans="1:39">
      <c r="A13">
        <v>2</v>
      </c>
      <c r="B13" s="16">
        <v>-229.33173346464</v>
      </c>
      <c r="C13" s="17"/>
      <c r="D13" s="17"/>
      <c r="E13" s="17"/>
      <c r="F13" s="17"/>
      <c r="G13" s="16">
        <v>-229.33173352682201</v>
      </c>
      <c r="H13" s="19"/>
      <c r="I13" s="14">
        <v>-229.331559584628</v>
      </c>
      <c r="J13" s="14"/>
      <c r="K13" s="18">
        <v>-229.330653608136</v>
      </c>
      <c r="L13" s="18"/>
      <c r="M13" s="18">
        <v>-229.330653600397</v>
      </c>
      <c r="N13" s="18"/>
      <c r="O13" s="18">
        <v>-229.33065360819899</v>
      </c>
      <c r="P13" s="18"/>
      <c r="Q13" s="18">
        <v>-229.33065359500799</v>
      </c>
      <c r="R13" s="18"/>
      <c r="S13" s="18">
        <v>-229.330653595006</v>
      </c>
      <c r="T13" s="18"/>
      <c r="U13" s="18">
        <v>-229.33173352529201</v>
      </c>
      <c r="V13" s="18"/>
      <c r="W13" s="18"/>
      <c r="X13" s="18"/>
      <c r="Y13" s="18"/>
      <c r="Z13" s="27"/>
      <c r="AA13" s="20"/>
      <c r="AB13" s="14"/>
      <c r="AC13" s="2">
        <v>-224.85786394411301</v>
      </c>
      <c r="AD13" s="19">
        <f t="shared" ref="AD13:AD55" si="0">A13-SQRT(-0.5/AC13)</f>
        <v>1.9528446511783528</v>
      </c>
      <c r="AE13" s="16" t="s">
        <v>31</v>
      </c>
      <c r="AF13" s="19" t="s">
        <v>31</v>
      </c>
      <c r="AG13" s="2"/>
    </row>
    <row r="14" spans="1:39">
      <c r="A14">
        <v>3</v>
      </c>
      <c r="B14" s="16">
        <v>-49.117784503079697</v>
      </c>
      <c r="C14" s="17"/>
      <c r="D14" s="17"/>
      <c r="E14" s="17"/>
      <c r="F14" s="17"/>
      <c r="G14" s="16">
        <v>-49.117784524201703</v>
      </c>
      <c r="H14" s="19"/>
      <c r="I14" s="14">
        <v>-49.117755564935202</v>
      </c>
      <c r="J14" s="14"/>
      <c r="K14" s="18">
        <v>-49.111201261067997</v>
      </c>
      <c r="L14" s="18"/>
      <c r="M14" s="18">
        <v>-49.1112010168249</v>
      </c>
      <c r="N14" s="18"/>
      <c r="O14" s="18">
        <v>-49.111201018948499</v>
      </c>
      <c r="P14" s="18"/>
      <c r="Q14" s="18">
        <v>-49.111201015018899</v>
      </c>
      <c r="R14" s="18"/>
      <c r="S14" s="18">
        <v>-0.74309511490855895</v>
      </c>
      <c r="T14" s="18"/>
      <c r="U14" s="18">
        <v>-49.117784523852499</v>
      </c>
      <c r="V14" s="18"/>
      <c r="W14" s="18"/>
      <c r="X14" s="18"/>
      <c r="Y14" s="18"/>
      <c r="Z14" s="27"/>
      <c r="AB14" s="14"/>
      <c r="AC14" s="2">
        <v>-45.958388887712999</v>
      </c>
      <c r="AD14" s="19">
        <f t="shared" si="0"/>
        <v>2.8956956059733567</v>
      </c>
      <c r="AE14" s="16">
        <v>-39.361242681061903</v>
      </c>
      <c r="AF14" s="19">
        <f t="shared" ref="AF14:AF54" si="1">A14-SQRT(-0.5/AE14)</f>
        <v>2.8872930748542736</v>
      </c>
      <c r="AG14" s="2"/>
    </row>
    <row r="15" spans="1:39">
      <c r="A15">
        <v>4</v>
      </c>
      <c r="B15" s="16">
        <v>-7.5279094672528499</v>
      </c>
      <c r="C15" s="17"/>
      <c r="D15" s="17"/>
      <c r="E15" s="17"/>
      <c r="F15" s="17"/>
      <c r="G15" s="16">
        <v>-7.52790947223908</v>
      </c>
      <c r="H15" s="19"/>
      <c r="I15" s="14">
        <v>-7.5279040756451696</v>
      </c>
      <c r="J15" s="14"/>
      <c r="K15" s="18">
        <v>-7.4995004383552502</v>
      </c>
      <c r="L15" s="18"/>
      <c r="M15" s="18">
        <v>-7.4917391549190402</v>
      </c>
      <c r="N15" s="18"/>
      <c r="O15" s="18">
        <v>-7.4917535003933198</v>
      </c>
      <c r="P15" s="18"/>
      <c r="Q15" s="18">
        <v>-7.4917390396550001</v>
      </c>
      <c r="R15" s="18"/>
      <c r="S15" s="18">
        <v>-7.2218495167093E-2</v>
      </c>
      <c r="T15" s="18"/>
      <c r="U15" s="18">
        <v>-7.5279094721683997</v>
      </c>
      <c r="V15" s="18"/>
      <c r="W15" s="18"/>
      <c r="X15" s="18"/>
      <c r="Y15" s="18"/>
      <c r="Z15" s="27"/>
      <c r="AB15" s="14"/>
      <c r="AC15" s="2">
        <v>-5.9480774048470302</v>
      </c>
      <c r="AD15" s="19">
        <f t="shared" si="0"/>
        <v>3.710067636157472</v>
      </c>
      <c r="AE15" s="16">
        <v>-2.8232430465394698</v>
      </c>
      <c r="AF15" s="19">
        <f t="shared" si="1"/>
        <v>3.5791659529852118</v>
      </c>
      <c r="AG15" s="2"/>
    </row>
    <row r="16" spans="1:39">
      <c r="A16">
        <v>5</v>
      </c>
      <c r="B16" s="16">
        <v>-0.97328479703045701</v>
      </c>
      <c r="C16" s="19">
        <f>A16-SQRT(-0.5/B16)</f>
        <v>4.2832544052849011</v>
      </c>
      <c r="D16" s="19">
        <f t="shared" ref="D16:D55" si="2">-$AI$3+B16/$AI$2</f>
        <v>-182204.85439242015</v>
      </c>
      <c r="E16" s="19"/>
      <c r="F16" s="19"/>
      <c r="G16" s="16">
        <v>-0.97328479766222797</v>
      </c>
      <c r="H16" s="19">
        <f t="shared" ref="H16:H55" si="3">A16-SQRT(-0.5/G16)</f>
        <v>4.2832544055175257</v>
      </c>
      <c r="I16" s="14">
        <v>-0.97328423161314004</v>
      </c>
      <c r="J16" s="19">
        <f t="shared" ref="J16:J55" si="4">A16-SQRT(-0.5/I16)</f>
        <v>4.2832541970927318</v>
      </c>
      <c r="K16" s="18">
        <v>-0.97182403427656805</v>
      </c>
      <c r="L16" s="19">
        <f t="shared" ref="L16:L55" si="5">A16-SQRT(-0.5/K16)</f>
        <v>4.2827159322235016</v>
      </c>
      <c r="M16" s="18">
        <v>-0.78230189234351599</v>
      </c>
      <c r="N16" s="19">
        <f t="shared" ref="N16:N55" si="6">A16-SQRT(-0.5/M16)</f>
        <v>4.2005380256335565</v>
      </c>
      <c r="O16" s="18">
        <v>-0.89832186005495696</v>
      </c>
      <c r="P16" s="19">
        <f t="shared" ref="P16:P55" si="7">A16-SQRT(-0.5/O16)</f>
        <v>4.2539481388421763</v>
      </c>
      <c r="Q16" s="18">
        <v>-0.74310054979017304</v>
      </c>
      <c r="R16" s="19">
        <f t="shared" ref="R16:R55" si="8">A16-SQRT(-0.5/Q16)</f>
        <v>4.1797217223450707</v>
      </c>
      <c r="S16" s="18">
        <v>-3.6612177594483999E-2</v>
      </c>
      <c r="T16" s="19">
        <f t="shared" ref="T16:T52" si="9">A16-SQRT(-0.5/S16)</f>
        <v>1.3045083782287152</v>
      </c>
      <c r="U16" s="18">
        <v>-0.97328479765471698</v>
      </c>
      <c r="V16" s="19">
        <f t="shared" ref="V16:V55" si="10">A16-SQRT(-0.5/U16)</f>
        <v>4.2832544055147599</v>
      </c>
      <c r="W16" s="19">
        <f t="shared" ref="W16:W55" si="11">-$AI$3+U16/$AI$2</f>
        <v>-182204.85452942937</v>
      </c>
      <c r="X16" s="19"/>
      <c r="Y16" s="19"/>
      <c r="Z16" s="28"/>
      <c r="AB16" s="25"/>
      <c r="AC16" s="2">
        <v>-0.61395385923905399</v>
      </c>
      <c r="AD16" s="19">
        <f t="shared" si="0"/>
        <v>4.097562496652265</v>
      </c>
      <c r="AE16" s="16">
        <v>-0.12213832346299</v>
      </c>
      <c r="AF16" s="19">
        <f t="shared" si="1"/>
        <v>2.9767058539341296</v>
      </c>
      <c r="AG16" s="2"/>
    </row>
    <row r="17" spans="1:37">
      <c r="A17">
        <v>6</v>
      </c>
      <c r="B17" s="16">
        <v>-0.14332241851761199</v>
      </c>
      <c r="C17" s="19">
        <f t="shared" ref="C17:C18" si="12">A17-SQRT(-0.5/B17)</f>
        <v>4.1322104635801615</v>
      </c>
      <c r="D17" s="19">
        <f t="shared" si="2"/>
        <v>-49.167286530908314</v>
      </c>
      <c r="E17" s="19"/>
      <c r="F17" s="19"/>
      <c r="G17" s="16">
        <v>-0.14332241859264799</v>
      </c>
      <c r="H17" s="19">
        <f t="shared" si="3"/>
        <v>4.1322104640690993</v>
      </c>
      <c r="I17" s="14">
        <v>-0.143322362738104</v>
      </c>
      <c r="J17" s="19">
        <f t="shared" si="4"/>
        <v>4.1322101001184901</v>
      </c>
      <c r="K17" s="18">
        <v>-0.14316582501689801</v>
      </c>
      <c r="L17" s="19">
        <f t="shared" si="5"/>
        <v>4.1311892569941442</v>
      </c>
      <c r="M17" s="18">
        <v>-0.12576273849002201</v>
      </c>
      <c r="N17" s="19">
        <f t="shared" si="6"/>
        <v>4.0060741242022546</v>
      </c>
      <c r="O17" s="18">
        <v>-0.138753258146498</v>
      </c>
      <c r="P17" s="19">
        <f t="shared" si="7"/>
        <v>4.1017062963604953</v>
      </c>
      <c r="Q17" s="18">
        <v>-8.6410573670533994E-2</v>
      </c>
      <c r="R17" s="19">
        <f t="shared" si="8"/>
        <v>3.5945210656658935</v>
      </c>
      <c r="S17" s="18">
        <v>-2.2439861969982999E-2</v>
      </c>
      <c r="T17" s="19">
        <f t="shared" si="9"/>
        <v>1.2796422820431426</v>
      </c>
      <c r="U17" s="18">
        <v>-0.143322418591906</v>
      </c>
      <c r="V17" s="19">
        <f t="shared" si="10"/>
        <v>4.132210464064265</v>
      </c>
      <c r="W17" s="19">
        <f t="shared" si="11"/>
        <v>-49.167302836562158</v>
      </c>
      <c r="X17" s="19"/>
      <c r="Y17" s="19"/>
      <c r="Z17" s="28"/>
      <c r="AB17" s="25"/>
      <c r="AC17" s="2">
        <v>-9.4025384356494005E-2</v>
      </c>
      <c r="AD17" s="19">
        <f t="shared" si="0"/>
        <v>3.6939833245979692</v>
      </c>
      <c r="AE17" s="16">
        <v>-4.7165581113491999E-2</v>
      </c>
      <c r="AF17" s="19">
        <f t="shared" si="1"/>
        <v>2.7440898818556128</v>
      </c>
      <c r="AG17" s="2"/>
    </row>
    <row r="18" spans="1:37">
      <c r="A18">
        <v>7</v>
      </c>
      <c r="B18" s="16">
        <v>-5.8690507096619E-2</v>
      </c>
      <c r="C18" s="19">
        <f t="shared" si="12"/>
        <v>4.0812219524826503</v>
      </c>
      <c r="D18" s="19">
        <f t="shared" si="2"/>
        <v>18525.390277872164</v>
      </c>
      <c r="E18" s="19"/>
      <c r="F18" s="19"/>
      <c r="G18" s="16">
        <v>-5.8690507120579001E-2</v>
      </c>
      <c r="H18" s="19">
        <f t="shared" si="3"/>
        <v>4.0812219530784368</v>
      </c>
      <c r="I18" s="14">
        <v>-5.8690493839223E-2</v>
      </c>
      <c r="J18" s="19">
        <f t="shared" si="4"/>
        <v>4.0812216228262468</v>
      </c>
      <c r="K18" s="18">
        <v>-5.8652917114035003E-2</v>
      </c>
      <c r="L18" s="19">
        <f t="shared" si="5"/>
        <v>4.0802867965864174</v>
      </c>
      <c r="M18" s="18">
        <v>-5.3840166439918E-2</v>
      </c>
      <c r="N18" s="19">
        <f t="shared" si="6"/>
        <v>3.9525835659310036</v>
      </c>
      <c r="O18" s="18">
        <v>-5.7641472282797E-2</v>
      </c>
      <c r="P18" s="19">
        <f t="shared" si="7"/>
        <v>4.054781840039599</v>
      </c>
      <c r="Q18" s="18">
        <v>-4.1699799071109003E-2</v>
      </c>
      <c r="R18" s="19">
        <f t="shared" si="8"/>
        <v>3.5372748522034181</v>
      </c>
      <c r="S18" s="18">
        <v>-1.5213477901422001E-2</v>
      </c>
      <c r="T18" s="19">
        <f t="shared" si="9"/>
        <v>1.2671477616808504</v>
      </c>
      <c r="U18" s="18">
        <v>-5.8690507120401997E-2</v>
      </c>
      <c r="V18" s="19">
        <f t="shared" si="10"/>
        <v>4.081221953074035</v>
      </c>
      <c r="W18" s="19">
        <f t="shared" si="11"/>
        <v>18525.390272652399</v>
      </c>
      <c r="X18" s="19"/>
      <c r="Y18" s="19"/>
      <c r="Z18" s="28"/>
      <c r="AB18" s="25"/>
      <c r="AC18" s="2">
        <v>-4.4509319095600998E-2</v>
      </c>
      <c r="AD18" s="19">
        <f t="shared" si="0"/>
        <v>3.6483433142748352</v>
      </c>
      <c r="AE18" s="16">
        <v>-2.7283133992582E-2</v>
      </c>
      <c r="AF18" s="19">
        <f t="shared" si="1"/>
        <v>2.7190724867900053</v>
      </c>
      <c r="AG18" s="2"/>
    </row>
    <row r="19" spans="1:37">
      <c r="A19">
        <v>8</v>
      </c>
      <c r="B19" s="16">
        <v>-3.2324296920223997E-2</v>
      </c>
      <c r="C19" s="19">
        <f>A19-SQRT(-0.5/B19)</f>
        <v>4.0670315868923517</v>
      </c>
      <c r="D19" s="19">
        <f t="shared" si="2"/>
        <v>24312.104537939304</v>
      </c>
      <c r="E19" s="19">
        <f t="shared" ref="E19:E32" si="13">D19-AH19</f>
        <v>-5.0455120606966375</v>
      </c>
      <c r="F19" s="19">
        <f>E19/AH19</f>
        <v>-2.0748780388829479E-4</v>
      </c>
      <c r="G19" s="16">
        <v>-3.2324296931088001E-2</v>
      </c>
      <c r="H19" s="19">
        <f t="shared" si="3"/>
        <v>4.0670315875532754</v>
      </c>
      <c r="I19" s="14">
        <v>-3.2324291590610003E-2</v>
      </c>
      <c r="J19" s="19">
        <f t="shared" si="4"/>
        <v>4.0670312626593752</v>
      </c>
      <c r="K19" s="18">
        <v>-3.2309136672111001E-2</v>
      </c>
      <c r="L19" s="19">
        <f t="shared" si="5"/>
        <v>4.0661089719544661</v>
      </c>
      <c r="M19" s="18">
        <v>-3.0277419739737001E-2</v>
      </c>
      <c r="N19" s="19">
        <f t="shared" si="6"/>
        <v>3.936263203990884</v>
      </c>
      <c r="O19" s="18">
        <v>-3.1907334861191003E-2</v>
      </c>
      <c r="P19" s="19">
        <f t="shared" si="7"/>
        <v>4.0414171658374336</v>
      </c>
      <c r="Q19" s="18">
        <v>-2.4871576578612001E-2</v>
      </c>
      <c r="R19" s="19">
        <f t="shared" si="8"/>
        <v>3.5163330604742429</v>
      </c>
      <c r="S19" s="18">
        <v>-1.1006311589355999E-2</v>
      </c>
      <c r="T19" s="19">
        <f t="shared" si="9"/>
        <v>1.2599347582564002</v>
      </c>
      <c r="U19" s="18">
        <v>-3.2324296931017002E-2</v>
      </c>
      <c r="V19" s="19">
        <f t="shared" si="10"/>
        <v>4.0670315875489571</v>
      </c>
      <c r="W19" s="19">
        <f t="shared" si="11"/>
        <v>24312.104535570514</v>
      </c>
      <c r="X19" s="19">
        <f>W19-AH19</f>
        <v>-5.0455144294865022</v>
      </c>
      <c r="Y19" s="19">
        <f>X19/AH19</f>
        <v>-2.0748790130060911E-4</v>
      </c>
      <c r="Z19" s="28"/>
      <c r="AB19" s="25"/>
      <c r="AC19" s="2">
        <v>-2.6221959452667001E-2</v>
      </c>
      <c r="AD19" s="19">
        <f t="shared" si="0"/>
        <v>3.633309297872132</v>
      </c>
      <c r="AE19" s="16">
        <v>-1.7861380641295999E-2</v>
      </c>
      <c r="AF19" s="19">
        <f t="shared" si="1"/>
        <v>2.7091251450255109</v>
      </c>
      <c r="AG19" s="2"/>
      <c r="AH19" s="20">
        <v>24317.15005</v>
      </c>
      <c r="AI19">
        <f>AH19*$AI$2</f>
        <v>0.11079708800098857</v>
      </c>
      <c r="AJ19" s="7">
        <f t="shared" ref="AJ19:AJ33" si="14">AI19-$AJ$3</f>
        <v>-3.2301307875757454E-2</v>
      </c>
      <c r="AK19" s="10">
        <f t="shared" ref="AK19:AK33" si="15">A19-SQRT(-0.5/AJ19)</f>
        <v>4.0656322766145792</v>
      </c>
    </row>
    <row r="20" spans="1:37">
      <c r="A20">
        <v>9</v>
      </c>
      <c r="B20" s="16">
        <v>-2.0497155536574E-2</v>
      </c>
      <c r="C20" s="19">
        <f t="shared" ref="C20:C55" si="16">A20-SQRT(-0.5/B20)</f>
        <v>4.061009351736776</v>
      </c>
      <c r="D20" s="19">
        <f t="shared" si="2"/>
        <v>26907.862033715865</v>
      </c>
      <c r="E20" s="19">
        <f t="shared" si="13"/>
        <v>-2.8007162841349782</v>
      </c>
      <c r="F20" s="19">
        <f t="shared" ref="F20:F33" si="17">E20/AH20</f>
        <v>-1.0407459341130416E-4</v>
      </c>
      <c r="G20" s="16">
        <v>-2.0497155544696999E-2</v>
      </c>
      <c r="H20" s="19">
        <f t="shared" si="3"/>
        <v>4.061009352715435</v>
      </c>
      <c r="I20" s="14">
        <v>-2.0497152861818E-2</v>
      </c>
      <c r="J20" s="19">
        <f t="shared" si="4"/>
        <v>4.0610090294823999</v>
      </c>
      <c r="K20" s="18">
        <v>-2.0489530356515E-2</v>
      </c>
      <c r="L20" s="19">
        <f t="shared" si="5"/>
        <v>4.0600904143784771</v>
      </c>
      <c r="M20" s="18">
        <v>-1.9444109703660999E-2</v>
      </c>
      <c r="N20" s="19">
        <f t="shared" si="6"/>
        <v>3.9290308224645907</v>
      </c>
      <c r="O20" s="18">
        <v>-2.028872330456E-2</v>
      </c>
      <c r="P20" s="19">
        <f t="shared" si="7"/>
        <v>4.0357042999183541</v>
      </c>
      <c r="Q20" s="18">
        <v>-1.6566018562122999E-2</v>
      </c>
      <c r="R20" s="19">
        <f t="shared" si="8"/>
        <v>3.5061609707281169</v>
      </c>
      <c r="S20" s="18">
        <v>-8.3362342769619999E-3</v>
      </c>
      <c r="T20" s="19">
        <f t="shared" si="9"/>
        <v>1.2553811924464062</v>
      </c>
      <c r="U20" s="18">
        <v>-2.0497155544661999E-2</v>
      </c>
      <c r="V20" s="19">
        <f t="shared" si="10"/>
        <v>4.0610093527112179</v>
      </c>
      <c r="W20" s="19">
        <f t="shared" si="11"/>
        <v>26907.862031940756</v>
      </c>
      <c r="X20" s="19">
        <f t="shared" ref="X20:X33" si="18">W20-AH20</f>
        <v>-2.8007180592430814</v>
      </c>
      <c r="Y20" s="19">
        <f t="shared" ref="Y20:Y33" si="19">X20/AH20</f>
        <v>-1.0407465937430625E-4</v>
      </c>
      <c r="Z20" s="28"/>
      <c r="AB20" s="25"/>
      <c r="AC20" s="2">
        <v>-1.7315364162283998E-2</v>
      </c>
      <c r="AD20" s="19">
        <f t="shared" si="0"/>
        <v>3.6263523379974565</v>
      </c>
      <c r="AE20" s="16">
        <v>-1.2613656000218E-2</v>
      </c>
      <c r="AF20" s="19">
        <f t="shared" si="1"/>
        <v>2.7040030233668491</v>
      </c>
      <c r="AG20" s="2"/>
      <c r="AH20">
        <v>26910.66275</v>
      </c>
      <c r="AI20">
        <f t="shared" ref="AI20:AI33" si="20">AH20*$AI$2</f>
        <v>0.12261400134250827</v>
      </c>
      <c r="AJ20" s="7">
        <f t="shared" si="14"/>
        <v>-2.0484394534237754E-2</v>
      </c>
      <c r="AK20" s="10">
        <f t="shared" si="15"/>
        <v>4.0594711891521884</v>
      </c>
    </row>
    <row r="21" spans="1:37">
      <c r="A21">
        <v>10</v>
      </c>
      <c r="B21" s="16">
        <v>-1.4160779216407999E-2</v>
      </c>
      <c r="C21" s="19">
        <f t="shared" si="16"/>
        <v>4.0578798866557939</v>
      </c>
      <c r="D21" s="19">
        <f t="shared" si="2"/>
        <v>28298.535891041149</v>
      </c>
      <c r="E21" s="19">
        <f t="shared" si="13"/>
        <v>-1.6928589588496834</v>
      </c>
      <c r="F21" s="19">
        <f t="shared" si="17"/>
        <v>-5.9817854258499008E-5</v>
      </c>
      <c r="G21" s="16">
        <v>-1.4160779220765999E-2</v>
      </c>
      <c r="H21" s="19">
        <f t="shared" si="3"/>
        <v>4.0578798875701416</v>
      </c>
      <c r="I21" s="14">
        <v>-1.4160777683448001E-2</v>
      </c>
      <c r="J21" s="19">
        <f t="shared" si="4"/>
        <v>4.0578795650268411</v>
      </c>
      <c r="K21" s="18">
        <v>-1.4156406695477E-2</v>
      </c>
      <c r="L21" s="19">
        <f t="shared" si="5"/>
        <v>4.0569622795554992</v>
      </c>
      <c r="M21" s="18">
        <v>-1.3548852815775E-2</v>
      </c>
      <c r="N21" s="19">
        <f t="shared" si="6"/>
        <v>3.9251754456844701</v>
      </c>
      <c r="O21" s="18">
        <v>-1.4041639742227999E-2</v>
      </c>
      <c r="P21" s="19">
        <f t="shared" si="7"/>
        <v>4.0327245008090511</v>
      </c>
      <c r="Q21" s="18">
        <v>-1.1835854363143E-2</v>
      </c>
      <c r="R21" s="19">
        <f t="shared" si="8"/>
        <v>3.5004214634827253</v>
      </c>
      <c r="S21" s="18">
        <v>-6.5340746142580003E-3</v>
      </c>
      <c r="T21" s="19">
        <f t="shared" si="9"/>
        <v>1.252318595067953</v>
      </c>
      <c r="U21" s="18">
        <v>-1.4160779220746E-2</v>
      </c>
      <c r="V21" s="19">
        <f t="shared" si="10"/>
        <v>4.0578798875659459</v>
      </c>
      <c r="W21" s="19">
        <f t="shared" si="11"/>
        <v>28298.535890089068</v>
      </c>
      <c r="X21" s="19">
        <f t="shared" si="18"/>
        <v>-1.6928599109305651</v>
      </c>
      <c r="Y21" s="19">
        <f t="shared" si="19"/>
        <v>-5.9817887900661056E-5</v>
      </c>
      <c r="Z21" s="28"/>
      <c r="AB21" s="25"/>
      <c r="AC21" s="2">
        <v>-1.2293452834097E-2</v>
      </c>
      <c r="AD21" s="19">
        <f t="shared" si="0"/>
        <v>3.622535313383942</v>
      </c>
      <c r="AE21" s="16">
        <v>-9.3851547572630003E-3</v>
      </c>
      <c r="AF21" s="19">
        <f t="shared" si="1"/>
        <v>2.7009845489915794</v>
      </c>
      <c r="AG21" s="2"/>
      <c r="AH21">
        <v>28300.228749999998</v>
      </c>
      <c r="AI21">
        <f t="shared" si="20"/>
        <v>0.12894532989328888</v>
      </c>
      <c r="AJ21" s="7">
        <f t="shared" si="14"/>
        <v>-1.4153065983457142E-2</v>
      </c>
      <c r="AK21" s="10">
        <f t="shared" si="15"/>
        <v>4.0562609189415664</v>
      </c>
    </row>
    <row r="22" spans="1:37">
      <c r="A22">
        <v>11</v>
      </c>
      <c r="B22" s="16">
        <v>-1.0369450903369E-2</v>
      </c>
      <c r="C22" s="19">
        <f t="shared" si="16"/>
        <v>4.0560414091658297</v>
      </c>
      <c r="D22" s="19">
        <f t="shared" si="2"/>
        <v>29130.636275088789</v>
      </c>
      <c r="E22" s="19">
        <f t="shared" si="13"/>
        <v>-1.0937649112092913</v>
      </c>
      <c r="F22" s="19">
        <f t="shared" si="17"/>
        <v>-3.7545484243725726E-5</v>
      </c>
      <c r="G22" s="16">
        <v>-1.0369450906093E-2</v>
      </c>
      <c r="H22" s="19">
        <f t="shared" si="3"/>
        <v>4.0560414100779001</v>
      </c>
      <c r="I22" s="14">
        <v>-1.0369449943814999E-2</v>
      </c>
      <c r="J22" s="19">
        <f t="shared" si="4"/>
        <v>4.0560410878805575</v>
      </c>
      <c r="K22" s="18">
        <v>-1.0366712683074999E-2</v>
      </c>
      <c r="L22" s="19">
        <f t="shared" si="5"/>
        <v>4.0551243955711804</v>
      </c>
      <c r="M22" s="18">
        <v>-9.9828818030090003E-3</v>
      </c>
      <c r="N22" s="19">
        <f t="shared" si="6"/>
        <v>3.9228722102445586</v>
      </c>
      <c r="O22" s="18">
        <v>-1.0294975470694001E-2</v>
      </c>
      <c r="P22" s="19">
        <f t="shared" si="7"/>
        <v>4.030969839234654</v>
      </c>
      <c r="Q22" s="18">
        <v>-8.8814445218559999E-3</v>
      </c>
      <c r="R22" s="19">
        <f t="shared" si="8"/>
        <v>3.4968574336161975</v>
      </c>
      <c r="S22" s="18">
        <v>-5.2598686129089996E-3</v>
      </c>
      <c r="T22" s="19">
        <f t="shared" si="9"/>
        <v>1.2501585312763819</v>
      </c>
      <c r="U22" s="18">
        <v>-1.036945090608E-2</v>
      </c>
      <c r="V22" s="19">
        <f t="shared" si="10"/>
        <v>4.056041410073548</v>
      </c>
      <c r="W22" s="19">
        <f t="shared" si="11"/>
        <v>29130.636274493794</v>
      </c>
      <c r="X22" s="19">
        <f t="shared" si="18"/>
        <v>-1.0937655062043632</v>
      </c>
      <c r="Y22" s="19">
        <f t="shared" si="19"/>
        <v>-3.7545504668021539E-5</v>
      </c>
      <c r="Z22" s="28"/>
      <c r="AB22" s="25"/>
      <c r="AC22" s="2">
        <v>-9.180825303265E-3</v>
      </c>
      <c r="AD22" s="19">
        <f t="shared" si="0"/>
        <v>3.6202076765894384</v>
      </c>
      <c r="AE22" s="16">
        <v>-7.2562793628130002E-3</v>
      </c>
      <c r="AF22" s="19">
        <f t="shared" si="1"/>
        <v>2.6990460435861898</v>
      </c>
      <c r="AG22" s="2"/>
      <c r="AH22">
        <v>29131.730039999999</v>
      </c>
      <c r="AI22">
        <f t="shared" si="20"/>
        <v>0.13273392853299937</v>
      </c>
      <c r="AJ22" s="7">
        <f t="shared" si="14"/>
        <v>-1.0364467343746658E-2</v>
      </c>
      <c r="AK22" s="10">
        <f t="shared" si="15"/>
        <v>4.0543721737079155</v>
      </c>
    </row>
    <row r="23" spans="1:37">
      <c r="A23">
        <v>12</v>
      </c>
      <c r="B23" s="16">
        <v>-7.9207765866749994E-3</v>
      </c>
      <c r="C23" s="19">
        <f t="shared" si="16"/>
        <v>4.0548679388907098</v>
      </c>
      <c r="D23" s="19">
        <f t="shared" si="2"/>
        <v>29668.058168181302</v>
      </c>
      <c r="E23" s="19">
        <f t="shared" si="13"/>
        <v>-0.74519181869982276</v>
      </c>
      <c r="F23" s="19">
        <f t="shared" si="17"/>
        <v>-2.5117016337251518E-5</v>
      </c>
      <c r="G23" s="16">
        <v>-7.9207765892110003E-3</v>
      </c>
      <c r="H23" s="19">
        <f t="shared" si="3"/>
        <v>4.0548679401626098</v>
      </c>
      <c r="I23" s="14">
        <v>-7.9207759471789999E-3</v>
      </c>
      <c r="J23" s="19">
        <f t="shared" si="4"/>
        <v>4.0548676181595029</v>
      </c>
      <c r="K23" s="18">
        <v>-7.9189490931710002E-3</v>
      </c>
      <c r="L23" s="19">
        <f t="shared" si="5"/>
        <v>4.0539512238403796</v>
      </c>
      <c r="M23" s="18">
        <v>-7.6611884692870001E-3</v>
      </c>
      <c r="N23" s="19">
        <f t="shared" si="6"/>
        <v>3.9213846762195761</v>
      </c>
      <c r="O23" s="18">
        <v>-7.8711248536600005E-3</v>
      </c>
      <c r="P23" s="19">
        <f t="shared" si="7"/>
        <v>4.0298480453477055</v>
      </c>
      <c r="Q23" s="18">
        <v>-6.911452006966E-3</v>
      </c>
      <c r="R23" s="19">
        <f t="shared" si="8"/>
        <v>3.4944901109557378</v>
      </c>
      <c r="S23" s="18">
        <v>-4.3255181735220001E-3</v>
      </c>
      <c r="T23" s="19">
        <f t="shared" si="9"/>
        <v>1.2485774273933714</v>
      </c>
      <c r="U23" s="18">
        <v>-7.9207765892020006E-3</v>
      </c>
      <c r="V23" s="19">
        <f t="shared" si="10"/>
        <v>4.0548679401580952</v>
      </c>
      <c r="W23" s="19">
        <f t="shared" si="11"/>
        <v>29668.058167626688</v>
      </c>
      <c r="X23" s="19">
        <f t="shared" si="18"/>
        <v>-0.74519237331332988</v>
      </c>
      <c r="Y23" s="19">
        <f t="shared" si="19"/>
        <v>-2.5117035030742467E-5</v>
      </c>
      <c r="Z23" s="28"/>
      <c r="AB23" s="25"/>
      <c r="AC23" s="2">
        <v>-7.1177915502410004E-3</v>
      </c>
      <c r="AD23" s="19">
        <f t="shared" si="0"/>
        <v>3.618681019745031</v>
      </c>
      <c r="AE23" s="16">
        <v>-5.778185867886E-3</v>
      </c>
      <c r="AF23" s="19">
        <f t="shared" si="1"/>
        <v>2.6977234144657327</v>
      </c>
      <c r="AG23" s="2"/>
      <c r="AH23">
        <v>29668.803360000002</v>
      </c>
      <c r="AI23">
        <f t="shared" si="20"/>
        <v>0.13518101463382406</v>
      </c>
      <c r="AJ23" s="7">
        <f t="shared" si="14"/>
        <v>-7.9173812429219614E-3</v>
      </c>
      <c r="AK23" s="10">
        <f t="shared" si="15"/>
        <v>4.0531644991982496</v>
      </c>
    </row>
    <row r="24" spans="1:37">
      <c r="A24">
        <v>13</v>
      </c>
      <c r="B24" s="16">
        <v>-6.2476869588959996E-3</v>
      </c>
      <c r="C24" s="19">
        <f t="shared" si="16"/>
        <v>4.0540725529817916</v>
      </c>
      <c r="D24" s="19">
        <f t="shared" si="2"/>
        <v>30035.258897549185</v>
      </c>
      <c r="E24" s="19">
        <f t="shared" si="13"/>
        <v>-0.52946245081329835</v>
      </c>
      <c r="F24" s="19">
        <f t="shared" si="17"/>
        <v>-1.7627719454782387E-5</v>
      </c>
      <c r="G24" s="16">
        <v>-6.2476869604490004E-3</v>
      </c>
      <c r="H24" s="19">
        <f t="shared" si="3"/>
        <v>4.0540725540936453</v>
      </c>
      <c r="I24" s="14">
        <v>-6.2476865108439996E-3</v>
      </c>
      <c r="J24" s="19">
        <f t="shared" si="4"/>
        <v>4.0540722322038025</v>
      </c>
      <c r="K24" s="18">
        <v>-6.2464069654619998E-3</v>
      </c>
      <c r="L24" s="19">
        <f t="shared" si="5"/>
        <v>4.053156014729872</v>
      </c>
      <c r="M24" s="18">
        <v>-6.0650373215619998E-3</v>
      </c>
      <c r="N24" s="19">
        <f t="shared" si="6"/>
        <v>3.92036765436713</v>
      </c>
      <c r="O24" s="18">
        <v>-6.2129333199040003E-3</v>
      </c>
      <c r="P24" s="19">
        <f t="shared" si="7"/>
        <v>4.0290867733953064</v>
      </c>
      <c r="Q24" s="18">
        <v>-5.5318206917229999E-3</v>
      </c>
      <c r="R24" s="19">
        <f t="shared" si="8"/>
        <v>3.4928366716081776</v>
      </c>
      <c r="S24" s="18">
        <v>-3.6199368016389998E-3</v>
      </c>
      <c r="T24" s="19">
        <f t="shared" si="9"/>
        <v>1.2473850422686255</v>
      </c>
      <c r="U24" s="18">
        <v>-6.247686960443E-3</v>
      </c>
      <c r="V24" s="19">
        <f t="shared" si="10"/>
        <v>4.0540725540893483</v>
      </c>
      <c r="W24" s="19">
        <f t="shared" si="11"/>
        <v>30035.25889720966</v>
      </c>
      <c r="X24" s="19">
        <f t="shared" si="18"/>
        <v>-0.52946279033858445</v>
      </c>
      <c r="Y24" s="19">
        <f t="shared" si="19"/>
        <v>-1.7627730758806842E-5</v>
      </c>
      <c r="Z24" s="28"/>
      <c r="AB24" s="25"/>
      <c r="AC24" s="2">
        <v>-5.6799484198150002E-3</v>
      </c>
      <c r="AD24" s="19">
        <f t="shared" si="0"/>
        <v>3.6176245861309777</v>
      </c>
      <c r="AE24" s="16">
        <v>-4.7100334126060003E-3</v>
      </c>
      <c r="AF24" s="19">
        <f t="shared" si="1"/>
        <v>2.6967791707473605</v>
      </c>
      <c r="AG24" s="2"/>
      <c r="AH24">
        <v>30035.788359999999</v>
      </c>
      <c r="AI24">
        <f t="shared" si="20"/>
        <v>0.13685312132627928</v>
      </c>
      <c r="AJ24" s="7">
        <f t="shared" si="14"/>
        <v>-6.2452745504667506E-3</v>
      </c>
      <c r="AK24" s="10">
        <f t="shared" si="15"/>
        <v>4.0523449149954036</v>
      </c>
    </row>
    <row r="25" spans="1:37">
      <c r="A25">
        <v>14</v>
      </c>
      <c r="B25" s="16">
        <v>-5.0539408178579999E-3</v>
      </c>
      <c r="C25" s="19">
        <f t="shared" si="16"/>
        <v>4.0535082630724073</v>
      </c>
      <c r="D25" s="19">
        <f t="shared" si="2"/>
        <v>30297.25589184718</v>
      </c>
      <c r="E25" s="19">
        <f t="shared" si="13"/>
        <v>-0.38920815282108379</v>
      </c>
      <c r="F25" s="19">
        <f t="shared" si="17"/>
        <v>-1.2846151954598075E-5</v>
      </c>
      <c r="G25" s="16">
        <v>-5.0539408190490003E-3</v>
      </c>
      <c r="H25" s="19">
        <f t="shared" si="3"/>
        <v>4.0535082642443907</v>
      </c>
      <c r="I25" s="14">
        <v>-5.0539404920129996E-3</v>
      </c>
      <c r="J25" s="19">
        <f t="shared" si="4"/>
        <v>4.0535079424300733</v>
      </c>
      <c r="K25" s="18">
        <v>-5.0530096313580004E-3</v>
      </c>
      <c r="L25" s="19">
        <f t="shared" si="5"/>
        <v>4.052591817940451</v>
      </c>
      <c r="M25" s="18">
        <v>-4.9205996539710001E-3</v>
      </c>
      <c r="N25" s="19">
        <f t="shared" si="6"/>
        <v>3.9196413010012243</v>
      </c>
      <c r="O25" s="18">
        <v>-5.0286688827320004E-3</v>
      </c>
      <c r="P25" s="19">
        <f t="shared" si="7"/>
        <v>4.0285461831435079</v>
      </c>
      <c r="Q25" s="18">
        <v>-4.5279307753710004E-3</v>
      </c>
      <c r="R25" s="19">
        <f t="shared" si="8"/>
        <v>3.4916358803720815</v>
      </c>
      <c r="S25" s="18">
        <v>-3.0740345340820002E-3</v>
      </c>
      <c r="T25" s="19">
        <f t="shared" si="9"/>
        <v>1.2464634506814214</v>
      </c>
      <c r="U25" s="18">
        <v>-5.053940819044E-3</v>
      </c>
      <c r="V25" s="19">
        <f t="shared" si="10"/>
        <v>4.0535082642394702</v>
      </c>
      <c r="W25" s="19">
        <f t="shared" si="11"/>
        <v>30297.255891586887</v>
      </c>
      <c r="X25" s="19">
        <f t="shared" si="18"/>
        <v>-0.38920841311482945</v>
      </c>
      <c r="Y25" s="19">
        <f t="shared" si="19"/>
        <v>-1.2846160545818442E-5</v>
      </c>
      <c r="Z25" s="28"/>
      <c r="AB25" s="25"/>
      <c r="AC25" s="2">
        <v>-4.6378085524410003E-3</v>
      </c>
      <c r="AD25" s="19">
        <f t="shared" si="0"/>
        <v>3.616862778194724</v>
      </c>
      <c r="AE25" s="16">
        <v>-3.9130186344699999E-3</v>
      </c>
      <c r="AF25" s="19">
        <f t="shared" si="1"/>
        <v>2.6960808106192626</v>
      </c>
      <c r="AG25" s="2"/>
      <c r="AH25">
        <v>30297.645100000002</v>
      </c>
      <c r="AI25">
        <f t="shared" si="20"/>
        <v>0.13804622842171507</v>
      </c>
      <c r="AJ25" s="7">
        <f t="shared" si="14"/>
        <v>-5.0521674550309537E-3</v>
      </c>
      <c r="AK25" s="10">
        <f t="shared" si="15"/>
        <v>4.0517627556946714</v>
      </c>
    </row>
    <row r="26" spans="1:37">
      <c r="A26">
        <v>15</v>
      </c>
      <c r="B26" s="16">
        <v>-4.1724118542830002E-3</v>
      </c>
      <c r="C26" s="19">
        <f t="shared" si="16"/>
        <v>4.0530932940789803</v>
      </c>
      <c r="D26" s="19">
        <f t="shared" si="2"/>
        <v>30490.729136202513</v>
      </c>
      <c r="E26" s="19">
        <f t="shared" si="13"/>
        <v>-0.29432379748686799</v>
      </c>
      <c r="F26" s="19">
        <f t="shared" si="17"/>
        <v>-9.6528015162554339E-6</v>
      </c>
      <c r="G26" s="16">
        <v>-4.1724118551799997E-3</v>
      </c>
      <c r="H26" s="19">
        <f t="shared" si="3"/>
        <v>4.0530932952556817</v>
      </c>
      <c r="I26" s="14">
        <v>-4.172411609896E-3</v>
      </c>
      <c r="J26" s="19">
        <f t="shared" si="4"/>
        <v>4.0530929734872085</v>
      </c>
      <c r="K26" s="18">
        <v>-4.1717133757530004E-3</v>
      </c>
      <c r="L26" s="19">
        <f t="shared" si="5"/>
        <v>4.0521769009104851</v>
      </c>
      <c r="M26" s="18">
        <v>-4.07211725851E-3</v>
      </c>
      <c r="N26" s="19">
        <f t="shared" si="6"/>
        <v>3.9191043637684331</v>
      </c>
      <c r="O26" s="18">
        <v>-4.1534611294869999E-3</v>
      </c>
      <c r="P26" s="19">
        <f t="shared" si="7"/>
        <v>4.0281483485879459</v>
      </c>
      <c r="Q26" s="18">
        <v>-3.7746345514650002E-3</v>
      </c>
      <c r="R26" s="19">
        <f t="shared" si="8"/>
        <v>3.4907361416782905</v>
      </c>
      <c r="S26" s="18">
        <v>-2.6429887482150001E-3</v>
      </c>
      <c r="T26" s="19">
        <f t="shared" si="9"/>
        <v>1.2457363455625572</v>
      </c>
      <c r="U26" s="18">
        <v>-4.1724118551770004E-3</v>
      </c>
      <c r="V26" s="19">
        <f t="shared" si="10"/>
        <v>4.0530932952517471</v>
      </c>
      <c r="W26" s="19">
        <f t="shared" si="11"/>
        <v>30490.729136006303</v>
      </c>
      <c r="X26" s="19">
        <f t="shared" si="18"/>
        <v>-0.29432399369761697</v>
      </c>
      <c r="Y26" s="19">
        <f t="shared" si="19"/>
        <v>-9.6528079512886568E-6</v>
      </c>
      <c r="Z26" s="28"/>
      <c r="AB26" s="25"/>
      <c r="AC26" s="2">
        <v>-3.858360020926E-3</v>
      </c>
      <c r="AD26" s="19">
        <f t="shared" si="0"/>
        <v>3.6162951337957114</v>
      </c>
      <c r="AE26" s="16">
        <v>-3.3025207214329999E-3</v>
      </c>
      <c r="AF26" s="19">
        <f t="shared" si="1"/>
        <v>2.6955494129194619</v>
      </c>
      <c r="AG26" s="2"/>
      <c r="AH26">
        <v>30491.02346</v>
      </c>
      <c r="AI26">
        <f t="shared" si="20"/>
        <v>0.13892732506035702</v>
      </c>
      <c r="AJ26" s="7">
        <f t="shared" si="14"/>
        <v>-4.1710708163890109E-3</v>
      </c>
      <c r="AK26" s="10">
        <f t="shared" si="15"/>
        <v>4.0513336695611972</v>
      </c>
    </row>
    <row r="27" spans="1:37">
      <c r="A27">
        <v>16</v>
      </c>
      <c r="B27" s="16">
        <v>-3.502968408744E-3</v>
      </c>
      <c r="C27" s="19">
        <f t="shared" si="16"/>
        <v>4.0527791521653498</v>
      </c>
      <c r="D27" s="19">
        <f t="shared" si="2"/>
        <v>30637.654989660103</v>
      </c>
      <c r="E27" s="19">
        <f t="shared" si="13"/>
        <v>-0.22777033989768825</v>
      </c>
      <c r="F27" s="19">
        <f t="shared" si="17"/>
        <v>-7.4342715416046664E-6</v>
      </c>
      <c r="G27" s="16">
        <v>-3.5029684094720001E-3</v>
      </c>
      <c r="H27" s="19">
        <f t="shared" si="3"/>
        <v>4.0527791534068101</v>
      </c>
      <c r="I27" s="14">
        <v>-3.5029682207889999E-3</v>
      </c>
      <c r="J27" s="19">
        <f t="shared" si="4"/>
        <v>4.052778831645762</v>
      </c>
      <c r="K27" s="18">
        <v>-3.5024311086800002E-3</v>
      </c>
      <c r="L27" s="19">
        <f t="shared" si="5"/>
        <v>4.0518627891941073</v>
      </c>
      <c r="M27" s="18">
        <v>-3.4256453136220001E-3</v>
      </c>
      <c r="N27" s="19">
        <f t="shared" si="6"/>
        <v>3.9186962155440472</v>
      </c>
      <c r="O27" s="18">
        <v>-3.4883936545239999E-3</v>
      </c>
      <c r="P27" s="19">
        <f t="shared" si="7"/>
        <v>4.0278470022848065</v>
      </c>
      <c r="Q27" s="18">
        <v>-3.1949088565590002E-3</v>
      </c>
      <c r="R27" s="19">
        <f t="shared" si="8"/>
        <v>3.4900444795978149</v>
      </c>
      <c r="S27" s="18">
        <v>-2.2966803632950001E-3</v>
      </c>
      <c r="T27" s="19">
        <f t="shared" si="9"/>
        <v>1.2451525541525594</v>
      </c>
      <c r="U27" s="18">
        <v>-3.5029684094689999E-3</v>
      </c>
      <c r="V27" s="19">
        <f t="shared" si="10"/>
        <v>4.0527791534016941</v>
      </c>
      <c r="W27" s="19">
        <f t="shared" si="11"/>
        <v>30637.654989500981</v>
      </c>
      <c r="X27" s="19">
        <f t="shared" si="18"/>
        <v>-0.22777049901924329</v>
      </c>
      <c r="Y27" s="19">
        <f t="shared" si="19"/>
        <v>-7.4342767352257886E-6</v>
      </c>
      <c r="Z27" s="28"/>
      <c r="AB27" s="25"/>
      <c r="AC27" s="2">
        <v>-3.2601557543059999E-3</v>
      </c>
      <c r="AD27" s="19">
        <f t="shared" si="0"/>
        <v>3.61586072196849</v>
      </c>
      <c r="AE27" s="16">
        <v>-2.8245488589509998E-3</v>
      </c>
      <c r="AF27" s="19">
        <f t="shared" si="1"/>
        <v>2.6951354863618171</v>
      </c>
      <c r="AG27" s="2"/>
      <c r="AH27">
        <v>30637.88276</v>
      </c>
      <c r="AI27">
        <f t="shared" si="20"/>
        <v>0.13959646526603106</v>
      </c>
      <c r="AJ27" s="7">
        <f t="shared" si="14"/>
        <v>-3.501930610714965E-3</v>
      </c>
      <c r="AK27" s="10">
        <f t="shared" si="15"/>
        <v>4.0510090023300815</v>
      </c>
    </row>
    <row r="28" spans="1:37">
      <c r="A28">
        <v>17</v>
      </c>
      <c r="B28" s="16">
        <v>-2.982638033783E-3</v>
      </c>
      <c r="C28" s="19">
        <f t="shared" si="16"/>
        <v>4.0525355755605066</v>
      </c>
      <c r="D28" s="19">
        <f t="shared" si="2"/>
        <v>30751.8543069146</v>
      </c>
      <c r="E28" s="19">
        <f t="shared" si="13"/>
        <v>-0.17981308540038299</v>
      </c>
      <c r="F28" s="19">
        <f t="shared" si="17"/>
        <v>-5.8471932197629528E-6</v>
      </c>
      <c r="G28" s="16">
        <v>-2.982638034662E-3</v>
      </c>
      <c r="H28" s="19">
        <f t="shared" si="3"/>
        <v>4.0525355774683511</v>
      </c>
      <c r="I28" s="14">
        <v>-2.9826378863830002E-3</v>
      </c>
      <c r="J28" s="19">
        <f t="shared" si="4"/>
        <v>4.052535255632927</v>
      </c>
      <c r="K28" s="18">
        <v>-2.982215892487E-3</v>
      </c>
      <c r="L28" s="19">
        <f t="shared" si="5"/>
        <v>4.0516192324447164</v>
      </c>
      <c r="M28" s="18">
        <v>-2.921775564916E-3</v>
      </c>
      <c r="N28" s="19">
        <f t="shared" si="6"/>
        <v>3.9183786027306624</v>
      </c>
      <c r="O28" s="18">
        <v>-2.9711886441160002E-3</v>
      </c>
      <c r="P28" s="19">
        <f t="shared" si="7"/>
        <v>4.0276132216736134</v>
      </c>
      <c r="Q28" s="18">
        <v>-2.7392220746580002E-3</v>
      </c>
      <c r="R28" s="19">
        <f t="shared" si="8"/>
        <v>3.4895012776043064</v>
      </c>
      <c r="S28" s="18">
        <v>-2.01425924739E-3</v>
      </c>
      <c r="T28" s="19">
        <f t="shared" si="9"/>
        <v>1.2446767091652777</v>
      </c>
      <c r="U28" s="18">
        <v>-2.9826380346599998E-3</v>
      </c>
      <c r="V28" s="19">
        <f t="shared" si="10"/>
        <v>4.0525355774640097</v>
      </c>
      <c r="W28" s="19">
        <f t="shared" si="11"/>
        <v>30751.854306722118</v>
      </c>
      <c r="X28" s="19">
        <f t="shared" si="18"/>
        <v>-0.17981327788220369</v>
      </c>
      <c r="Y28" s="19">
        <f t="shared" si="19"/>
        <v>-5.8471994789203129E-6</v>
      </c>
      <c r="Z28" s="28"/>
      <c r="AA28" s="25"/>
      <c r="AB28" s="25"/>
      <c r="AC28" s="2">
        <v>-2.791046362923E-3</v>
      </c>
      <c r="AD28" s="19">
        <f t="shared" si="0"/>
        <v>3.6155208103886842</v>
      </c>
      <c r="AE28" s="16">
        <v>-2.4433323288529998E-3</v>
      </c>
      <c r="AF28" s="19">
        <f t="shared" si="1"/>
        <v>2.6948066716373873</v>
      </c>
      <c r="AG28" s="2"/>
      <c r="AH28">
        <v>30752.03412</v>
      </c>
      <c r="AI28">
        <f t="shared" si="20"/>
        <v>0.14011657713166281</v>
      </c>
      <c r="AJ28" s="7">
        <f t="shared" si="14"/>
        <v>-2.9818187450832145E-3</v>
      </c>
      <c r="AK28" s="10">
        <f t="shared" si="15"/>
        <v>4.0507569659847249</v>
      </c>
    </row>
    <row r="29" spans="1:37">
      <c r="A29">
        <v>18</v>
      </c>
      <c r="B29" s="16">
        <v>-2.5702033148169998E-3</v>
      </c>
      <c r="C29" s="19">
        <f t="shared" si="16"/>
        <v>4.0523428781192443</v>
      </c>
      <c r="D29" s="19">
        <f t="shared" si="2"/>
        <v>30842.373264839163</v>
      </c>
      <c r="E29" s="19">
        <f t="shared" si="13"/>
        <v>-0.14448516083575669</v>
      </c>
      <c r="F29" s="19">
        <f t="shared" si="17"/>
        <v>-4.6846097976471678E-6</v>
      </c>
      <c r="G29" s="16">
        <v>-2.570203315311E-3</v>
      </c>
      <c r="H29" s="19">
        <f t="shared" si="3"/>
        <v>4.0523428794596335</v>
      </c>
      <c r="I29" s="14">
        <v>-2.57020319675E-3</v>
      </c>
      <c r="J29" s="19">
        <f t="shared" si="4"/>
        <v>4.0523425577636374</v>
      </c>
      <c r="K29" s="18">
        <v>-2.569865633748E-3</v>
      </c>
      <c r="L29" s="19">
        <f t="shared" si="5"/>
        <v>4.0514265451802665</v>
      </c>
      <c r="M29" s="18">
        <v>-2.5214428668319999E-3</v>
      </c>
      <c r="N29" s="19">
        <f t="shared" si="6"/>
        <v>3.918126580027506</v>
      </c>
      <c r="O29" s="18">
        <v>-2.5610455578290001E-3</v>
      </c>
      <c r="P29" s="19">
        <f t="shared" si="7"/>
        <v>4.0274281954069657</v>
      </c>
      <c r="Q29" s="18">
        <v>-2.3745390821000001E-3</v>
      </c>
      <c r="R29" s="19">
        <f t="shared" si="8"/>
        <v>3.4890668560384253</v>
      </c>
      <c r="S29" s="18">
        <v>-1.7809183499869999E-3</v>
      </c>
      <c r="T29" s="19">
        <f t="shared" si="9"/>
        <v>1.244283726659404</v>
      </c>
      <c r="U29" s="18">
        <v>-2.57020331531E-3</v>
      </c>
      <c r="V29" s="19">
        <f t="shared" si="10"/>
        <v>4.052342879456921</v>
      </c>
      <c r="W29" s="19">
        <f t="shared" si="11"/>
        <v>30842.373264730963</v>
      </c>
      <c r="X29" s="19">
        <f t="shared" si="18"/>
        <v>-0.14448526903652237</v>
      </c>
      <c r="Y29" s="19">
        <f t="shared" si="19"/>
        <v>-4.6846133058162013E-6</v>
      </c>
      <c r="Z29" s="28"/>
      <c r="AA29" s="25"/>
      <c r="AB29" s="25"/>
      <c r="AC29" s="2">
        <v>-2.4163806857410001E-3</v>
      </c>
      <c r="AD29" s="19">
        <f t="shared" si="0"/>
        <v>3.6152498066345711</v>
      </c>
      <c r="AE29" s="16">
        <v>-2.1344072697079999E-3</v>
      </c>
      <c r="AF29" s="19">
        <f t="shared" si="1"/>
        <v>2.6945410656430795</v>
      </c>
      <c r="AG29" s="2"/>
      <c r="AH29">
        <v>30842.517749999999</v>
      </c>
      <c r="AI29">
        <f t="shared" si="20"/>
        <v>0.14052885088476072</v>
      </c>
      <c r="AJ29" s="7">
        <f t="shared" si="14"/>
        <v>-2.5695449919853064E-3</v>
      </c>
      <c r="AK29" s="10">
        <f t="shared" si="15"/>
        <v>4.0505562829983006</v>
      </c>
    </row>
    <row r="30" spans="1:37">
      <c r="A30">
        <v>19</v>
      </c>
      <c r="B30" s="16">
        <v>-2.2377663469260001E-3</v>
      </c>
      <c r="C30" s="19">
        <f t="shared" si="16"/>
        <v>4.0521877953203553</v>
      </c>
      <c r="D30" s="19">
        <f t="shared" si="2"/>
        <v>30915.334745833145</v>
      </c>
      <c r="E30" s="19">
        <f t="shared" si="13"/>
        <v>-0.11787416685547214</v>
      </c>
      <c r="F30" s="19">
        <f t="shared" si="17"/>
        <v>-3.8127912375837679E-6</v>
      </c>
      <c r="G30" s="16">
        <v>-2.2377663474180002E-3</v>
      </c>
      <c r="H30" s="19">
        <f t="shared" si="3"/>
        <v>4.0521877969635831</v>
      </c>
      <c r="I30" s="14">
        <v>-2.2377662510829999E-3</v>
      </c>
      <c r="J30" s="19">
        <f t="shared" si="4"/>
        <v>4.0521874752147244</v>
      </c>
      <c r="K30" s="18">
        <v>-2.2374920147859999E-3</v>
      </c>
      <c r="L30" s="19">
        <f t="shared" si="5"/>
        <v>4.0512714703461228</v>
      </c>
      <c r="M30" s="18">
        <v>-2.1981013394290001E-3</v>
      </c>
      <c r="N30" s="19">
        <f t="shared" si="6"/>
        <v>3.9179232425903319</v>
      </c>
      <c r="O30" s="18">
        <v>-2.2303270595550001E-3</v>
      </c>
      <c r="P30" s="19">
        <f t="shared" si="7"/>
        <v>4.027279229506231</v>
      </c>
      <c r="Q30" s="18">
        <v>-2.078138037827E-3</v>
      </c>
      <c r="R30" s="19">
        <f t="shared" si="8"/>
        <v>3.488713971009556</v>
      </c>
      <c r="S30" s="18">
        <v>-1.585906395807E-3</v>
      </c>
      <c r="T30" s="19">
        <f t="shared" si="9"/>
        <v>1.2439554142298412</v>
      </c>
      <c r="U30" s="18">
        <v>-2.2377663474170001E-3</v>
      </c>
      <c r="V30" s="19">
        <f t="shared" si="10"/>
        <v>4.0521877969602436</v>
      </c>
      <c r="W30" s="19">
        <f t="shared" si="11"/>
        <v>30915.33474572538</v>
      </c>
      <c r="X30" s="19">
        <f t="shared" si="18"/>
        <v>-0.11787427461968036</v>
      </c>
      <c r="Y30" s="19">
        <f t="shared" si="19"/>
        <v>-3.8127947233554156E-6</v>
      </c>
      <c r="Z30" s="28"/>
      <c r="AA30" s="25"/>
      <c r="AB30" s="25"/>
      <c r="AC30" s="2">
        <v>-2.1124026837850002E-3</v>
      </c>
      <c r="AD30" s="19">
        <f t="shared" si="0"/>
        <v>3.6150302427768146</v>
      </c>
      <c r="AE30" s="16">
        <v>-1.8805823491049999E-3</v>
      </c>
      <c r="AF30" s="19">
        <f t="shared" si="1"/>
        <v>2.6943234026393199</v>
      </c>
      <c r="AG30" s="2"/>
      <c r="AH30">
        <v>30915.45262</v>
      </c>
      <c r="AI30">
        <f t="shared" si="20"/>
        <v>0.14086116660404177</v>
      </c>
      <c r="AJ30" s="7">
        <f t="shared" si="14"/>
        <v>-2.2372292727042553E-3</v>
      </c>
      <c r="AK30" s="10">
        <f t="shared" si="15"/>
        <v>4.0503937005102184</v>
      </c>
    </row>
    <row r="31" spans="1:37">
      <c r="A31">
        <v>20</v>
      </c>
      <c r="B31" s="16">
        <v>-1.9658975416109998E-3</v>
      </c>
      <c r="C31" s="19">
        <f t="shared" si="16"/>
        <v>4.0520611272182343</v>
      </c>
      <c r="D31" s="19">
        <f t="shared" si="2"/>
        <v>30975.003051670748</v>
      </c>
      <c r="E31" s="19">
        <f t="shared" si="13"/>
        <v>-9.7288329252478434E-2</v>
      </c>
      <c r="F31" s="19">
        <f t="shared" si="17"/>
        <v>-3.1408559838253112E-6</v>
      </c>
      <c r="G31" s="16">
        <v>-1.9658975419369999E-3</v>
      </c>
      <c r="H31" s="19">
        <f t="shared" si="3"/>
        <v>4.0520611285405383</v>
      </c>
      <c r="I31" s="14">
        <v>-1.9658974626240002E-3</v>
      </c>
      <c r="J31" s="19">
        <f t="shared" si="4"/>
        <v>4.0520608068353408</v>
      </c>
      <c r="K31" s="18">
        <v>-1.9656716516650002E-3</v>
      </c>
      <c r="L31" s="19">
        <f t="shared" si="5"/>
        <v>4.0511448054213659</v>
      </c>
      <c r="M31" s="18">
        <v>-1.933199855391E-3</v>
      </c>
      <c r="N31" s="19">
        <f t="shared" si="6"/>
        <v>3.9177568062826147</v>
      </c>
      <c r="O31" s="18">
        <v>-1.9597721724959999E-3</v>
      </c>
      <c r="P31" s="19">
        <f t="shared" si="7"/>
        <v>4.027157518218317</v>
      </c>
      <c r="Q31" s="18">
        <v>-1.833972915033E-3</v>
      </c>
      <c r="R31" s="19">
        <f t="shared" si="8"/>
        <v>3.4884234089244472</v>
      </c>
      <c r="S31" s="18">
        <v>-1.4212636835850001E-3</v>
      </c>
      <c r="T31" s="19">
        <f t="shared" si="9"/>
        <v>1.2436783123444322</v>
      </c>
      <c r="U31" s="18">
        <v>-1.9658975419359999E-3</v>
      </c>
      <c r="V31" s="19">
        <f t="shared" si="10"/>
        <v>4.0520611285364811</v>
      </c>
      <c r="W31" s="19">
        <f t="shared" si="11"/>
        <v>30975.003051599422</v>
      </c>
      <c r="X31" s="19">
        <f t="shared" si="18"/>
        <v>-9.7288400578690926E-2</v>
      </c>
      <c r="Y31" s="19">
        <f t="shared" si="19"/>
        <v>-3.1408582865204344E-6</v>
      </c>
      <c r="Z31" s="28"/>
      <c r="AA31" s="25"/>
      <c r="AB31" s="25"/>
      <c r="AC31" s="2">
        <v>-1.8623836655530001E-3</v>
      </c>
      <c r="AD31" s="19">
        <f t="shared" si="0"/>
        <v>3.6148498615261317</v>
      </c>
      <c r="AE31" s="16">
        <v>-1.6694898054229999E-3</v>
      </c>
      <c r="AF31" s="19">
        <f t="shared" si="1"/>
        <v>2.6941427736034598</v>
      </c>
      <c r="AG31" s="2"/>
      <c r="AH31">
        <v>30975.100340000001</v>
      </c>
      <c r="AI31">
        <f t="shared" si="20"/>
        <v>0.14113294161337919</v>
      </c>
      <c r="AJ31" s="7">
        <f t="shared" si="14"/>
        <v>-1.9654542633668337E-3</v>
      </c>
      <c r="AK31" s="10">
        <f t="shared" si="15"/>
        <v>4.050262821370854</v>
      </c>
    </row>
    <row r="32" spans="1:37">
      <c r="A32">
        <v>21</v>
      </c>
      <c r="B32" s="16">
        <v>-1.7407277604819999E-3</v>
      </c>
      <c r="C32" s="19">
        <f t="shared" si="16"/>
        <v>4.0519563252865041</v>
      </c>
      <c r="D32" s="19">
        <f t="shared" si="2"/>
        <v>31024.422106388061</v>
      </c>
      <c r="E32" s="19">
        <f t="shared" si="13"/>
        <v>-8.1443611939903349E-2</v>
      </c>
      <c r="F32" s="19">
        <f t="shared" si="17"/>
        <v>-2.6251382817019594E-6</v>
      </c>
      <c r="G32" s="16">
        <v>-1.740727760722E-3</v>
      </c>
      <c r="H32" s="19">
        <f t="shared" si="3"/>
        <v>4.0519563264548459</v>
      </c>
      <c r="I32" s="14">
        <v>-1.740727694645E-3</v>
      </c>
      <c r="J32" s="19">
        <f t="shared" si="4"/>
        <v>4.0519560047859606</v>
      </c>
      <c r="K32" s="18">
        <v>-1.7405395469E-3</v>
      </c>
      <c r="L32" s="19">
        <f t="shared" si="5"/>
        <v>4.0510400100598751</v>
      </c>
      <c r="M32" s="18">
        <v>-1.7134569137029999E-3</v>
      </c>
      <c r="N32" s="19">
        <f t="shared" si="6"/>
        <v>3.9176188403324801</v>
      </c>
      <c r="O32" s="18">
        <v>-1.735624164525E-3</v>
      </c>
      <c r="P32" s="19">
        <f t="shared" si="7"/>
        <v>4.0270567885674744</v>
      </c>
      <c r="Q32" s="18">
        <v>-1.630450055508E-3</v>
      </c>
      <c r="R32" s="19">
        <f t="shared" si="8"/>
        <v>3.488181304304355</v>
      </c>
      <c r="S32" s="18">
        <v>-1.2809950444650001E-3</v>
      </c>
      <c r="T32" s="19">
        <f t="shared" si="9"/>
        <v>1.2434422936054119</v>
      </c>
      <c r="U32" s="18">
        <v>-1.7407277607209999E-3</v>
      </c>
      <c r="V32" s="19">
        <f t="shared" si="10"/>
        <v>4.0519563264499787</v>
      </c>
      <c r="W32" s="19">
        <f t="shared" si="11"/>
        <v>31024.422106335605</v>
      </c>
      <c r="X32" s="19">
        <f t="shared" si="18"/>
        <v>-8.1443664395919768E-2</v>
      </c>
      <c r="Y32" s="19">
        <f t="shared" si="19"/>
        <v>-2.6251399724950558E-6</v>
      </c>
      <c r="Z32" s="28"/>
      <c r="AA32" s="25"/>
      <c r="AB32" s="25"/>
      <c r="AC32" s="2">
        <v>-1.654267046617E-3</v>
      </c>
      <c r="AD32" s="19">
        <f t="shared" si="0"/>
        <v>3.6146998549016196</v>
      </c>
      <c r="AE32" s="16">
        <v>-1.492047575428E-3</v>
      </c>
      <c r="AF32" s="19">
        <f t="shared" si="1"/>
        <v>2.6939912112164315</v>
      </c>
      <c r="AG32" s="2"/>
      <c r="AH32">
        <v>31024.503550000001</v>
      </c>
      <c r="AI32">
        <f t="shared" si="20"/>
        <v>0.14135803920066417</v>
      </c>
      <c r="AJ32" s="7">
        <f t="shared" si="14"/>
        <v>-1.7403566760818556E-3</v>
      </c>
      <c r="AK32" s="10">
        <f t="shared" si="15"/>
        <v>4.0501495636340188</v>
      </c>
    </row>
    <row r="33" spans="1:37">
      <c r="A33">
        <v>22</v>
      </c>
      <c r="B33" s="16">
        <v>-1.5521422645739999E-3</v>
      </c>
      <c r="C33" s="19">
        <f t="shared" si="16"/>
        <v>4.0518686262938175</v>
      </c>
      <c r="D33" s="19">
        <f t="shared" si="2"/>
        <v>31065.811838591198</v>
      </c>
      <c r="E33" s="19">
        <f>D33-AH33</f>
        <v>-6.872140880295774E-2</v>
      </c>
      <c r="F33" s="19">
        <f t="shared" si="17"/>
        <v>-2.2121184902591327E-6</v>
      </c>
      <c r="G33" s="16">
        <v>-1.552142264811E-3</v>
      </c>
      <c r="H33" s="19">
        <f t="shared" si="3"/>
        <v>4.051868627664085</v>
      </c>
      <c r="I33" s="14">
        <v>-1.552142209177E-3</v>
      </c>
      <c r="J33" s="19">
        <f t="shared" si="4"/>
        <v>4.051868306003378</v>
      </c>
      <c r="K33" s="18">
        <v>-1.551983792208E-3</v>
      </c>
      <c r="L33" s="19">
        <f t="shared" si="5"/>
        <v>4.0509523118790192</v>
      </c>
      <c r="M33" s="18">
        <v>-1.5291609914499999E-3</v>
      </c>
      <c r="N33" s="19">
        <f t="shared" si="6"/>
        <v>3.9175032046956098</v>
      </c>
      <c r="O33" s="18">
        <v>-1.5478452030870001E-3</v>
      </c>
      <c r="P33" s="19">
        <f t="shared" si="7"/>
        <v>4.0269724768383739</v>
      </c>
      <c r="Q33" s="18">
        <v>-1.459023418845E-3</v>
      </c>
      <c r="R33" s="19">
        <f t="shared" si="8"/>
        <v>3.4879774448831959</v>
      </c>
      <c r="S33" s="18">
        <v>-1.1605152736549999E-3</v>
      </c>
      <c r="T33" s="19">
        <f t="shared" si="9"/>
        <v>1.243239616014769</v>
      </c>
      <c r="U33" s="18">
        <v>-1.5521422648099999E-3</v>
      </c>
      <c r="V33" s="19">
        <f t="shared" si="10"/>
        <v>4.0518686276583047</v>
      </c>
      <c r="W33" s="19">
        <f t="shared" si="11"/>
        <v>31065.811838539405</v>
      </c>
      <c r="X33" s="19">
        <f t="shared" si="18"/>
        <v>-6.8721460596862016E-2</v>
      </c>
      <c r="Y33" s="19">
        <f t="shared" si="19"/>
        <v>-2.2121201574870801E-6</v>
      </c>
      <c r="Z33" s="28"/>
      <c r="AA33" s="25"/>
      <c r="AB33" s="25"/>
      <c r="AC33" s="2">
        <v>-1.4791853561650001E-3</v>
      </c>
      <c r="AD33" s="19">
        <f t="shared" si="0"/>
        <v>3.6145737599003738</v>
      </c>
      <c r="AE33" s="16">
        <v>-1.341464633208E-3</v>
      </c>
      <c r="AF33" s="19">
        <f t="shared" si="1"/>
        <v>2.6938627854942361</v>
      </c>
      <c r="AG33" s="2"/>
      <c r="AH33">
        <v>31065.880560000001</v>
      </c>
      <c r="AI33">
        <f t="shared" si="20"/>
        <v>0.14154656672994953</v>
      </c>
      <c r="AJ33" s="7">
        <f t="shared" si="14"/>
        <v>-1.5518291467964962E-3</v>
      </c>
      <c r="AK33" s="10">
        <f t="shared" si="15"/>
        <v>4.0500579902580114</v>
      </c>
    </row>
    <row r="34" spans="1:37">
      <c r="A34">
        <v>23</v>
      </c>
      <c r="B34" s="16">
        <v>-1.392623860746E-3</v>
      </c>
      <c r="C34" s="19">
        <f t="shared" si="16"/>
        <v>4.0517944986882846</v>
      </c>
      <c r="D34" s="19">
        <f t="shared" si="2"/>
        <v>31100.822081474002</v>
      </c>
      <c r="E34" s="19"/>
      <c r="F34" s="19"/>
      <c r="G34" s="16">
        <v>-1.392623860955E-3</v>
      </c>
      <c r="H34" s="19">
        <f t="shared" si="3"/>
        <v>4.0517945001101232</v>
      </c>
      <c r="I34" s="14">
        <v>-1.3926238136710001E-3</v>
      </c>
      <c r="J34" s="19">
        <f t="shared" si="4"/>
        <v>4.0517941784342604</v>
      </c>
      <c r="K34" s="18">
        <v>-1.3924891791070001E-3</v>
      </c>
      <c r="L34" s="19">
        <f t="shared" si="5"/>
        <v>4.0508781850438069</v>
      </c>
      <c r="M34" s="18">
        <v>-1.3730778222740001E-3</v>
      </c>
      <c r="N34" s="19">
        <f t="shared" si="6"/>
        <v>3.9174053181258586</v>
      </c>
      <c r="O34" s="18">
        <v>-1.388971925374E-3</v>
      </c>
      <c r="P34" s="19">
        <f t="shared" si="7"/>
        <v>4.0269011959098897</v>
      </c>
      <c r="Q34" s="18">
        <v>-1.3132811555690001E-3</v>
      </c>
      <c r="R34" s="19">
        <f t="shared" si="8"/>
        <v>3.4878041765401768</v>
      </c>
      <c r="S34" s="18">
        <v>-1.0562690317090001E-3</v>
      </c>
      <c r="T34" s="19">
        <f t="shared" si="9"/>
        <v>1.2430642805579026</v>
      </c>
      <c r="U34" s="18">
        <v>-1.3926238609540001E-3</v>
      </c>
      <c r="V34" s="19">
        <f t="shared" si="10"/>
        <v>4.0517945001033198</v>
      </c>
      <c r="W34" s="19">
        <f t="shared" si="11"/>
        <v>31100.822081428352</v>
      </c>
      <c r="X34" s="19"/>
      <c r="Y34" s="19"/>
      <c r="Z34" s="28"/>
      <c r="AA34" s="25"/>
      <c r="AB34" s="25"/>
      <c r="AC34" s="2">
        <v>-1.330498840393E-3</v>
      </c>
      <c r="AD34" s="19">
        <f t="shared" si="0"/>
        <v>3.6144667471925302</v>
      </c>
      <c r="AE34" s="16">
        <v>-1.212580767249E-3</v>
      </c>
      <c r="AF34" s="19">
        <f t="shared" si="1"/>
        <v>2.6937530075938803</v>
      </c>
      <c r="AG34" s="2"/>
    </row>
    <row r="35" spans="1:37">
      <c r="A35">
        <v>24</v>
      </c>
      <c r="B35" s="16">
        <v>-1.256491585206E-3</v>
      </c>
      <c r="C35" s="19">
        <f t="shared" si="16"/>
        <v>4.0517312778232686</v>
      </c>
      <c r="D35" s="19">
        <f t="shared" si="2"/>
        <v>31130.699662470757</v>
      </c>
      <c r="E35" s="19"/>
      <c r="F35" s="19"/>
      <c r="G35" s="16">
        <v>-1.2564915853679999E-3</v>
      </c>
      <c r="H35" s="19">
        <f t="shared" si="3"/>
        <v>4.0517312791092372</v>
      </c>
      <c r="I35" s="14">
        <v>-1.2564915448429999E-3</v>
      </c>
      <c r="J35" s="19">
        <f t="shared" si="4"/>
        <v>4.051730957418421</v>
      </c>
      <c r="K35" s="18">
        <v>-1.256376160448E-3</v>
      </c>
      <c r="L35" s="19">
        <f t="shared" si="5"/>
        <v>4.0508149633942026</v>
      </c>
      <c r="M35" s="18">
        <v>-1.2397289488940001E-3</v>
      </c>
      <c r="N35" s="19">
        <f t="shared" si="6"/>
        <v>3.9173217251553645</v>
      </c>
      <c r="O35" s="18">
        <v>-1.253361814718E-3</v>
      </c>
      <c r="P35" s="19">
        <f t="shared" si="7"/>
        <v>4.026840390409788</v>
      </c>
      <c r="Q35" s="18">
        <v>-1.188336421026E-3</v>
      </c>
      <c r="R35" s="19">
        <f t="shared" si="8"/>
        <v>3.4876556681959379</v>
      </c>
      <c r="S35" s="18">
        <v>-9.6546516919099996E-4</v>
      </c>
      <c r="T35" s="19">
        <f t="shared" si="9"/>
        <v>1.2429115792911745</v>
      </c>
      <c r="U35" s="18">
        <v>-1.2564915853670001E-3</v>
      </c>
      <c r="V35" s="19">
        <f t="shared" si="10"/>
        <v>4.0517312791013005</v>
      </c>
      <c r="W35" s="19">
        <f t="shared" si="11"/>
        <v>31130.699662435421</v>
      </c>
      <c r="X35" s="19"/>
      <c r="Y35" s="19"/>
      <c r="Z35" s="28"/>
      <c r="AA35" s="25"/>
      <c r="AB35" s="25"/>
      <c r="AC35" s="2">
        <v>-1.203156020955E-3</v>
      </c>
      <c r="AD35" s="19">
        <f t="shared" si="0"/>
        <v>3.6143751487183273</v>
      </c>
      <c r="AE35" s="16">
        <v>-1.1014181634050001E-3</v>
      </c>
      <c r="AF35" s="19">
        <f t="shared" si="1"/>
        <v>2.6936584286705347</v>
      </c>
      <c r="AG35" s="2"/>
    </row>
    <row r="36" spans="1:37">
      <c r="A36">
        <v>25</v>
      </c>
      <c r="B36" s="16">
        <v>-1.139387571607E-3</v>
      </c>
      <c r="C36" s="19">
        <f t="shared" si="16"/>
        <v>4.0516769225467435</v>
      </c>
      <c r="D36" s="19">
        <f t="shared" si="2"/>
        <v>31156.401022691694</v>
      </c>
      <c r="E36" s="19"/>
      <c r="F36" s="19"/>
      <c r="G36" s="16">
        <v>-1.1393875717529999E-3</v>
      </c>
      <c r="H36" s="19">
        <f t="shared" si="3"/>
        <v>4.0516769238888912</v>
      </c>
      <c r="I36" s="14">
        <v>-1.1393875367599999E-3</v>
      </c>
      <c r="J36" s="19">
        <f t="shared" si="4"/>
        <v>4.0516766022052479</v>
      </c>
      <c r="K36" s="18">
        <v>-1.1392879006139999E-3</v>
      </c>
      <c r="L36" s="19">
        <f t="shared" si="5"/>
        <v>4.0507606069703002</v>
      </c>
      <c r="M36" s="18">
        <v>-1.1249040420240001E-3</v>
      </c>
      <c r="N36" s="19">
        <f t="shared" si="6"/>
        <v>3.9172497761301308</v>
      </c>
      <c r="O36" s="18">
        <v>-1.136684963573E-3</v>
      </c>
      <c r="P36" s="19">
        <f t="shared" si="7"/>
        <v>4.0267881030114623</v>
      </c>
      <c r="Q36" s="18">
        <v>-1.080411864119E-3</v>
      </c>
      <c r="R36" s="19">
        <f t="shared" si="8"/>
        <v>3.4875274150543447</v>
      </c>
      <c r="S36" s="18">
        <v>-8.8588772523099995E-4</v>
      </c>
      <c r="T36" s="19">
        <f t="shared" si="9"/>
        <v>1.2427777760480403</v>
      </c>
      <c r="U36" s="18">
        <v>-1.1393875717529999E-3</v>
      </c>
      <c r="V36" s="19">
        <f t="shared" si="10"/>
        <v>4.0516769238888912</v>
      </c>
      <c r="W36" s="19">
        <f t="shared" si="11"/>
        <v>31156.401022659651</v>
      </c>
      <c r="X36" s="19"/>
      <c r="Y36" s="19"/>
      <c r="Z36" s="28"/>
      <c r="AA36" s="25"/>
      <c r="AB36" s="25"/>
      <c r="AC36" s="2">
        <v>-1.0932586117839999E-3</v>
      </c>
      <c r="AD36" s="19">
        <f t="shared" si="0"/>
        <v>3.6142961380045335</v>
      </c>
      <c r="AE36" s="16">
        <v>-1.0048705361839999E-3</v>
      </c>
      <c r="AF36" s="19">
        <f t="shared" si="1"/>
        <v>2.6935763628582272</v>
      </c>
      <c r="AG36" s="2"/>
    </row>
    <row r="37" spans="1:37">
      <c r="A37">
        <v>26</v>
      </c>
      <c r="B37" s="16">
        <v>-1.037923757251E-3</v>
      </c>
      <c r="C37" s="19">
        <f t="shared" si="16"/>
        <v>4.0516298485625448</v>
      </c>
      <c r="D37" s="19">
        <f t="shared" si="2"/>
        <v>31178.669755948638</v>
      </c>
      <c r="E37" s="19"/>
      <c r="F37" s="19"/>
      <c r="G37" s="16">
        <v>-1.037923757369E-3</v>
      </c>
      <c r="H37" s="19">
        <f t="shared" si="3"/>
        <v>4.0516298498101833</v>
      </c>
      <c r="I37" s="14">
        <v>-1.0379237269449999E-3</v>
      </c>
      <c r="J37" s="19">
        <f t="shared" si="4"/>
        <v>4.0516295281308565</v>
      </c>
      <c r="K37" s="18">
        <v>-1.037837098672E-3</v>
      </c>
      <c r="L37" s="19">
        <f t="shared" si="5"/>
        <v>4.050713531893674</v>
      </c>
      <c r="M37" s="18">
        <v>-1.025324253047E-3</v>
      </c>
      <c r="N37" s="19">
        <f t="shared" si="6"/>
        <v>3.9171873962857831</v>
      </c>
      <c r="O37" s="18">
        <v>-1.0355739719329999E-3</v>
      </c>
      <c r="P37" s="19">
        <f t="shared" si="7"/>
        <v>4.0267428118543975</v>
      </c>
      <c r="Q37" s="18">
        <v>-9.8655046959700006E-4</v>
      </c>
      <c r="R37" s="19">
        <f t="shared" si="8"/>
        <v>3.4874158933045933</v>
      </c>
      <c r="S37" s="18">
        <v>-8.1575930813699996E-4</v>
      </c>
      <c r="T37" s="19">
        <f t="shared" si="9"/>
        <v>1.2426598754611362</v>
      </c>
      <c r="U37" s="18">
        <v>-1.037923757369E-3</v>
      </c>
      <c r="V37" s="19">
        <f t="shared" si="10"/>
        <v>4.0516298498101833</v>
      </c>
      <c r="W37" s="19">
        <f t="shared" si="11"/>
        <v>31178.66975592274</v>
      </c>
      <c r="X37" s="19"/>
      <c r="Y37" s="19"/>
      <c r="Z37" s="28"/>
      <c r="AA37" s="25"/>
      <c r="AB37" s="25"/>
      <c r="AC37" s="2">
        <v>-9.977594114050001E-4</v>
      </c>
      <c r="AD37" s="19">
        <f t="shared" si="0"/>
        <v>3.6142275082386561</v>
      </c>
      <c r="AE37" s="16">
        <v>-9.2048361177999997E-4</v>
      </c>
      <c r="AF37" s="19">
        <f t="shared" si="1"/>
        <v>2.6935046933609854</v>
      </c>
      <c r="AG37" s="2"/>
    </row>
    <row r="38" spans="1:37">
      <c r="A38">
        <v>27</v>
      </c>
      <c r="B38" s="16">
        <v>-9.4943395254600005E-4</v>
      </c>
      <c r="C38" s="19">
        <f t="shared" si="16"/>
        <v>4.0515888101669084</v>
      </c>
      <c r="D38" s="19">
        <f t="shared" si="2"/>
        <v>31198.091023219557</v>
      </c>
      <c r="E38" s="19"/>
      <c r="F38" s="19"/>
      <c r="G38" s="16">
        <v>-9.4943395264300004E-4</v>
      </c>
      <c r="H38" s="19">
        <f t="shared" si="3"/>
        <v>4.0515888113391831</v>
      </c>
      <c r="I38" s="14">
        <v>-9.4943392602599998E-4</v>
      </c>
      <c r="J38" s="19">
        <f t="shared" si="4"/>
        <v>4.0515884896644252</v>
      </c>
      <c r="K38" s="18">
        <v>-9.4935813627300002E-4</v>
      </c>
      <c r="L38" s="19">
        <f t="shared" si="5"/>
        <v>4.0506724919693866</v>
      </c>
      <c r="M38" s="18">
        <v>-9.3840541484300002E-4</v>
      </c>
      <c r="N38" s="19">
        <f t="shared" si="6"/>
        <v>3.9171329800304839</v>
      </c>
      <c r="O38" s="18">
        <v>-9.4737814583200004E-4</v>
      </c>
      <c r="P38" s="19">
        <f t="shared" si="7"/>
        <v>4.0267033238411862</v>
      </c>
      <c r="Q38" s="18">
        <v>-9.0441066598800001E-4</v>
      </c>
      <c r="R38" s="19">
        <f t="shared" si="8"/>
        <v>3.4873183138042592</v>
      </c>
      <c r="S38" s="18">
        <v>-7.5364089614900003E-4</v>
      </c>
      <c r="T38" s="19">
        <f t="shared" si="9"/>
        <v>1.2425554529168927</v>
      </c>
      <c r="U38" s="18">
        <v>-9.4943395264300004E-4</v>
      </c>
      <c r="V38" s="19">
        <f t="shared" si="10"/>
        <v>4.0515888113391831</v>
      </c>
      <c r="W38" s="19">
        <f t="shared" si="11"/>
        <v>31198.091023198267</v>
      </c>
      <c r="X38" s="19"/>
      <c r="Y38" s="19"/>
      <c r="Z38" s="28"/>
      <c r="AA38" s="25"/>
      <c r="AB38" s="25"/>
      <c r="AC38" s="2">
        <v>-9.1424866628899999E-4</v>
      </c>
      <c r="AD38" s="19">
        <f t="shared" si="0"/>
        <v>3.6141675163226665</v>
      </c>
      <c r="AE38" s="16">
        <v>-8.4629751851500001E-4</v>
      </c>
      <c r="AF38" s="19">
        <f t="shared" si="1"/>
        <v>2.6934417334662371</v>
      </c>
      <c r="AG38" s="2"/>
    </row>
    <row r="39" spans="1:37">
      <c r="A39">
        <v>28</v>
      </c>
      <c r="B39" s="16">
        <v>-8.7179683161999995E-4</v>
      </c>
      <c r="C39" s="19">
        <f t="shared" si="16"/>
        <v>4.0515528174876891</v>
      </c>
      <c r="D39" s="19">
        <f t="shared" si="2"/>
        <v>31215.130401718299</v>
      </c>
      <c r="E39" s="19"/>
      <c r="F39" s="19"/>
      <c r="G39" s="16">
        <v>-8.71796831705E-4</v>
      </c>
      <c r="H39" s="19">
        <f t="shared" si="3"/>
        <v>4.0515528186551748</v>
      </c>
      <c r="I39" s="14">
        <v>-8.7179680828700003E-4</v>
      </c>
      <c r="J39" s="19">
        <f t="shared" si="4"/>
        <v>4.0515524970064121</v>
      </c>
      <c r="K39" s="18">
        <v>-8.7173012177000004E-4</v>
      </c>
      <c r="L39" s="19">
        <f t="shared" si="5"/>
        <v>4.0506364979088474</v>
      </c>
      <c r="M39" s="18">
        <v>-8.6208860726599997E-4</v>
      </c>
      <c r="N39" s="19">
        <f t="shared" si="6"/>
        <v>3.9170851985785617</v>
      </c>
      <c r="O39" s="18">
        <v>-8.6998793414100003E-4</v>
      </c>
      <c r="P39" s="19">
        <f t="shared" si="7"/>
        <v>4.0266686844443917</v>
      </c>
      <c r="Q39" s="18">
        <v>-8.3211875443299998E-4</v>
      </c>
      <c r="R39" s="19">
        <f t="shared" si="8"/>
        <v>3.4872324442325962</v>
      </c>
      <c r="S39" s="18">
        <v>-6.9835736842100002E-4</v>
      </c>
      <c r="T39" s="19">
        <f t="shared" si="9"/>
        <v>1.2424625291847455</v>
      </c>
      <c r="U39" s="18">
        <v>-8.71796831705E-4</v>
      </c>
      <c r="V39" s="19">
        <f t="shared" si="10"/>
        <v>4.0515528186551748</v>
      </c>
      <c r="W39" s="19">
        <f t="shared" si="11"/>
        <v>31215.130401699644</v>
      </c>
      <c r="X39" s="19"/>
      <c r="Y39" s="19"/>
      <c r="Z39" s="28"/>
      <c r="AA39" s="25"/>
      <c r="AB39" s="25"/>
      <c r="AC39" s="2">
        <v>-8.4080048464499997E-4</v>
      </c>
      <c r="AD39" s="19">
        <f t="shared" si="0"/>
        <v>3.6141147705339414</v>
      </c>
      <c r="AE39" s="16">
        <v>-7.8073190410699999E-4</v>
      </c>
      <c r="AF39" s="19">
        <f t="shared" si="1"/>
        <v>2.6933861252712816</v>
      </c>
      <c r="AG39" s="2"/>
    </row>
    <row r="40" spans="1:37">
      <c r="A40">
        <v>29</v>
      </c>
      <c r="B40" s="16">
        <v>-8.0330756988999995E-4</v>
      </c>
      <c r="C40" s="19">
        <f t="shared" si="16"/>
        <v>4.0515210755002222</v>
      </c>
      <c r="D40" s="19">
        <f t="shared" si="2"/>
        <v>31230.162057191839</v>
      </c>
      <c r="E40" s="19"/>
      <c r="F40" s="19"/>
      <c r="G40" s="16">
        <v>-8.0330756997100004E-4</v>
      </c>
      <c r="H40" s="19">
        <f t="shared" si="3"/>
        <v>4.0515210767580427</v>
      </c>
      <c r="I40" s="14">
        <v>-8.0330754925800004E-4</v>
      </c>
      <c r="J40" s="19">
        <f t="shared" si="4"/>
        <v>4.0515207551142076</v>
      </c>
      <c r="K40" s="18">
        <v>-8.0324856455100003E-4</v>
      </c>
      <c r="L40" s="19">
        <f t="shared" si="5"/>
        <v>4.0506047548941062</v>
      </c>
      <c r="M40" s="18">
        <v>-7.9471706355099998E-4</v>
      </c>
      <c r="N40" s="19">
        <f t="shared" si="6"/>
        <v>3.9170430257364899</v>
      </c>
      <c r="O40" s="18">
        <v>-8.01707569154E-4</v>
      </c>
      <c r="P40" s="19">
        <f t="shared" si="7"/>
        <v>4.0266381320589133</v>
      </c>
      <c r="Q40" s="18">
        <v>-7.6816103488599997E-4</v>
      </c>
      <c r="R40" s="19">
        <f t="shared" si="8"/>
        <v>3.4871564830552018</v>
      </c>
      <c r="S40" s="18">
        <v>-6.4894148147699997E-4</v>
      </c>
      <c r="T40" s="19">
        <f t="shared" si="9"/>
        <v>1.2423794754423518</v>
      </c>
      <c r="U40" s="18">
        <v>-8.0330756997100004E-4</v>
      </c>
      <c r="V40" s="19">
        <f t="shared" si="10"/>
        <v>4.0515210767580427</v>
      </c>
      <c r="W40" s="19">
        <f t="shared" si="11"/>
        <v>31230.16205717406</v>
      </c>
      <c r="X40" s="19"/>
      <c r="Y40" s="19"/>
      <c r="Z40" s="28"/>
      <c r="AA40" s="25"/>
      <c r="AB40" s="25"/>
      <c r="AC40" s="2">
        <v>-7.7586075484999996E-4</v>
      </c>
      <c r="AD40" s="19">
        <f t="shared" si="0"/>
        <v>3.6140681484142689</v>
      </c>
      <c r="AE40" s="16">
        <v>-7.2250103564099998E-4</v>
      </c>
      <c r="AF40" s="19">
        <f t="shared" si="1"/>
        <v>2.6933367659189145</v>
      </c>
      <c r="AG40" s="2"/>
    </row>
    <row r="41" spans="1:37">
      <c r="A41">
        <v>30</v>
      </c>
      <c r="B41" s="16">
        <v>-7.42583427256E-4</v>
      </c>
      <c r="C41" s="19">
        <f t="shared" si="16"/>
        <v>4.0514929400267903</v>
      </c>
      <c r="D41" s="19">
        <f t="shared" si="2"/>
        <v>31243.489466013951</v>
      </c>
      <c r="E41" s="19"/>
      <c r="F41" s="19"/>
      <c r="G41" s="16">
        <v>-7.4258342732699996E-4</v>
      </c>
      <c r="H41" s="19">
        <f t="shared" si="3"/>
        <v>4.0514929412672842</v>
      </c>
      <c r="I41" s="14">
        <v>-7.4258340891699998E-4</v>
      </c>
      <c r="J41" s="19">
        <f t="shared" si="4"/>
        <v>4.0514926196118282</v>
      </c>
      <c r="K41" s="18">
        <v>-7.42530984199E-4</v>
      </c>
      <c r="L41" s="19">
        <f t="shared" si="5"/>
        <v>4.0505766179898437</v>
      </c>
      <c r="M41" s="18">
        <v>-7.3494545531100003E-4</v>
      </c>
      <c r="N41" s="19">
        <f t="shared" si="6"/>
        <v>3.9170056186571962</v>
      </c>
      <c r="O41" s="18">
        <v>-7.41161354028E-4</v>
      </c>
      <c r="P41" s="19">
        <f t="shared" si="7"/>
        <v>4.0266110478867994</v>
      </c>
      <c r="Q41" s="18">
        <v>-7.1130387590800004E-4</v>
      </c>
      <c r="R41" s="19">
        <f t="shared" si="8"/>
        <v>3.4870889622600139</v>
      </c>
      <c r="S41" s="18">
        <v>-6.0459124773799995E-4</v>
      </c>
      <c r="T41" s="19">
        <f t="shared" si="9"/>
        <v>1.2423049414225744</v>
      </c>
      <c r="U41" s="18">
        <v>-7.42583427326E-4</v>
      </c>
      <c r="V41" s="19">
        <f t="shared" si="10"/>
        <v>4.0514929412498155</v>
      </c>
      <c r="W41" s="19">
        <f t="shared" si="11"/>
        <v>31243.489465998588</v>
      </c>
      <c r="X41" s="19"/>
      <c r="Y41" s="19"/>
      <c r="Z41" s="28"/>
      <c r="AA41" s="25"/>
      <c r="AB41" s="25"/>
      <c r="AC41" s="2">
        <v>-7.1816422684200002E-4</v>
      </c>
      <c r="AD41" s="19">
        <f t="shared" si="0"/>
        <v>3.6140267369857</v>
      </c>
      <c r="AE41" s="16">
        <v>-6.7055026067699996E-4</v>
      </c>
      <c r="AF41" s="19">
        <f t="shared" si="1"/>
        <v>2.6932927521797119</v>
      </c>
      <c r="AG41" s="2"/>
    </row>
    <row r="42" spans="1:37">
      <c r="A42">
        <v>31</v>
      </c>
      <c r="B42" s="16">
        <v>-6.8849339139500005E-4</v>
      </c>
      <c r="C42" s="19">
        <f t="shared" si="16"/>
        <v>4.0514678843933289</v>
      </c>
      <c r="D42" s="19">
        <f t="shared" si="2"/>
        <v>31255.360856697342</v>
      </c>
      <c r="E42" s="19"/>
      <c r="F42" s="19"/>
      <c r="G42" s="16">
        <v>-6.8849339145899996E-4</v>
      </c>
      <c r="H42" s="19">
        <f t="shared" si="3"/>
        <v>4.0514678856458524</v>
      </c>
      <c r="I42" s="14">
        <v>-6.8849337502400001E-4</v>
      </c>
      <c r="J42" s="19">
        <f t="shared" si="4"/>
        <v>4.0514675640021451</v>
      </c>
      <c r="K42" s="18">
        <v>-6.88446572489E-4</v>
      </c>
      <c r="L42" s="19">
        <f t="shared" si="5"/>
        <v>4.0505515610415159</v>
      </c>
      <c r="M42" s="18">
        <v>-6.8167218926900002E-4</v>
      </c>
      <c r="N42" s="19">
        <f t="shared" si="6"/>
        <v>3.9169722877954491</v>
      </c>
      <c r="O42" s="18">
        <v>-6.8722380979499998E-4</v>
      </c>
      <c r="P42" s="19">
        <f t="shared" si="7"/>
        <v>4.0265869263137866</v>
      </c>
      <c r="Q42" s="18">
        <v>-6.6053375073699995E-4</v>
      </c>
      <c r="R42" s="19">
        <f t="shared" si="8"/>
        <v>3.4870286755675259</v>
      </c>
      <c r="S42" s="18">
        <v>-5.6463717285699998E-4</v>
      </c>
      <c r="T42" s="19">
        <f t="shared" si="9"/>
        <v>1.2422378002554169</v>
      </c>
      <c r="U42" s="18">
        <v>-6.88493391458E-4</v>
      </c>
      <c r="V42" s="19">
        <f t="shared" si="10"/>
        <v>4.0514678856262805</v>
      </c>
      <c r="W42" s="19">
        <f t="shared" si="11"/>
        <v>31255.360856683514</v>
      </c>
      <c r="X42" s="19"/>
      <c r="Y42" s="19"/>
      <c r="Z42" s="28"/>
      <c r="AA42" s="25"/>
      <c r="AB42" s="25"/>
      <c r="AC42" s="2">
        <v>-6.6667239528099998E-4</v>
      </c>
      <c r="AD42" s="19">
        <f t="shared" si="0"/>
        <v>3.6139897874069042</v>
      </c>
      <c r="AE42" s="16">
        <v>-6.2400790031800005E-4</v>
      </c>
      <c r="AF42" s="19">
        <f t="shared" si="1"/>
        <v>2.6932533383661479</v>
      </c>
      <c r="AG42" s="2"/>
    </row>
    <row r="43" spans="1:37">
      <c r="A43">
        <v>32</v>
      </c>
      <c r="B43" s="16">
        <v>-6.40105120584E-4</v>
      </c>
      <c r="C43" s="19">
        <f t="shared" si="16"/>
        <v>4.0514454748015005</v>
      </c>
      <c r="D43" s="19">
        <f t="shared" si="2"/>
        <v>31265.980854598012</v>
      </c>
      <c r="E43" s="19"/>
      <c r="F43" s="19"/>
      <c r="G43" s="16">
        <v>-6.4010512064000002E-4</v>
      </c>
      <c r="H43" s="19">
        <f t="shared" si="3"/>
        <v>4.0514454760240497</v>
      </c>
      <c r="I43" s="14">
        <v>-6.4010510590800001E-4</v>
      </c>
      <c r="J43" s="19">
        <f t="shared" si="4"/>
        <v>4.0514451544064727</v>
      </c>
      <c r="K43" s="18">
        <v>-6.4006314952199999E-4</v>
      </c>
      <c r="L43" s="19">
        <f t="shared" si="5"/>
        <v>4.0505291501494582</v>
      </c>
      <c r="M43" s="18">
        <v>-6.3398827280499999E-4</v>
      </c>
      <c r="N43" s="19">
        <f t="shared" si="6"/>
        <v>3.9169424554063959</v>
      </c>
      <c r="O43" s="18">
        <v>-6.3896698268200004E-4</v>
      </c>
      <c r="P43" s="19">
        <f t="shared" si="7"/>
        <v>4.0265653496420697</v>
      </c>
      <c r="Q43" s="18">
        <v>-6.1501173582800004E-4</v>
      </c>
      <c r="R43" s="19">
        <f t="shared" si="8"/>
        <v>3.4869746250933602</v>
      </c>
      <c r="S43" s="18">
        <v>-5.2851682884300002E-4</v>
      </c>
      <c r="T43" s="19">
        <f t="shared" si="9"/>
        <v>1.2421771054250499</v>
      </c>
      <c r="U43" s="18">
        <v>-6.4010512064000002E-4</v>
      </c>
      <c r="V43" s="19">
        <f t="shared" si="10"/>
        <v>4.0514454760240497</v>
      </c>
      <c r="W43" s="19">
        <f t="shared" si="11"/>
        <v>31265.980854585723</v>
      </c>
      <c r="X43" s="19"/>
      <c r="Y43" s="19"/>
      <c r="Z43" s="28"/>
      <c r="AA43" s="25"/>
      <c r="AB43" s="25"/>
      <c r="AC43" s="2">
        <v>-6.2052642694099996E-4</v>
      </c>
      <c r="AD43" s="19">
        <f t="shared" si="0"/>
        <v>3.6139566806509862</v>
      </c>
      <c r="AE43" s="16">
        <v>-5.8214843447200004E-4</v>
      </c>
      <c r="AF43" s="19">
        <f t="shared" si="1"/>
        <v>2.6932179045797362</v>
      </c>
      <c r="AG43" s="2"/>
    </row>
    <row r="44" spans="1:37">
      <c r="A44">
        <v>33</v>
      </c>
      <c r="B44" s="16">
        <v>-5.9664448986300001E-4</v>
      </c>
      <c r="C44" s="19">
        <f t="shared" si="16"/>
        <v>4.0514253511959666</v>
      </c>
      <c r="D44" s="19">
        <f t="shared" si="2"/>
        <v>31275.519360506227</v>
      </c>
      <c r="E44" s="19"/>
      <c r="F44" s="19"/>
      <c r="G44" s="16">
        <v>-5.9664448991300005E-4</v>
      </c>
      <c r="H44" s="19">
        <f t="shared" si="3"/>
        <v>4.0514253524089412</v>
      </c>
      <c r="I44" s="14">
        <v>-5.9664447665599995E-4</v>
      </c>
      <c r="J44" s="19">
        <f t="shared" si="4"/>
        <v>4.0514250308009565</v>
      </c>
      <c r="K44" s="18">
        <v>-5.96606719804E-4</v>
      </c>
      <c r="L44" s="19">
        <f t="shared" si="5"/>
        <v>4.05050902555665</v>
      </c>
      <c r="M44" s="18">
        <v>-5.9113827313099997E-4</v>
      </c>
      <c r="N44" s="19">
        <f t="shared" si="6"/>
        <v>3.9169156502542997</v>
      </c>
      <c r="O44" s="18">
        <v>-5.95620257739E-4</v>
      </c>
      <c r="P44" s="19">
        <f t="shared" si="7"/>
        <v>4.0265459720468471</v>
      </c>
      <c r="Q44" s="18">
        <v>-5.74038617993E-4</v>
      </c>
      <c r="R44" s="19">
        <f t="shared" si="8"/>
        <v>3.4869259793743517</v>
      </c>
      <c r="S44" s="18">
        <v>-4.9575494389900003E-4</v>
      </c>
      <c r="T44" s="19">
        <f t="shared" si="9"/>
        <v>1.242122057167915</v>
      </c>
      <c r="U44" s="18">
        <v>-5.9664448991300005E-4</v>
      </c>
      <c r="V44" s="19">
        <f t="shared" si="10"/>
        <v>4.0514253524089412</v>
      </c>
      <c r="W44" s="19">
        <f t="shared" si="11"/>
        <v>31275.519360495251</v>
      </c>
      <c r="X44" s="19"/>
      <c r="Y44" s="19"/>
      <c r="Z44" s="28"/>
      <c r="AA44" s="25"/>
      <c r="AB44" s="25"/>
      <c r="AC44" s="2">
        <v>-5.79011107571E-4</v>
      </c>
      <c r="AD44" s="19">
        <f t="shared" si="0"/>
        <v>3.6139269015378233</v>
      </c>
      <c r="AE44" s="16">
        <v>-5.4436404830300004E-4</v>
      </c>
      <c r="AF44" s="19">
        <f t="shared" si="1"/>
        <v>2.6931859320258091</v>
      </c>
      <c r="AG44" s="2"/>
    </row>
    <row r="45" spans="1:37">
      <c r="A45">
        <v>34</v>
      </c>
      <c r="B45" s="16">
        <v>-5.5746443149700005E-4</v>
      </c>
      <c r="C45" s="19">
        <f t="shared" si="16"/>
        <v>4.051407212797038</v>
      </c>
      <c r="D45" s="19">
        <f t="shared" si="2"/>
        <v>31284.118389374613</v>
      </c>
      <c r="E45" s="19"/>
      <c r="F45" s="19"/>
      <c r="G45" s="16">
        <v>-5.5746443154300004E-4</v>
      </c>
      <c r="H45" s="19">
        <f t="shared" si="3"/>
        <v>4.0514072140326647</v>
      </c>
      <c r="I45" s="14">
        <v>-5.5746441956900001E-4</v>
      </c>
      <c r="J45" s="19">
        <f t="shared" si="4"/>
        <v>4.0514068923937963</v>
      </c>
      <c r="K45" s="18">
        <v>-5.5743031996800005E-4</v>
      </c>
      <c r="L45" s="19">
        <f t="shared" si="5"/>
        <v>4.0504908860146926</v>
      </c>
      <c r="M45" s="18">
        <v>-5.5249020579800005E-4</v>
      </c>
      <c r="N45" s="19">
        <f t="shared" si="6"/>
        <v>3.9168914764373071</v>
      </c>
      <c r="O45" s="18">
        <v>-5.5653939756299998E-4</v>
      </c>
      <c r="P45" s="19">
        <f t="shared" si="7"/>
        <v>4.0265285045889883</v>
      </c>
      <c r="Q45" s="18">
        <v>-5.3702787454899998E-4</v>
      </c>
      <c r="R45" s="19">
        <f t="shared" si="8"/>
        <v>3.4868820409838612</v>
      </c>
      <c r="S45" s="18">
        <v>-4.6594768212199997E-4</v>
      </c>
      <c r="T45" s="19">
        <f t="shared" si="9"/>
        <v>1.2420719760354828</v>
      </c>
      <c r="U45" s="18">
        <v>-5.5746443154300004E-4</v>
      </c>
      <c r="V45" s="19">
        <f t="shared" si="10"/>
        <v>4.0514072140326647</v>
      </c>
      <c r="W45" s="19">
        <f t="shared" si="11"/>
        <v>31284.118389364517</v>
      </c>
      <c r="X45" s="19"/>
      <c r="Y45" s="19"/>
      <c r="Z45" s="28"/>
      <c r="AA45" s="25"/>
      <c r="AB45" s="25"/>
      <c r="AC45" s="2">
        <v>-5.4152695554900003E-4</v>
      </c>
      <c r="AD45" s="19">
        <f t="shared" si="0"/>
        <v>3.6139000184721191</v>
      </c>
      <c r="AE45" s="16">
        <v>-5.1014243787300001E-4</v>
      </c>
      <c r="AF45" s="19">
        <f t="shared" si="1"/>
        <v>2.6931569837964631</v>
      </c>
      <c r="AG45" s="2"/>
    </row>
    <row r="46" spans="1:37">
      <c r="A46">
        <v>35</v>
      </c>
      <c r="B46" s="16">
        <v>-5.2202070695300004E-4</v>
      </c>
      <c r="C46" s="19">
        <f t="shared" si="16"/>
        <v>4.0513908067372419</v>
      </c>
      <c r="D46" s="19">
        <f t="shared" si="2"/>
        <v>31291.897387754605</v>
      </c>
      <c r="E46" s="19"/>
      <c r="F46" s="19"/>
      <c r="G46" s="16">
        <v>-5.2202070699499997E-4</v>
      </c>
      <c r="H46" s="19">
        <f t="shared" si="3"/>
        <v>4.0513908079822514</v>
      </c>
      <c r="I46" s="14">
        <v>-5.2202069614500004E-4</v>
      </c>
      <c r="J46" s="19">
        <f t="shared" si="4"/>
        <v>4.0513904863547658</v>
      </c>
      <c r="K46" s="18">
        <v>-5.21989796296E-4</v>
      </c>
      <c r="L46" s="19">
        <f t="shared" si="5"/>
        <v>4.0504744787857661</v>
      </c>
      <c r="M46" s="18">
        <v>-5.1751209415700004E-4</v>
      </c>
      <c r="N46" s="19">
        <f t="shared" si="6"/>
        <v>3.9168696017120013</v>
      </c>
      <c r="O46" s="18">
        <v>-5.2118246300899998E-4</v>
      </c>
      <c r="P46" s="19">
        <f t="shared" si="7"/>
        <v>4.0265127042474091</v>
      </c>
      <c r="Q46" s="18">
        <v>-5.0348455965600004E-4</v>
      </c>
      <c r="R46" s="19">
        <f t="shared" si="8"/>
        <v>3.4868422214777901</v>
      </c>
      <c r="S46" s="18">
        <v>-4.3875013476900001E-4</v>
      </c>
      <c r="T46" s="19">
        <f t="shared" si="9"/>
        <v>1.242026281858422</v>
      </c>
      <c r="U46" s="18">
        <v>-5.2202070699499997E-4</v>
      </c>
      <c r="V46" s="19">
        <f t="shared" si="10"/>
        <v>4.0513908079822514</v>
      </c>
      <c r="W46" s="19">
        <f t="shared" si="11"/>
        <v>31291.897387745386</v>
      </c>
      <c r="X46" s="19"/>
      <c r="Y46" s="19"/>
      <c r="Z46" s="28"/>
      <c r="AA46" s="25"/>
      <c r="AB46" s="25"/>
      <c r="AC46" s="2">
        <v>-5.0756845442899998E-4</v>
      </c>
      <c r="AD46" s="19">
        <f t="shared" si="0"/>
        <v>3.6138756676113672</v>
      </c>
      <c r="AE46" s="16">
        <v>-4.7904934935100001E-4</v>
      </c>
      <c r="AF46" s="19">
        <f t="shared" si="1"/>
        <v>2.6931306898611638</v>
      </c>
      <c r="AG46" s="2"/>
    </row>
    <row r="47" spans="1:37">
      <c r="A47">
        <v>36</v>
      </c>
      <c r="B47" s="16">
        <v>-4.89852902538E-4</v>
      </c>
      <c r="C47" s="19">
        <f t="shared" si="16"/>
        <v>4.0513759191147969</v>
      </c>
      <c r="D47" s="19">
        <f t="shared" si="2"/>
        <v>31298.957404771762</v>
      </c>
      <c r="E47" s="19"/>
      <c r="F47" s="19"/>
      <c r="G47" s="16">
        <v>-4.8985290257700005E-4</v>
      </c>
      <c r="H47" s="19">
        <f t="shared" si="3"/>
        <v>4.0513759203866044</v>
      </c>
      <c r="I47" s="14">
        <v>-4.8985289271399998E-4</v>
      </c>
      <c r="J47" s="19">
        <f t="shared" si="4"/>
        <v>4.0513755987499636</v>
      </c>
      <c r="K47" s="18">
        <v>-4.8982480448399996E-4</v>
      </c>
      <c r="L47" s="19">
        <f t="shared" si="5"/>
        <v>4.050459590171176</v>
      </c>
      <c r="M47" s="18">
        <v>-4.85753561841E-4</v>
      </c>
      <c r="N47" s="19">
        <f t="shared" si="6"/>
        <v>3.91684974148545</v>
      </c>
      <c r="O47" s="18">
        <v>-4.8909092148899998E-4</v>
      </c>
      <c r="P47" s="19">
        <f t="shared" si="7"/>
        <v>4.0264983650666117</v>
      </c>
      <c r="Q47" s="18">
        <v>-4.7298866604799999E-4</v>
      </c>
      <c r="R47" s="19">
        <f t="shared" si="8"/>
        <v>3.4868060215149654</v>
      </c>
      <c r="S47" s="18">
        <v>-4.1386629449300001E-4</v>
      </c>
      <c r="T47" s="19">
        <f t="shared" si="9"/>
        <v>1.2419844767499555</v>
      </c>
      <c r="U47" s="18">
        <v>-4.8985290257700005E-4</v>
      </c>
      <c r="V47" s="19">
        <f t="shared" si="10"/>
        <v>4.0513759203866044</v>
      </c>
      <c r="W47" s="19">
        <f t="shared" si="11"/>
        <v>31298.957404763201</v>
      </c>
      <c r="X47" s="19"/>
      <c r="Y47" s="19"/>
      <c r="Z47" s="28"/>
      <c r="AA47" s="25"/>
      <c r="AB47" s="25"/>
      <c r="AC47" s="2">
        <v>-4.7670691663000001E-4</v>
      </c>
      <c r="AD47" s="19">
        <f t="shared" si="0"/>
        <v>3.6138535404884493</v>
      </c>
      <c r="AE47" s="16">
        <v>-4.50714732128E-4</v>
      </c>
      <c r="AF47" s="19">
        <f t="shared" si="1"/>
        <v>2.6931067351843296</v>
      </c>
      <c r="AG47" s="2"/>
    </row>
    <row r="48" spans="1:37">
      <c r="A48">
        <v>37</v>
      </c>
      <c r="B48" s="16">
        <v>-4.6056940008399997E-4</v>
      </c>
      <c r="C48" s="19">
        <f t="shared" si="16"/>
        <v>4.0513623681718798</v>
      </c>
      <c r="D48" s="19">
        <f t="shared" si="2"/>
        <v>31305.384390679163</v>
      </c>
      <c r="E48" s="19"/>
      <c r="F48" s="19"/>
      <c r="G48" s="16">
        <v>-4.6056940011900003E-4</v>
      </c>
      <c r="H48" s="19">
        <f t="shared" si="3"/>
        <v>4.0513623694238134</v>
      </c>
      <c r="I48" s="14">
        <v>-4.6056939112800002E-4</v>
      </c>
      <c r="J48" s="19">
        <f t="shared" si="4"/>
        <v>4.0513620478205894</v>
      </c>
      <c r="K48" s="18">
        <v>-4.6054378352499998E-4</v>
      </c>
      <c r="L48" s="19">
        <f t="shared" si="5"/>
        <v>4.0504460394604394</v>
      </c>
      <c r="M48" s="18">
        <v>-4.56831260576E-4</v>
      </c>
      <c r="N48" s="19">
        <f t="shared" si="6"/>
        <v>3.9168316566388768</v>
      </c>
      <c r="O48" s="18">
        <v>-4.5987470383199999E-4</v>
      </c>
      <c r="P48" s="19">
        <f t="shared" si="7"/>
        <v>4.0264853123751294</v>
      </c>
      <c r="Q48" s="18">
        <v>-4.45181909875E-4</v>
      </c>
      <c r="R48" s="19">
        <f t="shared" si="8"/>
        <v>3.4867730153669285</v>
      </c>
      <c r="S48" s="18">
        <v>-3.9104096479599998E-4</v>
      </c>
      <c r="T48" s="19">
        <f t="shared" si="9"/>
        <v>1.2419461314551015</v>
      </c>
      <c r="U48" s="18">
        <v>-4.6056940011900003E-4</v>
      </c>
      <c r="V48" s="19">
        <f t="shared" si="10"/>
        <v>4.0513623694238134</v>
      </c>
      <c r="W48" s="19">
        <f t="shared" si="11"/>
        <v>31305.384390671483</v>
      </c>
      <c r="X48" s="19"/>
      <c r="Y48" s="19"/>
      <c r="Z48" s="28"/>
      <c r="AA48" s="25"/>
      <c r="AB48" s="25"/>
      <c r="AC48" s="2">
        <v>-4.4857688545100002E-4</v>
      </c>
      <c r="AD48" s="19">
        <f t="shared" si="0"/>
        <v>3.6138333742850222</v>
      </c>
      <c r="AE48" s="16">
        <v>-4.2482167556299999E-4</v>
      </c>
      <c r="AF48" s="19">
        <f t="shared" si="1"/>
        <v>2.6930848500898534</v>
      </c>
      <c r="AG48" s="2"/>
    </row>
    <row r="49" spans="1:33">
      <c r="A49">
        <v>38</v>
      </c>
      <c r="B49" s="16">
        <v>-4.3383540005E-4</v>
      </c>
      <c r="C49" s="19">
        <f t="shared" si="16"/>
        <v>4.0513499984672023</v>
      </c>
      <c r="D49" s="19">
        <f t="shared" si="2"/>
        <v>31311.251825482665</v>
      </c>
      <c r="E49" s="19"/>
      <c r="F49" s="19"/>
      <c r="G49" s="16">
        <v>-4.3383540008200001E-4</v>
      </c>
      <c r="H49" s="19">
        <f t="shared" si="3"/>
        <v>4.0513499997192426</v>
      </c>
      <c r="I49" s="14">
        <v>-4.3383539186200003E-4</v>
      </c>
      <c r="J49" s="19">
        <f t="shared" si="4"/>
        <v>4.0513496781019782</v>
      </c>
      <c r="K49" s="18">
        <v>-4.33811981143E-4</v>
      </c>
      <c r="L49" s="19">
        <f t="shared" si="5"/>
        <v>4.0504336688334632</v>
      </c>
      <c r="M49" s="18">
        <v>-4.3041724584200002E-4</v>
      </c>
      <c r="N49" s="19">
        <f t="shared" si="6"/>
        <v>3.9168151416186419</v>
      </c>
      <c r="O49" s="18">
        <v>-4.3320029381900001E-4</v>
      </c>
      <c r="P49" s="19">
        <f t="shared" si="7"/>
        <v>4.0264733966869244</v>
      </c>
      <c r="Q49" s="18">
        <v>-4.1975715674300002E-4</v>
      </c>
      <c r="R49" s="19">
        <f t="shared" si="8"/>
        <v>3.4867428380678049</v>
      </c>
      <c r="S49" s="18">
        <v>-3.70053189241E-4</v>
      </c>
      <c r="T49" s="19">
        <f t="shared" si="9"/>
        <v>1.2419108745005403</v>
      </c>
      <c r="U49" s="18">
        <v>-4.3383540008200001E-4</v>
      </c>
      <c r="V49" s="19">
        <f t="shared" si="10"/>
        <v>4.0513499997192426</v>
      </c>
      <c r="W49" s="19">
        <f t="shared" si="11"/>
        <v>31311.25182547564</v>
      </c>
      <c r="X49" s="19"/>
      <c r="Y49" s="19"/>
      <c r="Z49" s="28"/>
      <c r="AA49" s="25"/>
      <c r="AB49" s="25"/>
      <c r="AC49" s="2">
        <v>-4.2286526438000001E-4</v>
      </c>
      <c r="AD49" s="19">
        <f t="shared" si="0"/>
        <v>3.6138149439083378</v>
      </c>
      <c r="AE49" s="16">
        <v>-4.0109750769999999E-4</v>
      </c>
      <c r="AF49" s="19">
        <f t="shared" si="1"/>
        <v>2.6930648027122359</v>
      </c>
      <c r="AG49" s="2"/>
    </row>
    <row r="50" spans="1:33">
      <c r="A50">
        <v>39</v>
      </c>
      <c r="B50" s="16">
        <v>-4.0936330856499998E-4</v>
      </c>
      <c r="C50" s="19">
        <f t="shared" si="16"/>
        <v>4.051338676557485</v>
      </c>
      <c r="D50" s="19">
        <f t="shared" si="2"/>
        <v>31316.622828741096</v>
      </c>
      <c r="E50" s="19"/>
      <c r="F50" s="19"/>
      <c r="G50" s="16">
        <v>-4.0936330859500002E-4</v>
      </c>
      <c r="H50" s="19">
        <f t="shared" si="3"/>
        <v>4.051338677838082</v>
      </c>
      <c r="I50" s="14">
        <v>-4.0936330106E-4</v>
      </c>
      <c r="J50" s="19">
        <f t="shared" si="4"/>
        <v>4.051338356194492</v>
      </c>
      <c r="K50" s="18">
        <v>-4.09341842944E-4</v>
      </c>
      <c r="L50" s="19">
        <f t="shared" si="5"/>
        <v>4.0504223459933328</v>
      </c>
      <c r="M50" s="18">
        <v>-4.0622963850000003E-4</v>
      </c>
      <c r="N50" s="19">
        <f t="shared" si="6"/>
        <v>3.9168000209157938</v>
      </c>
      <c r="O50" s="18">
        <v>-4.0878116691300001E-4</v>
      </c>
      <c r="P50" s="19">
        <f t="shared" si="7"/>
        <v>4.0264624898248442</v>
      </c>
      <c r="Q50" s="18">
        <v>-3.96449902432E-4</v>
      </c>
      <c r="R50" s="19">
        <f t="shared" si="8"/>
        <v>3.4867151752075358</v>
      </c>
      <c r="S50" s="18">
        <v>-3.5071088266800001E-4</v>
      </c>
      <c r="T50" s="19">
        <f t="shared" si="9"/>
        <v>1.2418783828085509</v>
      </c>
      <c r="U50" s="18">
        <v>-4.0936330859500002E-4</v>
      </c>
      <c r="V50" s="19">
        <f t="shared" si="10"/>
        <v>4.051338677838082</v>
      </c>
      <c r="W50" s="19">
        <f t="shared" si="11"/>
        <v>31316.622828734511</v>
      </c>
      <c r="X50" s="19"/>
      <c r="Y50" s="19"/>
      <c r="Z50" s="28"/>
      <c r="AA50" s="25"/>
      <c r="AB50" s="25"/>
      <c r="AC50" s="2">
        <v>-3.99302565985E-4</v>
      </c>
      <c r="AD50" s="19">
        <f t="shared" si="0"/>
        <v>3.6137980556652138</v>
      </c>
      <c r="AE50" s="16">
        <v>-3.79306586224E-4</v>
      </c>
      <c r="AF50" s="19">
        <f t="shared" si="1"/>
        <v>2.6930463928012287</v>
      </c>
      <c r="AG50" s="2"/>
    </row>
    <row r="51" spans="1:33">
      <c r="A51">
        <v>40</v>
      </c>
      <c r="B51" s="16">
        <v>-3.8690496980299999E-4</v>
      </c>
      <c r="C51" s="19">
        <f t="shared" si="16"/>
        <v>4.0513282873574497</v>
      </c>
      <c r="D51" s="19">
        <f t="shared" si="2"/>
        <v>31321.551864362904</v>
      </c>
      <c r="E51" s="19"/>
      <c r="F51" s="19"/>
      <c r="G51" s="16">
        <v>-3.8690496982999998E-4</v>
      </c>
      <c r="H51" s="19">
        <f t="shared" si="3"/>
        <v>4.0513282886117779</v>
      </c>
      <c r="I51" s="14">
        <v>-3.8690496290699999E-4</v>
      </c>
      <c r="J51" s="19">
        <f t="shared" si="4"/>
        <v>4.0513279669918987</v>
      </c>
      <c r="K51" s="18">
        <v>-3.8688524614799999E-4</v>
      </c>
      <c r="L51" s="19">
        <f t="shared" si="5"/>
        <v>4.0504119560046234</v>
      </c>
      <c r="M51" s="18">
        <v>-3.8402507235300003E-4</v>
      </c>
      <c r="N51" s="19">
        <f t="shared" si="6"/>
        <v>3.9167861395915651</v>
      </c>
      <c r="O51" s="18">
        <v>-3.8637006311800001E-4</v>
      </c>
      <c r="P51" s="19">
        <f t="shared" si="7"/>
        <v>4.0264524806705708</v>
      </c>
      <c r="Q51" s="18">
        <v>-3.7503136432800001E-4</v>
      </c>
      <c r="R51" s="19">
        <f t="shared" si="8"/>
        <v>3.4866897549808584</v>
      </c>
      <c r="S51" s="18">
        <v>-3.3284641953599999E-4</v>
      </c>
      <c r="T51" s="19">
        <f t="shared" si="9"/>
        <v>1.2418483745898925</v>
      </c>
      <c r="U51" s="18">
        <v>-3.8690496982999998E-4</v>
      </c>
      <c r="V51" s="19">
        <f t="shared" si="10"/>
        <v>4.0513282886117779</v>
      </c>
      <c r="W51" s="19">
        <f t="shared" si="11"/>
        <v>31321.551864356978</v>
      </c>
      <c r="X51" s="19"/>
      <c r="Y51" s="19"/>
      <c r="Z51" s="28"/>
      <c r="AA51" s="25"/>
      <c r="AB51" s="25"/>
      <c r="AC51" s="2">
        <v>-3.77655820876E-4</v>
      </c>
      <c r="AD51" s="19">
        <f t="shared" si="0"/>
        <v>3.6137825420616778</v>
      </c>
      <c r="AE51" s="16">
        <v>-3.5924442371199999E-4</v>
      </c>
      <c r="AF51" s="19">
        <f t="shared" si="1"/>
        <v>2.693029446652865</v>
      </c>
      <c r="AG51" s="2"/>
    </row>
    <row r="52" spans="1:33">
      <c r="A52">
        <v>41</v>
      </c>
      <c r="B52" s="16">
        <v>-3.6624534967199997E-4</v>
      </c>
      <c r="C52" s="19">
        <f t="shared" si="16"/>
        <v>4.0513187310836756</v>
      </c>
      <c r="D52" s="19">
        <f t="shared" si="2"/>
        <v>31326.086126876166</v>
      </c>
      <c r="E52" s="19"/>
      <c r="F52" s="19"/>
      <c r="G52" s="16">
        <v>-3.66245349697E-4</v>
      </c>
      <c r="H52" s="19">
        <f t="shared" si="3"/>
        <v>4.0513187323447397</v>
      </c>
      <c r="I52" s="14">
        <v>-3.6624534332100001E-4</v>
      </c>
      <c r="J52" s="19">
        <f t="shared" si="4"/>
        <v>4.0513184107231908</v>
      </c>
      <c r="K52" s="18">
        <v>-3.6622718448199999E-4</v>
      </c>
      <c r="L52" s="19">
        <f t="shared" si="5"/>
        <v>4.050402398925165</v>
      </c>
      <c r="M52" s="18">
        <v>-3.6359254809000002E-4</v>
      </c>
      <c r="N52" s="19">
        <f t="shared" si="6"/>
        <v>3.9167733671942244</v>
      </c>
      <c r="O52" s="18">
        <v>-3.65752702671E-4</v>
      </c>
      <c r="P52" s="19">
        <f t="shared" si="7"/>
        <v>4.0264432735172804</v>
      </c>
      <c r="Q52" s="18">
        <v>-3.5530284467000001E-4</v>
      </c>
      <c r="R52" s="19">
        <f t="shared" si="8"/>
        <v>3.4866663413063037</v>
      </c>
      <c r="S52" s="18">
        <v>-3.1631298920300002E-4</v>
      </c>
      <c r="T52" s="19">
        <f t="shared" si="9"/>
        <v>1.2418206030455039</v>
      </c>
      <c r="U52" s="18">
        <v>-3.66245349697E-4</v>
      </c>
      <c r="V52" s="19">
        <f t="shared" si="10"/>
        <v>4.0513187323447397</v>
      </c>
      <c r="W52" s="19">
        <f t="shared" si="11"/>
        <v>31326.086126870679</v>
      </c>
      <c r="X52" s="19"/>
      <c r="Y52" s="19"/>
      <c r="Z52" s="28"/>
      <c r="AA52" s="25"/>
      <c r="AB52" s="25"/>
      <c r="AC52" s="2">
        <v>-3.57722796351E-4</v>
      </c>
      <c r="AD52" s="19">
        <f t="shared" si="0"/>
        <v>3.6137682579298414</v>
      </c>
      <c r="AE52" s="16">
        <v>-3.4073287221700002E-4</v>
      </c>
      <c r="AF52" s="19">
        <f t="shared" si="1"/>
        <v>2.6930138130519339</v>
      </c>
      <c r="AG52" s="2"/>
    </row>
    <row r="53" spans="1:33">
      <c r="A53">
        <v>42</v>
      </c>
      <c r="B53" s="16">
        <v>-3.4719736898899999E-4</v>
      </c>
      <c r="C53" s="19">
        <f t="shared" si="16"/>
        <v>4.0513099210668955</v>
      </c>
      <c r="D53" s="19">
        <f t="shared" si="2"/>
        <v>31330.266675415616</v>
      </c>
      <c r="E53" s="19"/>
      <c r="F53" s="19"/>
      <c r="G53" s="16">
        <v>-3.4719736901199998E-4</v>
      </c>
      <c r="H53" s="19">
        <f t="shared" si="3"/>
        <v>4.0513099223238456</v>
      </c>
      <c r="I53" s="14">
        <v>-3.4719736312699998E-4</v>
      </c>
      <c r="J53" s="19">
        <f t="shared" si="4"/>
        <v>4.0513096007084428</v>
      </c>
      <c r="K53" s="18">
        <v>-3.4718060230899998E-4</v>
      </c>
      <c r="L53" s="19">
        <f t="shared" si="5"/>
        <v>4.050393588390321</v>
      </c>
      <c r="M53" s="18">
        <v>-3.4474840156199999E-4</v>
      </c>
      <c r="N53" s="19">
        <f t="shared" si="6"/>
        <v>3.9167615884441389</v>
      </c>
      <c r="O53" s="18">
        <v>-3.4674264460200001E-4</v>
      </c>
      <c r="P53" s="19">
        <f t="shared" si="7"/>
        <v>4.0264347848677033</v>
      </c>
      <c r="Q53" s="18">
        <v>-3.3709110490500003E-4</v>
      </c>
      <c r="R53" s="19">
        <f t="shared" si="8"/>
        <v>3.486644728443423</v>
      </c>
      <c r="S53" s="18"/>
      <c r="T53" s="19"/>
      <c r="U53" s="18">
        <v>-3.4719736901199998E-4</v>
      </c>
      <c r="V53" s="19">
        <f t="shared" si="10"/>
        <v>4.0513099223238456</v>
      </c>
      <c r="W53" s="19">
        <f t="shared" si="11"/>
        <v>31330.266675410567</v>
      </c>
      <c r="X53" s="19"/>
      <c r="Y53" s="19"/>
      <c r="Z53" s="28"/>
      <c r="AA53" s="25"/>
      <c r="AB53" s="25"/>
      <c r="AC53" s="2">
        <v>-3.3932725536999999E-4</v>
      </c>
      <c r="AD53" s="19">
        <f t="shared" si="0"/>
        <v>3.6137550766103317</v>
      </c>
      <c r="AE53" s="16">
        <v>-3.2361615435999997E-4</v>
      </c>
      <c r="AF53" s="19">
        <f t="shared" si="1"/>
        <v>2.6929993597988897</v>
      </c>
      <c r="AG53" s="2"/>
    </row>
    <row r="54" spans="1:33">
      <c r="A54">
        <v>43</v>
      </c>
      <c r="B54" s="16">
        <v>-3.2959765311600003E-4</v>
      </c>
      <c r="C54" s="19">
        <f t="shared" si="16"/>
        <v>4.0513017814785712</v>
      </c>
      <c r="D54" s="19">
        <f t="shared" si="2"/>
        <v>31334.129366569712</v>
      </c>
      <c r="E54" s="19"/>
      <c r="F54" s="19"/>
      <c r="G54" s="16">
        <v>-3.2959765313800001E-4</v>
      </c>
      <c r="H54" s="19">
        <f t="shared" si="3"/>
        <v>4.0513017827784452</v>
      </c>
      <c r="I54" s="14">
        <v>-3.2959764769399999E-4</v>
      </c>
      <c r="J54" s="19">
        <f t="shared" si="4"/>
        <v>4.0513014611185199</v>
      </c>
      <c r="K54" s="18">
        <v>-3.2958214499099998E-4</v>
      </c>
      <c r="L54" s="19">
        <f t="shared" si="5"/>
        <v>4.050385448199421</v>
      </c>
      <c r="M54" s="18">
        <v>-3.2733216172700001E-4</v>
      </c>
      <c r="N54" s="19">
        <f t="shared" si="6"/>
        <v>3.9167507025193018</v>
      </c>
      <c r="O54" s="18">
        <v>-3.2917705671099999E-4</v>
      </c>
      <c r="P54" s="19">
        <f t="shared" si="7"/>
        <v>4.0264269418563572</v>
      </c>
      <c r="Q54" s="18">
        <v>-3.2024454904299999E-4</v>
      </c>
      <c r="R54" s="19">
        <f t="shared" si="8"/>
        <v>3.4866247364347558</v>
      </c>
      <c r="S54" s="18"/>
      <c r="T54" s="19"/>
      <c r="U54" s="18">
        <v>-3.2959765313800001E-4</v>
      </c>
      <c r="V54" s="19">
        <f t="shared" si="10"/>
        <v>4.0513017827784452</v>
      </c>
      <c r="W54" s="19">
        <f t="shared" si="11"/>
        <v>31334.129366564885</v>
      </c>
      <c r="X54" s="19"/>
      <c r="Y54" s="19"/>
      <c r="Z54" s="28"/>
      <c r="AA54" s="25"/>
      <c r="AB54" s="25"/>
      <c r="AC54" s="2">
        <v>-3.22315047303E-4</v>
      </c>
      <c r="AD54" s="19">
        <f t="shared" si="0"/>
        <v>3.6137428874408215</v>
      </c>
      <c r="AE54" s="16">
        <v>-3.0775757503699998E-4</v>
      </c>
      <c r="AF54" s="19">
        <f t="shared" si="1"/>
        <v>2.6929859709719679</v>
      </c>
      <c r="AG54" s="2"/>
    </row>
    <row r="55" spans="1:33">
      <c r="A55">
        <v>44</v>
      </c>
      <c r="B55" s="16">
        <v>-3.1330301689500001E-4</v>
      </c>
      <c r="C55" s="19">
        <f t="shared" si="16"/>
        <v>4.0512942460708246</v>
      </c>
      <c r="D55" s="19">
        <f t="shared" si="2"/>
        <v>31337.70562584823</v>
      </c>
      <c r="E55" s="19"/>
      <c r="F55" s="19"/>
      <c r="G55" s="16">
        <v>-3.13303016914E-4</v>
      </c>
      <c r="H55" s="19">
        <f t="shared" si="3"/>
        <v>4.0512942472821507</v>
      </c>
      <c r="I55" s="14">
        <v>-3.1330301187000001E-4</v>
      </c>
      <c r="J55" s="19">
        <f t="shared" si="4"/>
        <v>4.0512939257064531</v>
      </c>
      <c r="K55" s="18">
        <v>-3.1328864444800001E-4</v>
      </c>
      <c r="L55" s="19">
        <f t="shared" si="5"/>
        <v>4.0503779120743104</v>
      </c>
      <c r="M55" s="18">
        <v>-3.1120312276600002E-4</v>
      </c>
      <c r="N55" s="19">
        <f t="shared" si="6"/>
        <v>3.9167406219557677</v>
      </c>
      <c r="O55" s="18">
        <v>-3.1291321685399998E-4</v>
      </c>
      <c r="P55" s="19">
        <f t="shared" si="7"/>
        <v>4.0264196806036807</v>
      </c>
      <c r="Q55" s="18">
        <v>-3.0463005825E-4</v>
      </c>
      <c r="R55" s="19">
        <f t="shared" si="8"/>
        <v>3.4866062070225681</v>
      </c>
      <c r="S55" s="18"/>
      <c r="T55" s="19"/>
      <c r="U55" s="18">
        <v>-3.13303016914E-4</v>
      </c>
      <c r="V55" s="19">
        <f t="shared" si="10"/>
        <v>4.0512942472821507</v>
      </c>
      <c r="W55" s="19">
        <f t="shared" si="11"/>
        <v>31337.705625844061</v>
      </c>
      <c r="X55" s="19"/>
      <c r="Y55" s="19"/>
      <c r="Z55" s="28"/>
      <c r="AA55" s="25"/>
      <c r="AB55" s="25"/>
      <c r="AC55" s="2">
        <v>-3.0655086773900001E-4</v>
      </c>
      <c r="AD55" s="19">
        <f t="shared" si="0"/>
        <v>3.6137315932311296</v>
      </c>
      <c r="AE55" s="2"/>
      <c r="AF55" s="13"/>
      <c r="AG55" s="2"/>
    </row>
    <row r="56" spans="1:33">
      <c r="A56">
        <v>45</v>
      </c>
      <c r="G56" s="16"/>
      <c r="H56" s="19"/>
      <c r="I56" s="15"/>
      <c r="J56" s="15"/>
      <c r="K56" s="15"/>
      <c r="L56" s="15"/>
      <c r="N56" s="15"/>
      <c r="P56" s="15"/>
      <c r="R56" s="15"/>
      <c r="T56" s="15"/>
      <c r="V56" s="15"/>
      <c r="W56" s="15"/>
      <c r="X56" s="15"/>
      <c r="Y56" s="15"/>
      <c r="Z56" s="29"/>
      <c r="AA56" s="15"/>
      <c r="AB56" s="15"/>
    </row>
    <row r="57" spans="1:33">
      <c r="A57">
        <v>46</v>
      </c>
      <c r="G57" s="16"/>
      <c r="H57" s="19"/>
      <c r="I57" s="15"/>
      <c r="J57" s="15"/>
      <c r="K57" s="15"/>
      <c r="L57" s="15"/>
      <c r="N57" s="15"/>
      <c r="P57" s="15"/>
      <c r="R57" s="15"/>
      <c r="T57" s="15"/>
      <c r="V57" s="15"/>
      <c r="W57" s="15"/>
      <c r="X57" s="15"/>
      <c r="Y57" s="15"/>
      <c r="Z57" s="29"/>
      <c r="AA57" s="15"/>
      <c r="AB57" s="15"/>
    </row>
    <row r="58" spans="1:33">
      <c r="A58">
        <v>47</v>
      </c>
      <c r="G58" s="16"/>
      <c r="H58" s="19"/>
      <c r="I58" s="15"/>
      <c r="J58" s="15"/>
      <c r="K58" s="15"/>
      <c r="L58" s="15"/>
      <c r="N58" s="15"/>
      <c r="P58" s="15"/>
      <c r="R58" s="15"/>
      <c r="T58" s="15"/>
      <c r="V58" s="15"/>
      <c r="W58" s="15"/>
      <c r="X58" s="15"/>
      <c r="Y58" s="15"/>
      <c r="Z58" s="29"/>
      <c r="AA58" s="15"/>
      <c r="AB58" s="15"/>
    </row>
    <row r="59" spans="1:33">
      <c r="A59">
        <v>48</v>
      </c>
      <c r="G59" s="16"/>
      <c r="H59" s="19"/>
      <c r="I59" s="15"/>
      <c r="J59" s="15"/>
      <c r="K59" s="15"/>
      <c r="L59" s="15"/>
      <c r="N59" s="15"/>
      <c r="P59" s="15"/>
      <c r="R59" s="15"/>
      <c r="T59" s="15"/>
      <c r="V59" s="15"/>
      <c r="W59" s="15"/>
      <c r="X59" s="15"/>
      <c r="Y59" s="15"/>
      <c r="Z59" s="29"/>
      <c r="AA59" s="15"/>
      <c r="AB59" s="15"/>
    </row>
    <row r="60" spans="1:33">
      <c r="A60">
        <v>49</v>
      </c>
      <c r="G60" s="16"/>
      <c r="H60" s="19"/>
      <c r="I60" s="15"/>
      <c r="J60" s="15"/>
      <c r="K60" s="15"/>
      <c r="L60" s="15"/>
      <c r="N60" s="15"/>
      <c r="P60" s="15"/>
      <c r="R60" s="15"/>
      <c r="T60" s="15"/>
      <c r="V60" s="15"/>
      <c r="W60" s="15"/>
      <c r="X60" s="15"/>
      <c r="Y60" s="15"/>
      <c r="Z60" s="29"/>
      <c r="AA60" s="15"/>
      <c r="AB60" s="15"/>
    </row>
    <row r="61" spans="1:33">
      <c r="A61">
        <v>50</v>
      </c>
      <c r="G61" s="16"/>
      <c r="H61" s="19"/>
      <c r="I61" s="15"/>
      <c r="J61" s="15"/>
      <c r="K61" s="15"/>
      <c r="L61" s="15"/>
      <c r="N61" s="15"/>
      <c r="P61" s="15"/>
      <c r="R61" s="15"/>
      <c r="T61" s="15"/>
      <c r="V61" s="15"/>
      <c r="W61" s="15"/>
      <c r="X61" s="15"/>
      <c r="Y61" s="15"/>
      <c r="Z61" s="29"/>
      <c r="AA61" s="15"/>
      <c r="AB61" s="15"/>
    </row>
    <row r="62" spans="1:33">
      <c r="A62">
        <v>51</v>
      </c>
      <c r="G62" s="16"/>
      <c r="H62" s="19"/>
      <c r="I62" s="15"/>
      <c r="J62" s="15"/>
      <c r="K62" s="15"/>
      <c r="L62" s="15"/>
      <c r="N62" s="15"/>
      <c r="P62" s="15"/>
      <c r="R62" s="15"/>
      <c r="T62" s="15"/>
      <c r="V62" s="15"/>
      <c r="W62" s="15"/>
      <c r="X62" s="15"/>
      <c r="Y62" s="15"/>
      <c r="Z62" s="29"/>
      <c r="AA62" s="15"/>
      <c r="AB62" s="15"/>
    </row>
    <row r="63" spans="1:33">
      <c r="A63">
        <v>52</v>
      </c>
      <c r="G63" s="16"/>
      <c r="H63" s="19"/>
      <c r="I63" s="15"/>
      <c r="J63" s="15"/>
      <c r="K63" s="15"/>
      <c r="L63" s="15"/>
      <c r="N63" s="15"/>
      <c r="P63" s="15"/>
      <c r="R63" s="15"/>
      <c r="T63" s="15"/>
      <c r="V63" s="15"/>
      <c r="W63" s="15"/>
      <c r="X63" s="15"/>
      <c r="Y63" s="15"/>
      <c r="Z63" s="29"/>
      <c r="AA63" s="15"/>
      <c r="AB63" s="15"/>
    </row>
    <row r="64" spans="1:33">
      <c r="A64">
        <v>53</v>
      </c>
      <c r="G64" s="16"/>
      <c r="H64" s="19"/>
      <c r="I64" s="15"/>
      <c r="J64" s="15"/>
      <c r="K64" s="15"/>
      <c r="L64" s="15"/>
      <c r="N64" s="15"/>
      <c r="P64" s="15"/>
      <c r="R64" s="15"/>
      <c r="T64" s="15"/>
      <c r="V64" s="15"/>
      <c r="W64" s="15"/>
      <c r="X64" s="15"/>
      <c r="Y64" s="15"/>
      <c r="Z64" s="29"/>
      <c r="AA64" s="15"/>
      <c r="AB64" s="15"/>
    </row>
    <row r="65" spans="1:37">
      <c r="A65">
        <v>54</v>
      </c>
      <c r="G65" s="16"/>
      <c r="H65" s="19"/>
      <c r="I65" s="15"/>
      <c r="J65" s="15"/>
      <c r="K65" s="15"/>
      <c r="L65" s="15"/>
      <c r="N65" s="15"/>
      <c r="P65" s="15"/>
      <c r="R65" s="15"/>
      <c r="T65" s="15"/>
      <c r="V65" s="15"/>
      <c r="W65" s="15"/>
      <c r="X65" s="15"/>
      <c r="Y65" s="15"/>
      <c r="Z65" s="29"/>
      <c r="AA65" s="15"/>
      <c r="AB65" s="15"/>
    </row>
    <row r="66" spans="1:37">
      <c r="A66">
        <v>55</v>
      </c>
      <c r="G66" s="16"/>
      <c r="H66" s="19"/>
      <c r="I66" s="15"/>
      <c r="J66" s="15"/>
      <c r="K66" s="15"/>
      <c r="L66" s="15"/>
      <c r="N66" s="15"/>
      <c r="P66" s="15"/>
      <c r="R66" s="15"/>
      <c r="T66" s="15"/>
      <c r="V66" s="15"/>
      <c r="W66" s="15"/>
      <c r="X66" s="15"/>
      <c r="Y66" s="15"/>
      <c r="Z66" s="29"/>
      <c r="AA66" s="15"/>
      <c r="AB66" s="15"/>
    </row>
    <row r="67" spans="1:37">
      <c r="A67">
        <v>56</v>
      </c>
      <c r="F67" s="16"/>
      <c r="G67" s="19"/>
      <c r="H67" s="15"/>
      <c r="I67" s="15"/>
      <c r="J67" s="15"/>
      <c r="K67" s="15"/>
      <c r="L67" s="15"/>
      <c r="N67" s="15"/>
      <c r="P67" s="15"/>
      <c r="R67" s="15"/>
      <c r="T67" s="15"/>
      <c r="V67" s="15"/>
      <c r="W67" s="15"/>
      <c r="X67" s="15"/>
      <c r="Y67" s="29"/>
      <c r="Z67" s="15"/>
      <c r="AA67" s="15"/>
      <c r="AE67" s="10"/>
      <c r="AF67"/>
      <c r="AI67" s="7"/>
      <c r="AJ67" s="10"/>
      <c r="AK67"/>
    </row>
    <row r="68" spans="1:37">
      <c r="A68">
        <v>57</v>
      </c>
      <c r="F68" s="16"/>
      <c r="G68" s="19"/>
      <c r="H68" s="15"/>
      <c r="I68" s="15"/>
      <c r="J68" s="15"/>
      <c r="K68" s="15"/>
      <c r="L68" s="15"/>
      <c r="N68" s="15"/>
      <c r="P68" s="15"/>
      <c r="R68" s="15"/>
      <c r="T68" s="15"/>
      <c r="V68" s="15"/>
      <c r="W68" s="15"/>
      <c r="X68" s="15"/>
      <c r="Y68" s="29"/>
      <c r="Z68" s="15"/>
      <c r="AA68" s="15"/>
      <c r="AE68" s="10"/>
      <c r="AF68"/>
      <c r="AI68" s="7"/>
      <c r="AJ68" s="10"/>
      <c r="AK68"/>
    </row>
    <row r="69" spans="1:37">
      <c r="A69">
        <v>58</v>
      </c>
      <c r="F69" s="16"/>
      <c r="G69" s="19"/>
      <c r="H69" s="15"/>
      <c r="I69" s="15"/>
      <c r="J69" s="15"/>
      <c r="K69" s="15"/>
      <c r="L69" s="15"/>
      <c r="N69" s="15"/>
      <c r="P69" s="15"/>
      <c r="R69" s="15"/>
      <c r="T69" s="15"/>
      <c r="V69" s="15"/>
      <c r="W69" s="15"/>
      <c r="X69" s="15"/>
      <c r="Y69" s="29"/>
      <c r="Z69" s="15"/>
      <c r="AA69" s="15"/>
      <c r="AE69" s="10"/>
      <c r="AF69"/>
      <c r="AI69" s="7"/>
      <c r="AJ69" s="10"/>
      <c r="AK69"/>
    </row>
    <row r="70" spans="1:37">
      <c r="A70">
        <v>59</v>
      </c>
      <c r="F70" s="16"/>
      <c r="G70" s="19"/>
      <c r="H70" s="15"/>
      <c r="I70" s="15"/>
      <c r="J70" s="15"/>
      <c r="K70" s="15"/>
      <c r="L70" s="15"/>
      <c r="N70" s="15"/>
      <c r="P70" s="15"/>
      <c r="R70" s="15"/>
      <c r="T70" s="15"/>
      <c r="V70" s="15"/>
      <c r="W70" s="15"/>
      <c r="X70" s="15"/>
      <c r="Y70" s="29"/>
      <c r="Z70" s="15"/>
      <c r="AA70" s="15"/>
      <c r="AE70" s="10"/>
      <c r="AF70"/>
      <c r="AI70" s="7"/>
      <c r="AJ70" s="10"/>
      <c r="AK70"/>
    </row>
    <row r="71" spans="1:37">
      <c r="A71">
        <v>60</v>
      </c>
      <c r="F71" s="16"/>
      <c r="G71" s="19"/>
      <c r="H71" s="15"/>
      <c r="I71" s="15"/>
      <c r="J71" s="15"/>
      <c r="K71" s="15"/>
      <c r="L71" s="15"/>
      <c r="N71" s="15"/>
      <c r="P71" s="15"/>
      <c r="R71" s="15"/>
      <c r="T71" s="15"/>
      <c r="V71" s="15"/>
      <c r="W71" s="15"/>
      <c r="X71" s="15"/>
      <c r="Y71" s="29"/>
      <c r="Z71" s="15"/>
      <c r="AA71" s="15"/>
      <c r="AE71" s="10"/>
      <c r="AF71"/>
      <c r="AI71" s="7"/>
      <c r="AJ71" s="10"/>
      <c r="AK71"/>
    </row>
    <row r="72" spans="1:37">
      <c r="A72">
        <v>61</v>
      </c>
      <c r="F72" s="16"/>
      <c r="G72" s="19"/>
      <c r="H72" s="15"/>
      <c r="I72" s="15"/>
      <c r="J72" s="15"/>
      <c r="K72" s="15"/>
      <c r="L72" s="15"/>
      <c r="N72" s="15"/>
      <c r="P72" s="15"/>
      <c r="R72" s="15"/>
      <c r="T72" s="15"/>
      <c r="V72" s="15"/>
      <c r="W72" s="15"/>
      <c r="X72" s="15"/>
      <c r="Y72" s="29"/>
      <c r="Z72" s="15"/>
      <c r="AA72" s="15"/>
      <c r="AE72" s="10"/>
      <c r="AF72"/>
      <c r="AI72" s="7"/>
      <c r="AJ72" s="10"/>
      <c r="AK72"/>
    </row>
    <row r="73" spans="1:37">
      <c r="A73">
        <v>62</v>
      </c>
      <c r="F73" s="16"/>
      <c r="G73" s="19"/>
      <c r="H73" s="15"/>
      <c r="I73" s="15"/>
      <c r="J73" s="15"/>
      <c r="K73" s="15"/>
      <c r="L73" s="15"/>
      <c r="N73" s="15"/>
      <c r="P73" s="15"/>
      <c r="R73" s="15"/>
      <c r="T73" s="15"/>
      <c r="V73" s="15"/>
      <c r="W73" s="15"/>
      <c r="X73" s="15"/>
      <c r="Y73" s="29"/>
      <c r="Z73" s="15"/>
      <c r="AA73" s="15"/>
      <c r="AE73" s="10"/>
      <c r="AF73"/>
      <c r="AI73" s="7"/>
      <c r="AJ73" s="10"/>
      <c r="AK73"/>
    </row>
    <row r="74" spans="1:37">
      <c r="A74">
        <v>63</v>
      </c>
      <c r="F74" s="16"/>
      <c r="G74" s="19"/>
      <c r="H74" s="15"/>
      <c r="I74" s="15"/>
      <c r="J74" s="15"/>
      <c r="K74" s="15"/>
      <c r="L74" s="15"/>
      <c r="N74" s="15"/>
      <c r="P74" s="15"/>
      <c r="R74" s="15"/>
      <c r="T74" s="15"/>
      <c r="V74" s="15"/>
      <c r="W74" s="15"/>
      <c r="X74" s="15"/>
      <c r="Y74" s="29"/>
      <c r="Z74" s="15"/>
      <c r="AA74" s="15"/>
      <c r="AE74" s="10"/>
      <c r="AF74"/>
      <c r="AI74" s="7"/>
      <c r="AJ74" s="10"/>
      <c r="AK74"/>
    </row>
    <row r="75" spans="1:37">
      <c r="A75">
        <v>64</v>
      </c>
      <c r="F75" s="16"/>
      <c r="G75" s="19"/>
      <c r="H75" s="15"/>
      <c r="I75" s="15"/>
      <c r="J75" s="15"/>
      <c r="K75" s="15"/>
      <c r="L75" s="15"/>
      <c r="N75" s="15"/>
      <c r="P75" s="15"/>
      <c r="R75" s="15"/>
      <c r="T75" s="15"/>
      <c r="V75" s="15"/>
      <c r="W75" s="15"/>
      <c r="X75" s="15"/>
      <c r="Y75" s="29"/>
      <c r="Z75" s="15"/>
      <c r="AA75" s="15"/>
      <c r="AE75" s="10"/>
      <c r="AF75"/>
      <c r="AI75" s="7"/>
      <c r="AJ75" s="10"/>
      <c r="AK75"/>
    </row>
    <row r="76" spans="1:37">
      <c r="A76">
        <v>65</v>
      </c>
      <c r="F76" s="16"/>
      <c r="G76" s="19"/>
      <c r="H76" s="15"/>
      <c r="I76" s="15"/>
      <c r="J76" s="15"/>
      <c r="K76" s="15"/>
      <c r="L76" s="15"/>
      <c r="N76" s="15"/>
      <c r="P76" s="15"/>
      <c r="R76" s="15"/>
      <c r="T76" s="15"/>
      <c r="V76" s="15"/>
      <c r="W76" s="15"/>
      <c r="X76" s="15"/>
      <c r="Y76" s="29"/>
      <c r="Z76" s="15"/>
      <c r="AA76" s="15"/>
      <c r="AE76" s="10"/>
      <c r="AF76"/>
      <c r="AI76" s="7"/>
      <c r="AJ76" s="10"/>
      <c r="AK76"/>
    </row>
    <row r="77" spans="1:37">
      <c r="A77">
        <v>66</v>
      </c>
      <c r="F77" s="16"/>
      <c r="G77" s="19"/>
      <c r="H77" s="15"/>
      <c r="I77" s="15"/>
      <c r="J77" s="15"/>
      <c r="K77" s="15"/>
      <c r="L77" s="15"/>
      <c r="N77" s="15"/>
      <c r="P77" s="15"/>
      <c r="R77" s="15"/>
      <c r="T77" s="15"/>
      <c r="V77" s="15"/>
      <c r="W77" s="15"/>
      <c r="X77" s="15"/>
      <c r="Y77" s="29"/>
      <c r="Z77" s="15"/>
      <c r="AA77" s="15"/>
      <c r="AE77" s="10"/>
      <c r="AF77"/>
      <c r="AI77" s="7"/>
      <c r="AJ77" s="10"/>
      <c r="AK77"/>
    </row>
    <row r="78" spans="1:37">
      <c r="A78">
        <v>67</v>
      </c>
      <c r="G78" s="16"/>
      <c r="H78" s="19"/>
      <c r="I78" s="15"/>
      <c r="J78" s="15"/>
      <c r="K78" s="15"/>
      <c r="L78" s="15"/>
      <c r="N78" s="15"/>
      <c r="P78" s="15"/>
      <c r="R78" s="15"/>
      <c r="T78" s="15"/>
      <c r="V78" s="15"/>
      <c r="W78" s="15"/>
      <c r="X78" s="15"/>
      <c r="Y78" s="15"/>
      <c r="Z78" s="29"/>
      <c r="AA78" s="15"/>
      <c r="AB78" s="15"/>
    </row>
    <row r="79" spans="1:37">
      <c r="A79">
        <v>68</v>
      </c>
      <c r="G79" s="16"/>
      <c r="H79" s="19"/>
      <c r="I79" s="15"/>
      <c r="J79" s="15"/>
      <c r="K79" s="15"/>
      <c r="L79" s="15"/>
      <c r="N79" s="15"/>
      <c r="P79" s="15"/>
      <c r="R79" s="15"/>
      <c r="T79" s="15"/>
      <c r="V79" s="15"/>
      <c r="W79" s="15"/>
      <c r="X79" s="15"/>
      <c r="Y79" s="15"/>
      <c r="Z79" s="29"/>
      <c r="AA79" s="15"/>
      <c r="AB79" s="15"/>
    </row>
    <row r="80" spans="1:37">
      <c r="A80">
        <v>69</v>
      </c>
      <c r="G80" s="16"/>
      <c r="H80" s="19"/>
      <c r="I80" s="15"/>
      <c r="J80" s="15"/>
      <c r="K80" s="15"/>
      <c r="L80" s="15"/>
      <c r="N80" s="15"/>
      <c r="P80" s="15"/>
      <c r="R80" s="15"/>
      <c r="T80" s="15"/>
      <c r="V80" s="15"/>
      <c r="W80" s="15"/>
      <c r="X80" s="15"/>
      <c r="Y80" s="15"/>
      <c r="Z80" s="29"/>
      <c r="AA80" s="15"/>
      <c r="AB80" s="15"/>
    </row>
    <row r="81" spans="1:28">
      <c r="A81">
        <v>70</v>
      </c>
      <c r="G81" s="16"/>
      <c r="H81" s="19"/>
      <c r="I81" s="15"/>
      <c r="J81" s="15"/>
      <c r="K81" s="15"/>
      <c r="L81" s="15"/>
      <c r="N81" s="15"/>
      <c r="P81" s="15"/>
      <c r="R81" s="15"/>
      <c r="T81" s="15"/>
      <c r="V81" s="15"/>
      <c r="W81" s="15"/>
      <c r="X81" s="15"/>
      <c r="Y81" s="15"/>
      <c r="Z81" s="29"/>
      <c r="AA81" s="15"/>
      <c r="AB81" s="15"/>
    </row>
    <row r="82" spans="1:28">
      <c r="A82">
        <v>71</v>
      </c>
      <c r="G82" s="16"/>
      <c r="H82" s="19"/>
      <c r="I82" s="15"/>
      <c r="J82" s="15"/>
      <c r="K82" s="15"/>
      <c r="L82" s="15"/>
      <c r="N82" s="15"/>
      <c r="P82" s="15"/>
      <c r="R82" s="15"/>
      <c r="T82" s="15"/>
      <c r="V82" s="15"/>
      <c r="W82" s="15"/>
      <c r="X82" s="15"/>
      <c r="Y82" s="15"/>
      <c r="Z82" s="29"/>
      <c r="AA82" s="15"/>
      <c r="AB82" s="15"/>
    </row>
    <row r="83" spans="1:28">
      <c r="A83">
        <v>72</v>
      </c>
      <c r="G83" s="16"/>
      <c r="H83" s="19"/>
      <c r="I83" s="15"/>
      <c r="J83" s="15"/>
      <c r="K83" s="15"/>
      <c r="L83" s="15"/>
      <c r="N83" s="15"/>
      <c r="P83" s="15"/>
      <c r="R83" s="15"/>
      <c r="T83" s="15"/>
      <c r="V83" s="15"/>
      <c r="W83" s="15"/>
      <c r="X83" s="15"/>
      <c r="Y83" s="15"/>
      <c r="Z83" s="29"/>
      <c r="AA83" s="15"/>
      <c r="AB83" s="15"/>
    </row>
    <row r="84" spans="1:28">
      <c r="A84">
        <v>73</v>
      </c>
      <c r="G84" s="16"/>
      <c r="H84" s="19"/>
      <c r="I84" s="15"/>
      <c r="J84" s="15"/>
      <c r="K84" s="15"/>
      <c r="L84" s="15"/>
      <c r="N84" s="15"/>
      <c r="P84" s="15"/>
      <c r="R84" s="15"/>
      <c r="T84" s="15"/>
      <c r="V84" s="15"/>
      <c r="W84" s="15"/>
      <c r="X84" s="15"/>
      <c r="Y84" s="15"/>
      <c r="Z84" s="29"/>
      <c r="AA84" s="15"/>
      <c r="AB84" s="15"/>
    </row>
    <row r="85" spans="1:28">
      <c r="A85">
        <v>74</v>
      </c>
      <c r="G85" s="16"/>
      <c r="H85" s="19"/>
      <c r="I85" s="15"/>
      <c r="J85" s="15"/>
      <c r="K85" s="15"/>
      <c r="L85" s="15"/>
      <c r="N85" s="15"/>
      <c r="P85" s="15"/>
      <c r="R85" s="15"/>
      <c r="T85" s="15"/>
      <c r="V85" s="15"/>
      <c r="W85" s="15"/>
      <c r="X85" s="15"/>
      <c r="Y85" s="15"/>
      <c r="Z85" s="29"/>
      <c r="AA85" s="15"/>
      <c r="AB85" s="15"/>
    </row>
    <row r="86" spans="1:28">
      <c r="A86">
        <v>75</v>
      </c>
      <c r="G86" s="16"/>
      <c r="H86" s="19"/>
      <c r="I86" s="15"/>
      <c r="J86" s="15"/>
      <c r="K86" s="15"/>
      <c r="L86" s="15"/>
      <c r="N86" s="15"/>
      <c r="P86" s="15"/>
      <c r="R86" s="15"/>
      <c r="T86" s="15"/>
      <c r="V86" s="15"/>
      <c r="W86" s="15"/>
      <c r="X86" s="15"/>
      <c r="Y86" s="15"/>
      <c r="Z86" s="29"/>
      <c r="AA86" s="15"/>
      <c r="AB86" s="15"/>
    </row>
    <row r="87" spans="1:28">
      <c r="A87">
        <v>76</v>
      </c>
      <c r="G87" s="16"/>
      <c r="H87" s="19"/>
      <c r="I87" s="15"/>
      <c r="J87" s="15"/>
      <c r="K87" s="15"/>
      <c r="L87" s="15"/>
      <c r="N87" s="15"/>
      <c r="P87" s="15"/>
      <c r="R87" s="15"/>
      <c r="T87" s="15"/>
      <c r="V87" s="15"/>
      <c r="W87" s="15"/>
      <c r="X87" s="15"/>
      <c r="Y87" s="15"/>
      <c r="Z87" s="29"/>
      <c r="AA87" s="15"/>
      <c r="AB87" s="15"/>
    </row>
    <row r="88" spans="1:28">
      <c r="A88">
        <v>77</v>
      </c>
      <c r="G88" s="16"/>
      <c r="H88" s="19"/>
      <c r="I88" s="15"/>
      <c r="J88" s="15"/>
      <c r="K88" s="15"/>
      <c r="L88" s="15"/>
      <c r="N88" s="15"/>
      <c r="P88" s="15"/>
      <c r="R88" s="15"/>
      <c r="T88" s="15"/>
      <c r="V88" s="15"/>
      <c r="W88" s="15"/>
      <c r="X88" s="15"/>
      <c r="Y88" s="15"/>
      <c r="Z88" s="29"/>
      <c r="AA88" s="15"/>
      <c r="AB88" s="15"/>
    </row>
    <row r="89" spans="1:28">
      <c r="A89">
        <v>78</v>
      </c>
      <c r="G89" s="16"/>
      <c r="H89" s="19"/>
      <c r="I89" s="15"/>
      <c r="J89" s="15"/>
      <c r="K89" s="15"/>
      <c r="L89" s="15"/>
      <c r="N89" s="15"/>
      <c r="P89" s="15"/>
      <c r="R89" s="15"/>
      <c r="T89" s="15"/>
      <c r="V89" s="15"/>
      <c r="W89" s="15"/>
      <c r="X89" s="15"/>
      <c r="Y89" s="15"/>
      <c r="Z89" s="29"/>
      <c r="AA89" s="15"/>
      <c r="AB89" s="15"/>
    </row>
    <row r="90" spans="1:28">
      <c r="A90">
        <v>79</v>
      </c>
      <c r="G90" s="16"/>
      <c r="H90" s="19"/>
      <c r="I90" s="15"/>
      <c r="J90" s="15"/>
      <c r="K90" s="15"/>
      <c r="L90" s="15"/>
      <c r="N90" s="15"/>
      <c r="P90" s="15"/>
      <c r="R90" s="15"/>
      <c r="T90" s="15"/>
      <c r="V90" s="15"/>
      <c r="W90" s="15"/>
      <c r="X90" s="15"/>
      <c r="Y90" s="15"/>
      <c r="Z90" s="29"/>
      <c r="AA90" s="15"/>
      <c r="AB90" s="15"/>
    </row>
    <row r="91" spans="1:28">
      <c r="A91">
        <v>80</v>
      </c>
      <c r="G91" s="16"/>
      <c r="H91" s="19"/>
      <c r="I91" s="15"/>
      <c r="J91" s="15"/>
      <c r="K91" s="15"/>
      <c r="L91" s="15"/>
      <c r="N91" s="15"/>
      <c r="P91" s="15"/>
      <c r="R91" s="15"/>
      <c r="T91" s="15"/>
      <c r="V91" s="15"/>
      <c r="W91" s="15"/>
      <c r="X91" s="15"/>
      <c r="Y91" s="15"/>
      <c r="Z91" s="29"/>
      <c r="AA91" s="15"/>
      <c r="AB91" s="15"/>
    </row>
    <row r="92" spans="1:28">
      <c r="A92">
        <v>81</v>
      </c>
      <c r="G92" s="16"/>
      <c r="H92" s="19"/>
      <c r="I92" s="15"/>
      <c r="J92" s="15"/>
      <c r="K92" s="15"/>
      <c r="L92" s="15"/>
      <c r="N92" s="15"/>
      <c r="P92" s="15"/>
      <c r="R92" s="15"/>
      <c r="T92" s="15"/>
      <c r="V92" s="15"/>
      <c r="W92" s="15"/>
      <c r="X92" s="15"/>
      <c r="Y92" s="15"/>
      <c r="Z92" s="29"/>
      <c r="AA92" s="15"/>
      <c r="AB92" s="15"/>
    </row>
    <row r="93" spans="1:28">
      <c r="A93">
        <v>82</v>
      </c>
      <c r="G93" s="16"/>
      <c r="H93" s="19"/>
      <c r="I93" s="15"/>
      <c r="J93" s="15"/>
      <c r="K93" s="15"/>
      <c r="L93" s="15"/>
      <c r="N93" s="15"/>
      <c r="P93" s="15"/>
      <c r="R93" s="15"/>
      <c r="T93" s="15"/>
      <c r="V93" s="15"/>
      <c r="W93" s="15"/>
      <c r="X93" s="15"/>
      <c r="Y93" s="15"/>
      <c r="Z93" s="29"/>
      <c r="AA93" s="15"/>
      <c r="AB93" s="15"/>
    </row>
    <row r="94" spans="1:28">
      <c r="A94">
        <v>83</v>
      </c>
      <c r="G94" s="16"/>
      <c r="H94" s="19"/>
      <c r="I94" s="15"/>
      <c r="J94" s="15"/>
      <c r="K94" s="15"/>
      <c r="L94" s="15"/>
      <c r="N94" s="15"/>
      <c r="P94" s="15"/>
      <c r="R94" s="15"/>
      <c r="T94" s="15"/>
      <c r="V94" s="15"/>
      <c r="W94" s="15"/>
      <c r="X94" s="15"/>
      <c r="Y94" s="15"/>
      <c r="Z94" s="29"/>
      <c r="AA94" s="15"/>
      <c r="AB94" s="15"/>
    </row>
    <row r="95" spans="1:28">
      <c r="A95">
        <v>84</v>
      </c>
      <c r="G95" s="16"/>
      <c r="H95" s="19"/>
      <c r="I95" s="15"/>
      <c r="J95" s="15"/>
      <c r="K95" s="15"/>
      <c r="L95" s="15"/>
      <c r="N95" s="15"/>
      <c r="P95" s="15"/>
      <c r="R95" s="15"/>
      <c r="T95" s="15"/>
      <c r="V95" s="15"/>
      <c r="W95" s="15"/>
      <c r="X95" s="15"/>
      <c r="Y95" s="15"/>
      <c r="Z95" s="29"/>
      <c r="AA95" s="15"/>
      <c r="AB95" s="15"/>
    </row>
    <row r="96" spans="1:28">
      <c r="A96">
        <v>85</v>
      </c>
      <c r="G96" s="16"/>
      <c r="H96" s="19"/>
      <c r="I96" s="15"/>
      <c r="J96" s="15"/>
      <c r="K96" s="15"/>
      <c r="L96" s="15"/>
      <c r="N96" s="15"/>
      <c r="P96" s="15"/>
      <c r="R96" s="15"/>
      <c r="T96" s="15"/>
      <c r="V96" s="15"/>
      <c r="W96" s="15"/>
      <c r="X96" s="15"/>
      <c r="Y96" s="15"/>
      <c r="Z96" s="29"/>
      <c r="AA96" s="15"/>
      <c r="AB96" s="15"/>
    </row>
    <row r="97" spans="1:28">
      <c r="A97">
        <v>86</v>
      </c>
      <c r="G97" s="16"/>
      <c r="H97" s="19"/>
      <c r="I97" s="15"/>
      <c r="J97" s="15"/>
      <c r="K97" s="15"/>
      <c r="L97" s="15"/>
      <c r="N97" s="15"/>
      <c r="P97" s="15"/>
      <c r="R97" s="15"/>
      <c r="T97" s="15"/>
      <c r="V97" s="15"/>
      <c r="W97" s="15"/>
      <c r="X97" s="15"/>
      <c r="Y97" s="15"/>
      <c r="Z97" s="29"/>
      <c r="AA97" s="15"/>
      <c r="AB97" s="15"/>
    </row>
    <row r="98" spans="1:28">
      <c r="A98">
        <v>87</v>
      </c>
      <c r="G98" s="16"/>
      <c r="H98" s="19"/>
      <c r="I98" s="15"/>
      <c r="J98" s="15"/>
      <c r="K98" s="15"/>
      <c r="L98" s="15"/>
      <c r="N98" s="15"/>
      <c r="P98" s="15"/>
      <c r="R98" s="15"/>
      <c r="T98" s="15"/>
      <c r="V98" s="15"/>
      <c r="W98" s="15"/>
      <c r="X98" s="15"/>
      <c r="Y98" s="15"/>
      <c r="Z98" s="29"/>
      <c r="AA98" s="15"/>
      <c r="AB98" s="15"/>
    </row>
    <row r="99" spans="1:28">
      <c r="A99">
        <v>88</v>
      </c>
      <c r="G99" s="16"/>
      <c r="H99" s="19"/>
      <c r="I99" s="15"/>
      <c r="J99" s="15"/>
      <c r="K99" s="15"/>
      <c r="L99" s="15"/>
      <c r="N99" s="15"/>
      <c r="P99" s="15"/>
      <c r="R99" s="15"/>
      <c r="T99" s="15"/>
      <c r="V99" s="15"/>
      <c r="W99" s="15"/>
      <c r="X99" s="15"/>
      <c r="Y99" s="15"/>
      <c r="Z99" s="29"/>
      <c r="AA99" s="15"/>
      <c r="AB99" s="15"/>
    </row>
    <row r="100" spans="1:28">
      <c r="A100">
        <v>89</v>
      </c>
      <c r="G100" s="16"/>
      <c r="H100" s="19"/>
      <c r="I100" s="15"/>
      <c r="J100" s="15"/>
      <c r="K100" s="15"/>
      <c r="L100" s="15"/>
      <c r="N100" s="15"/>
      <c r="P100" s="15"/>
      <c r="R100" s="15"/>
      <c r="T100" s="15"/>
      <c r="V100" s="15"/>
      <c r="W100" s="15"/>
      <c r="X100" s="15"/>
      <c r="Y100" s="15"/>
      <c r="Z100" s="29"/>
      <c r="AA100" s="15"/>
      <c r="AB100" s="15"/>
    </row>
    <row r="101" spans="1:28">
      <c r="A101">
        <v>90</v>
      </c>
      <c r="G101" s="16"/>
      <c r="H101" s="19"/>
      <c r="I101" s="15"/>
      <c r="J101" s="15"/>
      <c r="K101" s="15"/>
      <c r="L101" s="15"/>
      <c r="N101" s="15"/>
      <c r="P101" s="15"/>
      <c r="R101" s="15"/>
      <c r="T101" s="15"/>
      <c r="V101" s="15"/>
      <c r="W101" s="15"/>
      <c r="X101" s="15"/>
      <c r="Y101" s="15"/>
      <c r="Z101" s="29"/>
      <c r="AA101" s="15"/>
      <c r="AB101" s="15"/>
    </row>
    <row r="102" spans="1:28">
      <c r="A102">
        <v>91</v>
      </c>
      <c r="G102" s="16"/>
      <c r="H102" s="19"/>
      <c r="I102" s="15"/>
      <c r="J102" s="15"/>
      <c r="K102" s="15"/>
      <c r="L102" s="15"/>
      <c r="N102" s="15"/>
      <c r="P102" s="15"/>
      <c r="R102" s="15"/>
      <c r="T102" s="15"/>
      <c r="V102" s="15"/>
      <c r="W102" s="15"/>
      <c r="X102" s="15"/>
      <c r="Y102" s="15"/>
      <c r="Z102" s="29"/>
      <c r="AA102" s="15"/>
      <c r="AB102" s="15"/>
    </row>
    <row r="103" spans="1:28">
      <c r="A103">
        <v>92</v>
      </c>
      <c r="G103" s="16"/>
      <c r="H103" s="19"/>
      <c r="I103" s="15"/>
      <c r="J103" s="15"/>
      <c r="K103" s="15"/>
      <c r="L103" s="15"/>
      <c r="N103" s="15"/>
      <c r="P103" s="15"/>
      <c r="R103" s="15"/>
      <c r="T103" s="15"/>
      <c r="V103" s="15"/>
      <c r="W103" s="15"/>
      <c r="X103" s="15"/>
      <c r="Y103" s="15"/>
      <c r="Z103" s="29"/>
      <c r="AA103" s="15"/>
      <c r="AB103" s="15"/>
    </row>
    <row r="104" spans="1:28">
      <c r="A104">
        <v>93</v>
      </c>
      <c r="G104" s="16"/>
      <c r="H104" s="19"/>
      <c r="I104" s="15"/>
      <c r="J104" s="15"/>
      <c r="K104" s="15"/>
      <c r="L104" s="15"/>
      <c r="N104" s="15"/>
      <c r="P104" s="15"/>
      <c r="R104" s="15"/>
      <c r="T104" s="15"/>
      <c r="V104" s="15"/>
      <c r="W104" s="15"/>
      <c r="X104" s="15"/>
      <c r="Y104" s="15"/>
      <c r="Z104" s="29"/>
      <c r="AA104" s="15"/>
      <c r="AB104" s="15"/>
    </row>
    <row r="105" spans="1:28">
      <c r="A105">
        <v>94</v>
      </c>
      <c r="G105" s="16"/>
      <c r="H105" s="19"/>
      <c r="I105" s="15"/>
      <c r="J105" s="15"/>
      <c r="K105" s="15"/>
      <c r="L105" s="15"/>
      <c r="N105" s="15"/>
      <c r="P105" s="15"/>
      <c r="R105" s="15"/>
      <c r="T105" s="15"/>
      <c r="V105" s="15"/>
      <c r="W105" s="15"/>
      <c r="X105" s="15"/>
      <c r="Y105" s="15"/>
      <c r="Z105" s="29"/>
      <c r="AA105" s="15"/>
      <c r="AB105" s="15"/>
    </row>
    <row r="106" spans="1:28">
      <c r="A106">
        <v>95</v>
      </c>
      <c r="G106" s="16"/>
      <c r="H106" s="19"/>
      <c r="I106" s="15"/>
      <c r="J106" s="15"/>
      <c r="K106" s="15"/>
      <c r="L106" s="15"/>
      <c r="N106" s="15"/>
      <c r="P106" s="15"/>
      <c r="R106" s="15"/>
      <c r="T106" s="15"/>
      <c r="V106" s="15"/>
      <c r="W106" s="15"/>
      <c r="X106" s="15"/>
      <c r="Y106" s="15"/>
      <c r="Z106" s="29"/>
      <c r="AA106" s="15"/>
      <c r="AB106" s="15"/>
    </row>
    <row r="107" spans="1:28">
      <c r="A107">
        <v>96</v>
      </c>
      <c r="G107" s="16"/>
      <c r="H107" s="19"/>
      <c r="I107" s="15"/>
      <c r="J107" s="15"/>
      <c r="K107" s="15"/>
      <c r="L107" s="15"/>
      <c r="N107" s="15"/>
      <c r="P107" s="15"/>
      <c r="R107" s="15"/>
      <c r="T107" s="15"/>
      <c r="V107" s="15"/>
      <c r="W107" s="15"/>
      <c r="X107" s="15"/>
      <c r="Y107" s="15"/>
      <c r="Z107" s="29"/>
      <c r="AA107" s="15"/>
      <c r="AB107" s="15"/>
    </row>
    <row r="108" spans="1:28">
      <c r="A108">
        <v>97</v>
      </c>
      <c r="G108" s="16"/>
      <c r="H108" s="19"/>
      <c r="I108" s="15"/>
      <c r="J108" s="15"/>
      <c r="K108" s="15"/>
      <c r="L108" s="15"/>
      <c r="N108" s="15"/>
      <c r="P108" s="15"/>
      <c r="R108" s="15"/>
      <c r="T108" s="15"/>
      <c r="V108" s="15"/>
      <c r="W108" s="15"/>
      <c r="X108" s="15"/>
      <c r="Y108" s="15"/>
      <c r="Z108" s="29"/>
      <c r="AA108" s="15"/>
      <c r="AB108" s="15"/>
    </row>
    <row r="109" spans="1:28">
      <c r="A109">
        <v>98</v>
      </c>
      <c r="G109" s="16"/>
      <c r="H109" s="19"/>
    </row>
    <row r="110" spans="1:28">
      <c r="A110">
        <v>99</v>
      </c>
      <c r="G110" s="16"/>
      <c r="H110" s="19"/>
    </row>
    <row r="111" spans="1:28">
      <c r="A111">
        <v>100</v>
      </c>
      <c r="G111" s="16"/>
      <c r="H111" s="19"/>
    </row>
    <row r="112" spans="1:28">
      <c r="A112">
        <v>101</v>
      </c>
    </row>
    <row r="113" spans="1:1">
      <c r="A113">
        <v>102</v>
      </c>
    </row>
    <row r="114" spans="1:1">
      <c r="A114">
        <v>103</v>
      </c>
    </row>
    <row r="115" spans="1:1">
      <c r="A115">
        <v>104</v>
      </c>
    </row>
    <row r="116" spans="1:1">
      <c r="A116">
        <v>105</v>
      </c>
    </row>
    <row r="117" spans="1:1">
      <c r="A117">
        <v>106</v>
      </c>
    </row>
    <row r="118" spans="1:1">
      <c r="A118">
        <v>107</v>
      </c>
    </row>
    <row r="119" spans="1:1">
      <c r="A119">
        <v>108</v>
      </c>
    </row>
    <row r="120" spans="1:1">
      <c r="A120">
        <v>109</v>
      </c>
    </row>
    <row r="121" spans="1:1">
      <c r="A121">
        <v>110</v>
      </c>
    </row>
    <row r="122" spans="1:1">
      <c r="A122">
        <v>111</v>
      </c>
    </row>
    <row r="123" spans="1:1">
      <c r="A123">
        <v>112</v>
      </c>
    </row>
    <row r="124" spans="1:1">
      <c r="A124">
        <v>113</v>
      </c>
    </row>
    <row r="125" spans="1:1">
      <c r="A125">
        <v>114</v>
      </c>
    </row>
    <row r="126" spans="1:1">
      <c r="A126">
        <v>115</v>
      </c>
    </row>
    <row r="127" spans="1:1">
      <c r="A127">
        <v>116</v>
      </c>
    </row>
    <row r="128" spans="1:1">
      <c r="A128">
        <v>117</v>
      </c>
    </row>
    <row r="129" spans="1:1">
      <c r="A129">
        <v>118</v>
      </c>
    </row>
    <row r="130" spans="1:1">
      <c r="A130">
        <v>119</v>
      </c>
    </row>
    <row r="131" spans="1:1">
      <c r="A131">
        <v>120</v>
      </c>
    </row>
    <row r="132" spans="1:1">
      <c r="A132">
        <v>121</v>
      </c>
    </row>
    <row r="133" spans="1:1">
      <c r="A133">
        <v>122</v>
      </c>
    </row>
    <row r="134" spans="1:1">
      <c r="A134">
        <v>123</v>
      </c>
    </row>
    <row r="135" spans="1:1">
      <c r="A135">
        <v>124</v>
      </c>
    </row>
    <row r="136" spans="1:1">
      <c r="A136">
        <v>125</v>
      </c>
    </row>
    <row r="137" spans="1:1">
      <c r="A137">
        <v>126</v>
      </c>
    </row>
    <row r="138" spans="1:1">
      <c r="A138">
        <v>127</v>
      </c>
    </row>
    <row r="139" spans="1:1">
      <c r="A139">
        <v>128</v>
      </c>
    </row>
    <row r="140" spans="1:1">
      <c r="A140">
        <v>129</v>
      </c>
    </row>
    <row r="141" spans="1:1">
      <c r="A141">
        <v>130</v>
      </c>
    </row>
    <row r="142" spans="1:1">
      <c r="A142">
        <v>131</v>
      </c>
    </row>
    <row r="143" spans="1:1">
      <c r="A143">
        <v>132</v>
      </c>
    </row>
    <row r="144" spans="1:1">
      <c r="A144">
        <v>133</v>
      </c>
    </row>
    <row r="145" spans="1:1">
      <c r="A145">
        <v>134</v>
      </c>
    </row>
    <row r="146" spans="1:1">
      <c r="A146">
        <v>135</v>
      </c>
    </row>
    <row r="147" spans="1:1">
      <c r="A147">
        <v>136</v>
      </c>
    </row>
    <row r="148" spans="1:1">
      <c r="A148">
        <v>137</v>
      </c>
    </row>
    <row r="149" spans="1:1">
      <c r="A149">
        <v>138</v>
      </c>
    </row>
    <row r="150" spans="1:1">
      <c r="A150">
        <v>139</v>
      </c>
    </row>
    <row r="151" spans="1:1">
      <c r="A151">
        <v>140</v>
      </c>
    </row>
    <row r="152" spans="1:1">
      <c r="A152">
        <v>141</v>
      </c>
    </row>
    <row r="153" spans="1:1">
      <c r="A153">
        <v>142</v>
      </c>
    </row>
    <row r="154" spans="1:1">
      <c r="A154">
        <v>143</v>
      </c>
    </row>
    <row r="155" spans="1:1">
      <c r="A155">
        <v>144</v>
      </c>
    </row>
    <row r="156" spans="1:1">
      <c r="A156">
        <v>145</v>
      </c>
    </row>
    <row r="157" spans="1:1">
      <c r="A157">
        <v>146</v>
      </c>
    </row>
    <row r="158" spans="1:1">
      <c r="A158">
        <v>147</v>
      </c>
    </row>
    <row r="159" spans="1:1">
      <c r="A159">
        <v>148</v>
      </c>
    </row>
    <row r="160" spans="1:1">
      <c r="A160">
        <v>149</v>
      </c>
    </row>
    <row r="161" spans="1:1">
      <c r="A161">
        <v>150</v>
      </c>
    </row>
    <row r="162" spans="1:1">
      <c r="A162">
        <v>151</v>
      </c>
    </row>
    <row r="163" spans="1:1">
      <c r="A163">
        <v>152</v>
      </c>
    </row>
    <row r="164" spans="1:1">
      <c r="A164">
        <v>153</v>
      </c>
    </row>
    <row r="165" spans="1:1">
      <c r="A165">
        <v>154</v>
      </c>
    </row>
    <row r="166" spans="1:1">
      <c r="A166">
        <v>155</v>
      </c>
    </row>
    <row r="167" spans="1:1">
      <c r="A167">
        <v>156</v>
      </c>
    </row>
    <row r="168" spans="1:1">
      <c r="A168">
        <v>157</v>
      </c>
    </row>
    <row r="169" spans="1:1">
      <c r="A169">
        <v>158</v>
      </c>
    </row>
    <row r="170" spans="1:1">
      <c r="A170">
        <v>159</v>
      </c>
    </row>
    <row r="171" spans="1:1">
      <c r="A171">
        <v>160</v>
      </c>
    </row>
    <row r="172" spans="1:1">
      <c r="A172">
        <v>161</v>
      </c>
    </row>
    <row r="173" spans="1:1">
      <c r="A173">
        <v>162</v>
      </c>
    </row>
    <row r="174" spans="1:1">
      <c r="A174">
        <v>163</v>
      </c>
    </row>
    <row r="175" spans="1:1">
      <c r="A175">
        <v>164</v>
      </c>
    </row>
    <row r="176" spans="1:1">
      <c r="A176">
        <v>165</v>
      </c>
    </row>
    <row r="177" spans="1:1">
      <c r="A177">
        <v>166</v>
      </c>
    </row>
    <row r="178" spans="1:1">
      <c r="A178">
        <v>167</v>
      </c>
    </row>
    <row r="179" spans="1:1">
      <c r="A179">
        <v>168</v>
      </c>
    </row>
    <row r="180" spans="1:1">
      <c r="A180">
        <v>169</v>
      </c>
    </row>
    <row r="181" spans="1:1">
      <c r="A181">
        <v>170</v>
      </c>
    </row>
    <row r="182" spans="1:1">
      <c r="A182">
        <v>171</v>
      </c>
    </row>
    <row r="183" spans="1:1">
      <c r="A183">
        <v>172</v>
      </c>
    </row>
    <row r="184" spans="1:1">
      <c r="A184">
        <v>173</v>
      </c>
    </row>
    <row r="185" spans="1:1">
      <c r="A185">
        <v>174</v>
      </c>
    </row>
    <row r="186" spans="1:1">
      <c r="A186">
        <v>175</v>
      </c>
    </row>
    <row r="187" spans="1:1">
      <c r="A187">
        <v>176</v>
      </c>
    </row>
    <row r="188" spans="1:1">
      <c r="A188">
        <v>177</v>
      </c>
    </row>
    <row r="189" spans="1:1">
      <c r="A189">
        <v>178</v>
      </c>
    </row>
    <row r="190" spans="1:1">
      <c r="A190">
        <v>179</v>
      </c>
    </row>
    <row r="191" spans="1:1">
      <c r="A191">
        <v>180</v>
      </c>
    </row>
    <row r="192" spans="1:1">
      <c r="A192">
        <v>181</v>
      </c>
    </row>
    <row r="193" spans="1:1">
      <c r="A193">
        <v>182</v>
      </c>
    </row>
    <row r="194" spans="1:1">
      <c r="A194">
        <v>183</v>
      </c>
    </row>
    <row r="195" spans="1:1">
      <c r="A195">
        <v>184</v>
      </c>
    </row>
    <row r="196" spans="1:1">
      <c r="A196">
        <v>185</v>
      </c>
    </row>
    <row r="197" spans="1:1">
      <c r="A197">
        <v>186</v>
      </c>
    </row>
    <row r="198" spans="1:1">
      <c r="A198">
        <v>187</v>
      </c>
    </row>
    <row r="199" spans="1:1">
      <c r="A199">
        <v>188</v>
      </c>
    </row>
    <row r="200" spans="1:1">
      <c r="A200">
        <v>189</v>
      </c>
    </row>
    <row r="201" spans="1:1">
      <c r="A201">
        <v>190</v>
      </c>
    </row>
    <row r="202" spans="1:1">
      <c r="A202">
        <v>191</v>
      </c>
    </row>
    <row r="203" spans="1:1">
      <c r="A203">
        <v>192</v>
      </c>
    </row>
    <row r="204" spans="1:1">
      <c r="A204">
        <v>193</v>
      </c>
    </row>
    <row r="205" spans="1:1">
      <c r="A205">
        <v>194</v>
      </c>
    </row>
    <row r="206" spans="1:1">
      <c r="A206">
        <v>195</v>
      </c>
    </row>
    <row r="207" spans="1:1">
      <c r="A207">
        <v>196</v>
      </c>
    </row>
    <row r="208" spans="1:1">
      <c r="A208">
        <v>197</v>
      </c>
    </row>
    <row r="209" spans="1:1">
      <c r="A209">
        <v>198</v>
      </c>
    </row>
    <row r="210" spans="1:1">
      <c r="A210">
        <v>199</v>
      </c>
    </row>
    <row r="211" spans="1:1">
      <c r="A211">
        <v>200</v>
      </c>
    </row>
    <row r="212" spans="1:1">
      <c r="A212">
        <v>201</v>
      </c>
    </row>
    <row r="213" spans="1:1">
      <c r="A213">
        <v>202</v>
      </c>
    </row>
    <row r="214" spans="1:1">
      <c r="A214">
        <v>203</v>
      </c>
    </row>
    <row r="215" spans="1:1">
      <c r="A215">
        <v>204</v>
      </c>
    </row>
    <row r="216" spans="1:1">
      <c r="A216">
        <v>205</v>
      </c>
    </row>
    <row r="217" spans="1:1">
      <c r="A217">
        <v>206</v>
      </c>
    </row>
    <row r="218" spans="1:1">
      <c r="A218">
        <v>207</v>
      </c>
    </row>
    <row r="219" spans="1:1">
      <c r="A219">
        <v>208</v>
      </c>
    </row>
    <row r="220" spans="1:1">
      <c r="A220">
        <v>209</v>
      </c>
    </row>
    <row r="221" spans="1:1">
      <c r="A221">
        <v>210</v>
      </c>
    </row>
    <row r="222" spans="1:1">
      <c r="A222">
        <v>211</v>
      </c>
    </row>
    <row r="223" spans="1:1">
      <c r="A223">
        <v>212</v>
      </c>
    </row>
    <row r="224" spans="1:1">
      <c r="A224">
        <v>213</v>
      </c>
    </row>
    <row r="225" spans="1:1">
      <c r="A225">
        <v>214</v>
      </c>
    </row>
    <row r="226" spans="1:1">
      <c r="A226">
        <v>215</v>
      </c>
    </row>
    <row r="227" spans="1:1">
      <c r="A227">
        <v>216</v>
      </c>
    </row>
    <row r="228" spans="1:1">
      <c r="A228">
        <v>217</v>
      </c>
    </row>
    <row r="229" spans="1:1">
      <c r="A229">
        <v>218</v>
      </c>
    </row>
    <row r="230" spans="1:1">
      <c r="A230">
        <v>219</v>
      </c>
    </row>
    <row r="231" spans="1:1">
      <c r="A231">
        <v>220</v>
      </c>
    </row>
    <row r="232" spans="1:1">
      <c r="A232">
        <v>221</v>
      </c>
    </row>
    <row r="233" spans="1:1">
      <c r="A233">
        <v>222</v>
      </c>
    </row>
    <row r="234" spans="1:1">
      <c r="A234">
        <v>223</v>
      </c>
    </row>
    <row r="235" spans="1:1">
      <c r="A235">
        <v>224</v>
      </c>
    </row>
    <row r="236" spans="1:1">
      <c r="A236">
        <v>225</v>
      </c>
    </row>
    <row r="237" spans="1:1">
      <c r="A237">
        <v>226</v>
      </c>
    </row>
    <row r="238" spans="1:1">
      <c r="A238">
        <v>227</v>
      </c>
    </row>
    <row r="239" spans="1:1">
      <c r="A239">
        <v>228</v>
      </c>
    </row>
    <row r="240" spans="1:1">
      <c r="A240">
        <v>229</v>
      </c>
    </row>
    <row r="241" spans="1:1">
      <c r="A241">
        <v>230</v>
      </c>
    </row>
    <row r="242" spans="1:1">
      <c r="A242">
        <v>231</v>
      </c>
    </row>
    <row r="243" spans="1:1">
      <c r="A243">
        <v>232</v>
      </c>
    </row>
    <row r="244" spans="1:1">
      <c r="A244">
        <v>233</v>
      </c>
    </row>
    <row r="245" spans="1:1">
      <c r="A245">
        <v>234</v>
      </c>
    </row>
    <row r="246" spans="1:1">
      <c r="A246">
        <v>235</v>
      </c>
    </row>
    <row r="247" spans="1:1">
      <c r="A247">
        <v>236</v>
      </c>
    </row>
    <row r="248" spans="1:1">
      <c r="A248">
        <v>237</v>
      </c>
    </row>
    <row r="249" spans="1:1">
      <c r="A249">
        <v>238</v>
      </c>
    </row>
    <row r="250" spans="1:1">
      <c r="A250">
        <v>239</v>
      </c>
    </row>
    <row r="251" spans="1:1">
      <c r="A251">
        <v>240</v>
      </c>
    </row>
    <row r="252" spans="1:1">
      <c r="A252">
        <v>241</v>
      </c>
    </row>
    <row r="253" spans="1:1">
      <c r="A253">
        <v>242</v>
      </c>
    </row>
    <row r="254" spans="1:1">
      <c r="A254">
        <v>243</v>
      </c>
    </row>
    <row r="255" spans="1:1">
      <c r="A255">
        <v>244</v>
      </c>
    </row>
    <row r="256" spans="1:1">
      <c r="A256">
        <v>245</v>
      </c>
    </row>
    <row r="257" spans="1:1">
      <c r="A257">
        <v>246</v>
      </c>
    </row>
    <row r="258" spans="1:1">
      <c r="A258">
        <v>247</v>
      </c>
    </row>
    <row r="259" spans="1:1">
      <c r="A259">
        <v>248</v>
      </c>
    </row>
    <row r="260" spans="1:1">
      <c r="A260">
        <v>249</v>
      </c>
    </row>
    <row r="261" spans="1:1">
      <c r="A261">
        <v>250</v>
      </c>
    </row>
    <row r="262" spans="1:1">
      <c r="A262">
        <v>251</v>
      </c>
    </row>
    <row r="263" spans="1:1">
      <c r="A263">
        <v>252</v>
      </c>
    </row>
    <row r="264" spans="1:1">
      <c r="A264">
        <v>253</v>
      </c>
    </row>
    <row r="265" spans="1:1">
      <c r="A265">
        <v>254</v>
      </c>
    </row>
    <row r="266" spans="1:1">
      <c r="A266">
        <v>255</v>
      </c>
    </row>
    <row r="267" spans="1:1">
      <c r="A267">
        <v>256</v>
      </c>
    </row>
    <row r="268" spans="1:1">
      <c r="A268">
        <v>257</v>
      </c>
    </row>
    <row r="269" spans="1:1">
      <c r="A269">
        <v>258</v>
      </c>
    </row>
    <row r="270" spans="1:1">
      <c r="A270">
        <v>259</v>
      </c>
    </row>
    <row r="271" spans="1:1">
      <c r="A271">
        <v>260</v>
      </c>
    </row>
    <row r="272" spans="1:1">
      <c r="A272">
        <v>261</v>
      </c>
    </row>
    <row r="273" spans="1:1">
      <c r="A273">
        <v>262</v>
      </c>
    </row>
    <row r="274" spans="1:1">
      <c r="A274">
        <v>263</v>
      </c>
    </row>
    <row r="275" spans="1:1">
      <c r="A275">
        <v>264</v>
      </c>
    </row>
    <row r="276" spans="1:1">
      <c r="A276">
        <v>265</v>
      </c>
    </row>
    <row r="277" spans="1:1">
      <c r="A277">
        <v>266</v>
      </c>
    </row>
    <row r="278" spans="1:1">
      <c r="A278">
        <v>267</v>
      </c>
    </row>
    <row r="279" spans="1:1">
      <c r="A279">
        <v>268</v>
      </c>
    </row>
    <row r="280" spans="1:1">
      <c r="A280">
        <v>269</v>
      </c>
    </row>
    <row r="281" spans="1:1">
      <c r="A281">
        <v>270</v>
      </c>
    </row>
    <row r="282" spans="1:1">
      <c r="A282">
        <v>271</v>
      </c>
    </row>
    <row r="283" spans="1:1">
      <c r="A283">
        <v>272</v>
      </c>
    </row>
    <row r="284" spans="1:1">
      <c r="A284">
        <v>273</v>
      </c>
    </row>
    <row r="285" spans="1:1">
      <c r="A285">
        <v>274</v>
      </c>
    </row>
    <row r="286" spans="1:1">
      <c r="A286">
        <v>275</v>
      </c>
    </row>
    <row r="287" spans="1:1">
      <c r="A287">
        <v>276</v>
      </c>
    </row>
    <row r="288" spans="1:1">
      <c r="A288">
        <v>277</v>
      </c>
    </row>
    <row r="289" spans="1:1">
      <c r="A289">
        <v>278</v>
      </c>
    </row>
    <row r="290" spans="1:1">
      <c r="A290">
        <v>279</v>
      </c>
    </row>
    <row r="291" spans="1:1">
      <c r="A291">
        <v>280</v>
      </c>
    </row>
    <row r="292" spans="1:1">
      <c r="A292">
        <v>281</v>
      </c>
    </row>
    <row r="293" spans="1:1">
      <c r="A293">
        <v>282</v>
      </c>
    </row>
    <row r="294" spans="1:1">
      <c r="A294">
        <v>283</v>
      </c>
    </row>
    <row r="295" spans="1:1">
      <c r="A295">
        <v>284</v>
      </c>
    </row>
    <row r="296" spans="1:1">
      <c r="A296">
        <v>285</v>
      </c>
    </row>
    <row r="297" spans="1:1">
      <c r="A297">
        <v>286</v>
      </c>
    </row>
    <row r="298" spans="1:1">
      <c r="A298">
        <v>287</v>
      </c>
    </row>
    <row r="299" spans="1:1">
      <c r="A299">
        <v>288</v>
      </c>
    </row>
    <row r="300" spans="1:1">
      <c r="A300">
        <v>289</v>
      </c>
    </row>
    <row r="301" spans="1:1">
      <c r="A301">
        <v>290</v>
      </c>
    </row>
    <row r="302" spans="1:1">
      <c r="A302">
        <v>291</v>
      </c>
    </row>
    <row r="303" spans="1:1">
      <c r="A303">
        <v>292</v>
      </c>
    </row>
    <row r="304" spans="1:1">
      <c r="A304">
        <v>293</v>
      </c>
    </row>
    <row r="305" spans="1:1">
      <c r="A305">
        <v>294</v>
      </c>
    </row>
    <row r="306" spans="1:1">
      <c r="A306">
        <v>295</v>
      </c>
    </row>
    <row r="307" spans="1:1">
      <c r="A307">
        <v>296</v>
      </c>
    </row>
    <row r="308" spans="1:1">
      <c r="A308">
        <v>297</v>
      </c>
    </row>
    <row r="309" spans="1:1">
      <c r="A309">
        <v>298</v>
      </c>
    </row>
    <row r="310" spans="1:1">
      <c r="A310">
        <v>299</v>
      </c>
    </row>
    <row r="311" spans="1:1">
      <c r="A311">
        <v>300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D409-D483-44D1-AA7E-770191935FEA}">
  <dimension ref="A1:NF159"/>
  <sheetViews>
    <sheetView topLeftCell="A7" workbookViewId="0">
      <pane xSplit="1" topLeftCell="B1" activePane="topRight" state="frozen"/>
      <selection activeCell="A10" sqref="A10"/>
      <selection pane="topRight" activeCell="F24" sqref="F24"/>
    </sheetView>
  </sheetViews>
  <sheetFormatPr defaultRowHeight="14"/>
  <cols>
    <col min="1" max="1" width="15.5" customWidth="1"/>
    <col min="2" max="2" width="21.83203125" customWidth="1"/>
    <col min="3" max="3" width="17.5" style="7" bestFit="1" customWidth="1"/>
    <col min="4" max="5" width="21.75" customWidth="1"/>
    <col min="6" max="6" width="21.75" style="7" customWidth="1"/>
    <col min="7" max="7" width="20.5" customWidth="1"/>
    <col min="8" max="8" width="20.75" customWidth="1"/>
    <col min="9" max="10" width="21.5" customWidth="1"/>
    <col min="11" max="11" width="24.08203125" customWidth="1"/>
    <col min="12" max="12" width="8.75" style="4"/>
    <col min="13" max="13" width="25.75" bestFit="1" customWidth="1"/>
    <col min="14" max="14" width="17.5" bestFit="1" customWidth="1"/>
    <col min="15" max="15" width="25.75" bestFit="1" customWidth="1"/>
    <col min="19" max="19" width="22.5" customWidth="1"/>
    <col min="20" max="20" width="18.5" bestFit="1" customWidth="1"/>
    <col min="21" max="23" width="17.5" bestFit="1" customWidth="1"/>
  </cols>
  <sheetData>
    <row r="1" spans="1:65">
      <c r="A1" t="s">
        <v>58</v>
      </c>
      <c r="G1" t="s">
        <v>59</v>
      </c>
      <c r="H1" s="33">
        <v>33693</v>
      </c>
    </row>
    <row r="2" spans="1:65">
      <c r="A2" t="s">
        <v>15</v>
      </c>
      <c r="G2" t="s">
        <v>20</v>
      </c>
      <c r="H2">
        <f>4.556335252*10^(-6)</f>
        <v>4.5563352520000003E-6</v>
      </c>
    </row>
    <row r="3" spans="1:65" s="6" customFormat="1">
      <c r="A3" s="6" t="s">
        <v>21</v>
      </c>
      <c r="C3" s="8"/>
      <c r="F3" s="8"/>
      <c r="L3" s="4"/>
    </row>
    <row r="4" spans="1:65">
      <c r="A4" t="s">
        <v>12</v>
      </c>
      <c r="B4">
        <v>2</v>
      </c>
      <c r="H4">
        <v>2</v>
      </c>
      <c r="J4">
        <v>2</v>
      </c>
      <c r="M4" t="s">
        <v>60</v>
      </c>
    </row>
    <row r="5" spans="1:65">
      <c r="A5" t="s">
        <v>13</v>
      </c>
      <c r="B5" t="s">
        <v>28</v>
      </c>
      <c r="H5" t="s">
        <v>66</v>
      </c>
      <c r="J5" t="s">
        <v>66</v>
      </c>
      <c r="M5" t="s">
        <v>61</v>
      </c>
    </row>
    <row r="6" spans="1:65">
      <c r="A6" t="s">
        <v>9</v>
      </c>
      <c r="B6">
        <v>37</v>
      </c>
      <c r="H6">
        <v>37</v>
      </c>
      <c r="J6">
        <v>37</v>
      </c>
    </row>
    <row r="7" spans="1:65">
      <c r="A7" t="s">
        <v>10</v>
      </c>
      <c r="B7">
        <v>4.5380000000000003</v>
      </c>
      <c r="H7">
        <v>4.5380000000000003</v>
      </c>
      <c r="J7">
        <v>4.5380000000000003</v>
      </c>
    </row>
    <row r="8" spans="1:65">
      <c r="A8" t="s">
        <v>11</v>
      </c>
      <c r="B8">
        <v>0.01</v>
      </c>
      <c r="H8">
        <v>1</v>
      </c>
      <c r="J8">
        <v>1E-4</v>
      </c>
    </row>
    <row r="9" spans="1:65">
      <c r="A9" t="s">
        <v>30</v>
      </c>
      <c r="B9">
        <v>0</v>
      </c>
      <c r="H9">
        <v>0</v>
      </c>
      <c r="J9">
        <v>0</v>
      </c>
    </row>
    <row r="10" spans="1:65">
      <c r="A10" s="5" t="s">
        <v>1</v>
      </c>
      <c r="B10" t="s">
        <v>14</v>
      </c>
      <c r="C10" s="7" t="s">
        <v>32</v>
      </c>
      <c r="D10" t="s">
        <v>62</v>
      </c>
      <c r="E10" t="s">
        <v>63</v>
      </c>
      <c r="F10" s="7" t="s">
        <v>67</v>
      </c>
      <c r="G10" t="s">
        <v>68</v>
      </c>
      <c r="M10" t="s">
        <v>64</v>
      </c>
      <c r="N10" t="s">
        <v>65</v>
      </c>
      <c r="O10" t="s">
        <v>70</v>
      </c>
    </row>
    <row r="11" spans="1:65">
      <c r="A11">
        <v>1</v>
      </c>
      <c r="B11" s="2">
        <v>-570.03381768533802</v>
      </c>
      <c r="C11" s="25">
        <f>A11-SQRT(-0.5/B11)</f>
        <v>0.97038343466365262</v>
      </c>
      <c r="D11" s="2"/>
      <c r="E11" s="2"/>
      <c r="F11" s="25"/>
      <c r="G11" s="2"/>
      <c r="H11" s="2">
        <v>-570.03323902487796</v>
      </c>
      <c r="I11" s="25">
        <f>$A11-SQRT(-0.5/H11)</f>
        <v>0.97038341963125641</v>
      </c>
      <c r="J11" s="2">
        <v>-570.03360992760201</v>
      </c>
      <c r="K11" s="25">
        <f>$A11-SQRT(-0.5/J11)</f>
        <v>0.97038342926654109</v>
      </c>
      <c r="L11" s="3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>
      <c r="A12">
        <v>2</v>
      </c>
      <c r="B12" s="2">
        <v>-78.591727248463798</v>
      </c>
      <c r="C12" s="25">
        <f t="shared" ref="C12:C49" si="0">A12-SQRT(-0.5/B12)</f>
        <v>1.920237898954622</v>
      </c>
      <c r="D12" s="2"/>
      <c r="E12" s="2"/>
      <c r="F12" s="25"/>
      <c r="G12" s="2"/>
      <c r="H12" s="2">
        <v>-78.585748130834205</v>
      </c>
      <c r="I12" s="25">
        <f t="shared" ref="I12:I49" si="1">$A12-SQRT(-0.5/H12)</f>
        <v>1.9202348647027063</v>
      </c>
      <c r="J12" s="2">
        <v>-78.591705486262001</v>
      </c>
      <c r="K12" s="25">
        <f t="shared" ref="K12:K49" si="2">$A12-SQRT(-0.5/J12)</f>
        <v>1.9202378879114794</v>
      </c>
      <c r="L12" s="3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>
      <c r="A13">
        <v>3</v>
      </c>
      <c r="B13" s="2">
        <v>-10.551867255616999</v>
      </c>
      <c r="C13" s="25">
        <f t="shared" si="0"/>
        <v>2.7823190908423876</v>
      </c>
      <c r="D13" s="2"/>
      <c r="E13" s="2"/>
      <c r="F13" s="25"/>
      <c r="G13" s="2"/>
      <c r="H13" s="2">
        <v>-10.507236579749099</v>
      </c>
      <c r="I13" s="25">
        <f t="shared" si="1"/>
        <v>2.7818572685912906</v>
      </c>
      <c r="J13" s="2">
        <v>-10.551863708416301</v>
      </c>
      <c r="K13" s="25">
        <f t="shared" si="2"/>
        <v>2.7823190542536946</v>
      </c>
      <c r="L13" s="3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>
      <c r="A14">
        <v>4</v>
      </c>
      <c r="B14" s="2">
        <v>-1.1421789338645001</v>
      </c>
      <c r="C14" s="25">
        <f t="shared" si="0"/>
        <v>3.3383658253667625</v>
      </c>
      <c r="D14" s="2"/>
      <c r="E14" s="2"/>
      <c r="F14" s="25"/>
      <c r="G14" s="2"/>
      <c r="H14" s="2">
        <v>-1.13012961257051</v>
      </c>
      <c r="I14" s="25">
        <f t="shared" si="1"/>
        <v>3.3348480405955438</v>
      </c>
      <c r="J14" s="2">
        <v>-1.1421786021887199</v>
      </c>
      <c r="K14" s="25">
        <f t="shared" si="2"/>
        <v>3.3383657293012194</v>
      </c>
      <c r="L14" s="3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>
      <c r="A15">
        <v>5</v>
      </c>
      <c r="B15" s="2">
        <v>-0.153507673260911</v>
      </c>
      <c r="C15" s="25">
        <f t="shared" si="0"/>
        <v>3.195237919053632</v>
      </c>
      <c r="D15" s="2"/>
      <c r="E15" s="2"/>
      <c r="F15" s="25"/>
      <c r="G15" s="2"/>
      <c r="H15" s="2">
        <v>-0.15246176344606099</v>
      </c>
      <c r="I15" s="25">
        <f t="shared" si="1"/>
        <v>3.1890580348181521</v>
      </c>
      <c r="J15" s="2">
        <v>-0.15350764537827399</v>
      </c>
      <c r="K15" s="25">
        <f t="shared" si="2"/>
        <v>3.195237755148038</v>
      </c>
      <c r="L15" s="3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>
      <c r="A16">
        <v>6</v>
      </c>
      <c r="B16" s="2">
        <v>-6.1771393682501001E-2</v>
      </c>
      <c r="C16" s="25">
        <f t="shared" si="0"/>
        <v>3.154940835671098</v>
      </c>
      <c r="D16" s="2"/>
      <c r="E16" s="2"/>
      <c r="F16" s="25"/>
      <c r="G16" s="2"/>
      <c r="H16" s="2">
        <v>-6.1523456418787002E-2</v>
      </c>
      <c r="I16" s="25">
        <f t="shared" si="1"/>
        <v>3.149213857916787</v>
      </c>
      <c r="J16" s="2">
        <v>-6.1771387107211001E-2</v>
      </c>
      <c r="K16" s="25">
        <f t="shared" si="2"/>
        <v>3.1549406842491412</v>
      </c>
      <c r="L16" s="3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370">
      <c r="A17">
        <v>7</v>
      </c>
      <c r="B17" s="2">
        <v>-3.3624616260907E-2</v>
      </c>
      <c r="C17" s="25">
        <f t="shared" si="0"/>
        <v>3.1438285596170754</v>
      </c>
      <c r="D17" s="2"/>
      <c r="E17" s="2"/>
      <c r="F17" s="25"/>
      <c r="G17" s="2"/>
      <c r="H17" s="2">
        <v>-3.3526186057147002E-2</v>
      </c>
      <c r="I17" s="25">
        <f t="shared" si="1"/>
        <v>3.1381720027398226</v>
      </c>
      <c r="J17" s="2">
        <v>-3.3624613654677997E-2</v>
      </c>
      <c r="K17" s="25">
        <f t="shared" si="2"/>
        <v>3.1438284101720027</v>
      </c>
      <c r="L17" s="3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370">
      <c r="A18">
        <v>8</v>
      </c>
      <c r="B18" s="2">
        <v>-2.1161448351800002E-2</v>
      </c>
      <c r="C18" s="25">
        <f t="shared" si="0"/>
        <v>3.1391490116217016</v>
      </c>
      <c r="D18" s="2"/>
      <c r="E18" s="2"/>
      <c r="F18" s="25"/>
      <c r="G18" s="2"/>
      <c r="H18" s="2">
        <v>-2.1112467063708999E-2</v>
      </c>
      <c r="I18" s="25">
        <f t="shared" si="1"/>
        <v>3.1335136491552804</v>
      </c>
      <c r="J18" s="2">
        <v>-2.1161447055968001E-2</v>
      </c>
      <c r="K18" s="25">
        <f t="shared" si="2"/>
        <v>3.139148862793359</v>
      </c>
      <c r="L18" s="3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370">
      <c r="A19">
        <v>9</v>
      </c>
      <c r="B19" s="2">
        <v>-1.4544215290591999E-2</v>
      </c>
      <c r="C19" s="25">
        <f t="shared" si="0"/>
        <v>3.1367305232213489</v>
      </c>
      <c r="D19" s="2"/>
      <c r="E19" s="2"/>
      <c r="F19" s="25"/>
      <c r="G19" s="2"/>
      <c r="H19" s="2">
        <v>-1.4516340831159999E-2</v>
      </c>
      <c r="I19" s="25">
        <f t="shared" si="1"/>
        <v>3.1311038612891453</v>
      </c>
      <c r="J19" s="2">
        <v>-1.4544214553486E-2</v>
      </c>
      <c r="K19" s="25">
        <f t="shared" si="2"/>
        <v>3.1367303746450528</v>
      </c>
      <c r="L19" s="3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370">
      <c r="A20">
        <v>10</v>
      </c>
      <c r="B20" s="2">
        <v>-1.0610328813205E-2</v>
      </c>
      <c r="C20" s="25">
        <f t="shared" si="0"/>
        <v>3.1353155185851378</v>
      </c>
      <c r="D20" s="2"/>
      <c r="E20" s="2"/>
      <c r="F20" s="25"/>
      <c r="G20" s="2"/>
      <c r="H20" s="2">
        <v>-1.0592969423693E-2</v>
      </c>
      <c r="I20" s="25">
        <f t="shared" si="1"/>
        <v>3.1296930181598466</v>
      </c>
      <c r="J20" s="2">
        <v>-1.0610328354284E-2</v>
      </c>
      <c r="K20" s="25">
        <f t="shared" si="2"/>
        <v>3.1353153701284775</v>
      </c>
      <c r="L20" s="3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370">
      <c r="A21">
        <v>11</v>
      </c>
      <c r="B21" s="2">
        <v>-8.0817976284430007E-3</v>
      </c>
      <c r="C21" s="25">
        <f t="shared" si="0"/>
        <v>3.1344152200503776</v>
      </c>
      <c r="D21" s="2"/>
      <c r="E21" s="2"/>
      <c r="F21" s="25"/>
      <c r="G21" s="2"/>
      <c r="H21" s="2">
        <v>-8.0702604935280007E-3</v>
      </c>
      <c r="I21" s="25">
        <f t="shared" si="1"/>
        <v>3.1287949613485813</v>
      </c>
      <c r="J21" s="2">
        <v>-8.0817973235180005E-3</v>
      </c>
      <c r="K21" s="25">
        <f t="shared" si="2"/>
        <v>3.1344150716667123</v>
      </c>
      <c r="L21" s="3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370">
      <c r="A22">
        <v>12</v>
      </c>
      <c r="B22" s="2">
        <v>-6.3605635932869999E-3</v>
      </c>
      <c r="C22" s="25">
        <f t="shared" si="0"/>
        <v>3.1338065548299774</v>
      </c>
      <c r="D22" s="2"/>
      <c r="E22" s="2"/>
      <c r="F22" s="25"/>
      <c r="G22" s="2"/>
      <c r="H22" s="2">
        <v>-6.3525092595409999E-3</v>
      </c>
      <c r="I22" s="25">
        <f t="shared" si="1"/>
        <v>3.1281876208835069</v>
      </c>
      <c r="J22" s="2">
        <v>-6.3605633804510002E-3</v>
      </c>
      <c r="K22" s="25">
        <f t="shared" si="2"/>
        <v>3.133806406490514</v>
      </c>
      <c r="L22" s="3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370">
      <c r="A23">
        <v>13</v>
      </c>
      <c r="B23" s="2">
        <v>-5.1360922611360001E-3</v>
      </c>
      <c r="C23" s="25">
        <f t="shared" si="0"/>
        <v>3.1333756451834098</v>
      </c>
      <c r="D23" s="2"/>
      <c r="E23" s="2"/>
      <c r="F23" s="25"/>
      <c r="G23" s="2"/>
      <c r="H23" s="2">
        <v>-5.1302482180899996E-3</v>
      </c>
      <c r="I23" s="25">
        <f t="shared" si="1"/>
        <v>3.1277575382769918</v>
      </c>
      <c r="J23" s="2">
        <v>-5.1360921067299999E-3</v>
      </c>
      <c r="K23" s="25">
        <f t="shared" si="2"/>
        <v>3.1333754968735708</v>
      </c>
      <c r="L23" s="3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370" ht="14" customHeight="1">
      <c r="A24">
        <v>14</v>
      </c>
      <c r="B24" s="2">
        <v>-4.23404443722E-3</v>
      </c>
      <c r="C24" s="25">
        <f t="shared" si="0"/>
        <v>3.1330593212975799</v>
      </c>
      <c r="D24" s="2">
        <f t="shared" ref="D24:D49" si="3">C24-N24</f>
        <v>3.170212975800446E-4</v>
      </c>
      <c r="E24" s="2">
        <f t="shared" ref="E24:E49" si="4">D24/N24</f>
        <v>1.0119609824914249E-4</v>
      </c>
      <c r="F24" s="25">
        <f>C24-0.0004</f>
        <v>3.13265932129758</v>
      </c>
      <c r="G24" s="2">
        <f>F24-N24</f>
        <v>-8.2978702419911343E-5</v>
      </c>
      <c r="H24" s="2">
        <v>-4.2296703369070002E-3</v>
      </c>
      <c r="I24" s="25">
        <f t="shared" si="1"/>
        <v>3.1274417669564034</v>
      </c>
      <c r="J24" s="2">
        <v>-4.2340443216650004E-3</v>
      </c>
      <c r="K24" s="25">
        <f t="shared" si="2"/>
        <v>3.1330591730079984</v>
      </c>
      <c r="L24" s="34"/>
      <c r="M24" s="2">
        <v>3.1327316999999999</v>
      </c>
      <c r="N24" s="2">
        <v>3.1327422999999999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370">
      <c r="A25">
        <v>15</v>
      </c>
      <c r="B25" s="2">
        <v>-3.550380999051E-3</v>
      </c>
      <c r="C25" s="25">
        <f t="shared" si="0"/>
        <v>3.1328202156571709</v>
      </c>
      <c r="D25" s="2">
        <f t="shared" si="3"/>
        <v>3.5181565717090635E-4</v>
      </c>
      <c r="E25" s="2">
        <f t="shared" si="4"/>
        <v>1.123125957698109E-4</v>
      </c>
      <c r="F25" s="25">
        <f t="shared" ref="F25:F49" si="5">C25-0.0004</f>
        <v>3.132420215657171</v>
      </c>
      <c r="G25" s="2">
        <f t="shared" ref="G25:G49" si="6">F25-N25</f>
        <v>-4.8184342829049598E-5</v>
      </c>
      <c r="H25" s="2">
        <v>-3.5470223435900001E-3</v>
      </c>
      <c r="I25" s="25">
        <f t="shared" si="1"/>
        <v>3.1272030622366653</v>
      </c>
      <c r="J25" s="2">
        <v>-3.550380910345E-3</v>
      </c>
      <c r="K25" s="25">
        <f t="shared" si="2"/>
        <v>3.1328200674068736</v>
      </c>
      <c r="L25" s="34"/>
      <c r="M25" s="2">
        <v>3.1325020000000001</v>
      </c>
      <c r="N25" s="2">
        <v>3.1324684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370">
      <c r="A26">
        <v>16</v>
      </c>
      <c r="B26" s="2">
        <v>-3.0198875205770001E-3</v>
      </c>
      <c r="C26" s="25">
        <f t="shared" si="0"/>
        <v>3.1326350599069084</v>
      </c>
      <c r="D26" s="2">
        <f t="shared" si="3"/>
        <v>3.676599069084574E-4</v>
      </c>
      <c r="E26" s="2">
        <f t="shared" si="4"/>
        <v>1.1737819922668716E-4</v>
      </c>
      <c r="F26" s="25">
        <f t="shared" si="5"/>
        <v>3.1322350599069084</v>
      </c>
      <c r="G26" s="2">
        <f t="shared" si="6"/>
        <v>-3.2340093091498545E-5</v>
      </c>
      <c r="H26" s="2">
        <v>-3.0172527515470002E-3</v>
      </c>
      <c r="I26" s="25">
        <f t="shared" si="1"/>
        <v>3.1270181727172339</v>
      </c>
      <c r="J26" s="2">
        <v>-3.0198874510060001E-3</v>
      </c>
      <c r="K26" s="25">
        <f t="shared" si="2"/>
        <v>3.1326349116902179</v>
      </c>
      <c r="L26" s="34"/>
      <c r="M26" s="2">
        <v>3.1323386000000002</v>
      </c>
      <c r="N26" s="2">
        <v>3.1322673999999999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370">
      <c r="A27">
        <v>17</v>
      </c>
      <c r="B27" s="2">
        <v>-2.5999976187100001E-3</v>
      </c>
      <c r="C27" s="25">
        <f t="shared" si="0"/>
        <v>3.1324887438743794</v>
      </c>
      <c r="D27" s="2">
        <f t="shared" si="3"/>
        <v>3.7564387437916125E-4</v>
      </c>
      <c r="E27" s="2">
        <f t="shared" si="4"/>
        <v>1.1993304915431094E-4</v>
      </c>
      <c r="F27" s="25">
        <f t="shared" si="5"/>
        <v>3.1320887438743794</v>
      </c>
      <c r="G27" s="2">
        <f t="shared" si="6"/>
        <v>-2.43561256207947E-5</v>
      </c>
      <c r="H27" s="2">
        <v>-2.5978927704800002E-3</v>
      </c>
      <c r="I27" s="25">
        <f t="shared" si="1"/>
        <v>3.1268720577442828</v>
      </c>
      <c r="J27" s="2">
        <v>-2.5999975631179999E-3</v>
      </c>
      <c r="K27" s="25">
        <f t="shared" si="2"/>
        <v>3.1324885956198791</v>
      </c>
      <c r="L27" s="34"/>
      <c r="M27" s="2">
        <v>3.132206</v>
      </c>
      <c r="N27" s="2">
        <v>3.1321131000000002</v>
      </c>
      <c r="O27" s="2"/>
      <c r="P27" s="2"/>
      <c r="Q27" s="2"/>
      <c r="R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370">
      <c r="A28">
        <v>18</v>
      </c>
      <c r="B28" s="2">
        <v>-2.2619686409630002E-3</v>
      </c>
      <c r="C28" s="25">
        <f t="shared" si="0"/>
        <v>3.1323711053621874</v>
      </c>
      <c r="D28" s="2">
        <f t="shared" si="3"/>
        <v>3.8030536218736088E-4</v>
      </c>
      <c r="E28" s="2">
        <f t="shared" si="4"/>
        <v>1.2142607896145827E-4</v>
      </c>
      <c r="F28" s="25">
        <f t="shared" si="5"/>
        <v>3.1319711053621875</v>
      </c>
      <c r="G28" s="2">
        <f t="shared" si="6"/>
        <v>-1.9694637812595062E-5</v>
      </c>
      <c r="H28" s="2">
        <v>-2.2602606017170001E-3</v>
      </c>
      <c r="I28" s="25">
        <f t="shared" si="1"/>
        <v>3.1267545632040967</v>
      </c>
      <c r="J28" s="2">
        <v>-2.2619685958590002E-3</v>
      </c>
      <c r="K28" s="25">
        <f t="shared" si="2"/>
        <v>3.1323709571307905</v>
      </c>
      <c r="L28" s="34"/>
      <c r="M28" s="2">
        <v>3.1321135</v>
      </c>
      <c r="N28" s="2">
        <v>3.1319908000000001</v>
      </c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370">
      <c r="A29">
        <v>19</v>
      </c>
      <c r="B29" s="2">
        <v>-1.9858236547639998E-3</v>
      </c>
      <c r="C29" s="25">
        <f t="shared" si="0"/>
        <v>3.1322751041880323</v>
      </c>
      <c r="D29" s="2">
        <f t="shared" si="3"/>
        <v>3.8350418803245745E-4</v>
      </c>
      <c r="E29" s="2">
        <f t="shared" si="4"/>
        <v>1.2245129685601425E-4</v>
      </c>
      <c r="F29" s="25">
        <f t="shared" si="5"/>
        <v>3.1318751041880324</v>
      </c>
      <c r="G29" s="2">
        <f t="shared" si="6"/>
        <v>-1.6495811967498497E-5</v>
      </c>
      <c r="H29" s="2">
        <v>-1.9844186239019999E-3</v>
      </c>
      <c r="I29" s="25">
        <f t="shared" si="1"/>
        <v>3.1266586737663022</v>
      </c>
      <c r="J29" s="2">
        <v>-1.985823617657E-3</v>
      </c>
      <c r="K29" s="25">
        <f t="shared" si="2"/>
        <v>3.1322749559362801</v>
      </c>
      <c r="L29" s="34"/>
      <c r="M29" s="2">
        <v>3.1320465999999998</v>
      </c>
      <c r="N29" s="2">
        <v>3.1318915999999999</v>
      </c>
      <c r="O29" s="2">
        <v>3.1318907999999999</v>
      </c>
      <c r="P29" s="2"/>
      <c r="Q29" s="2"/>
      <c r="R29" s="2"/>
      <c r="S29" s="31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0"/>
    </row>
    <row r="30" spans="1:370">
      <c r="A30">
        <v>20</v>
      </c>
      <c r="B30" s="2">
        <v>-1.7573282833619999E-3</v>
      </c>
      <c r="C30" s="25">
        <f t="shared" si="0"/>
        <v>3.1321957369790212</v>
      </c>
      <c r="D30" s="2">
        <f t="shared" si="3"/>
        <v>3.8623697902107068E-4</v>
      </c>
      <c r="E30" s="2">
        <f t="shared" si="4"/>
        <v>1.2332709860579663E-4</v>
      </c>
      <c r="F30" s="25">
        <f t="shared" si="5"/>
        <v>3.1317957369790212</v>
      </c>
      <c r="G30" s="2">
        <f t="shared" si="6"/>
        <v>-1.3763020978885265E-5</v>
      </c>
      <c r="H30" s="2">
        <v>-1.7561586189700001E-3</v>
      </c>
      <c r="I30" s="25">
        <f t="shared" si="1"/>
        <v>3.1265793918118305</v>
      </c>
      <c r="J30" s="2">
        <v>-1.757328252473E-3</v>
      </c>
      <c r="K30" s="25">
        <f t="shared" si="2"/>
        <v>3.1321955887342057</v>
      </c>
      <c r="L30" s="34"/>
      <c r="M30" s="2">
        <v>3.1320025</v>
      </c>
      <c r="N30" s="2">
        <v>3.1318095000000001</v>
      </c>
      <c r="O30" s="2">
        <v>3.1318082999999999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370">
      <c r="A31">
        <v>21</v>
      </c>
      <c r="B31" s="2">
        <v>-1.5661177275100001E-3</v>
      </c>
      <c r="C31" s="25">
        <f t="shared" si="0"/>
        <v>3.1321293684075648</v>
      </c>
      <c r="D31" s="2">
        <f t="shared" si="3"/>
        <v>3.884684075647904E-4</v>
      </c>
      <c r="E31" s="2">
        <f t="shared" si="4"/>
        <v>1.2404232022029358E-4</v>
      </c>
      <c r="F31" s="25">
        <f t="shared" si="5"/>
        <v>3.1317293684075649</v>
      </c>
      <c r="G31" s="2">
        <f t="shared" si="6"/>
        <v>-1.153159243516555E-5</v>
      </c>
      <c r="H31" s="2">
        <v>-1.565133658921E-3</v>
      </c>
      <c r="I31" s="25">
        <f t="shared" si="1"/>
        <v>3.1265130917483255</v>
      </c>
      <c r="J31" s="2">
        <v>-1.566117701527E-3</v>
      </c>
      <c r="K31" s="25">
        <f t="shared" si="2"/>
        <v>3.1321292201872595</v>
      </c>
      <c r="L31" s="34"/>
      <c r="M31" s="2">
        <v>3.1319851000000001</v>
      </c>
      <c r="N31" s="2">
        <v>3.1317409</v>
      </c>
      <c r="O31" s="2">
        <v>3.1317404999999998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370">
      <c r="A32">
        <v>22</v>
      </c>
      <c r="B32" s="2">
        <v>-1.404499677488E-3</v>
      </c>
      <c r="C32" s="25">
        <f t="shared" si="0"/>
        <v>3.1320733053993877</v>
      </c>
      <c r="D32" s="2">
        <f t="shared" si="3"/>
        <v>3.9090539938779756E-4</v>
      </c>
      <c r="E32" s="2">
        <f t="shared" si="4"/>
        <v>1.2482281070002425E-4</v>
      </c>
      <c r="F32" s="25">
        <f t="shared" si="5"/>
        <v>3.1316733053993877</v>
      </c>
      <c r="G32" s="2">
        <f t="shared" si="6"/>
        <v>-9.0946006121583878E-6</v>
      </c>
      <c r="H32" s="2">
        <v>-1.4036639245410001E-3</v>
      </c>
      <c r="I32" s="25">
        <f t="shared" si="1"/>
        <v>3.126457082553955</v>
      </c>
      <c r="J32" s="2">
        <v>-1.4044996554219999E-3</v>
      </c>
      <c r="K32" s="25">
        <f t="shared" si="2"/>
        <v>3.1320731571830187</v>
      </c>
      <c r="L32" s="34"/>
      <c r="M32" s="2">
        <v>3.1319791000000001</v>
      </c>
      <c r="N32" s="2">
        <v>3.1316823999999999</v>
      </c>
      <c r="O32" s="2">
        <v>3.1316818999999998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>
      <c r="A33">
        <v>23</v>
      </c>
      <c r="B33" s="2">
        <v>-1.2666680532109999E-3</v>
      </c>
      <c r="C33" s="25">
        <f t="shared" si="0"/>
        <v>3.1320255181637755</v>
      </c>
      <c r="D33" s="2">
        <f t="shared" si="3"/>
        <v>3.9321816377535512E-4</v>
      </c>
      <c r="E33" s="2">
        <f t="shared" si="4"/>
        <v>1.2556332484351854E-4</v>
      </c>
      <c r="F33" s="25">
        <f t="shared" si="5"/>
        <v>3.1316255181637755</v>
      </c>
      <c r="G33" s="2">
        <f t="shared" si="6"/>
        <v>-6.7818362246008235E-6</v>
      </c>
      <c r="H33" s="2">
        <v>-1.265952245972E-3</v>
      </c>
      <c r="I33" s="25">
        <f t="shared" si="1"/>
        <v>3.1264093386290881</v>
      </c>
      <c r="J33" s="2">
        <v>-1.2666680343110001E-3</v>
      </c>
      <c r="K33" s="25">
        <f t="shared" si="2"/>
        <v>3.1320253699383898</v>
      </c>
      <c r="L33" s="34"/>
      <c r="M33" s="2">
        <v>3.1319750000000002</v>
      </c>
      <c r="N33" s="2">
        <v>3.1316323000000001</v>
      </c>
      <c r="O33" s="2">
        <v>3.1316328000000002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>
      <c r="A34">
        <v>24</v>
      </c>
      <c r="B34" s="2">
        <v>-1.148173981361E-3</v>
      </c>
      <c r="C34" s="25">
        <f t="shared" si="0"/>
        <v>3.131984453551901</v>
      </c>
      <c r="D34" s="2">
        <f t="shared" si="3"/>
        <v>3.9535355190123411E-4</v>
      </c>
      <c r="E34" s="2">
        <f t="shared" si="4"/>
        <v>1.2624694341324477E-4</v>
      </c>
      <c r="F34" s="25">
        <f t="shared" si="5"/>
        <v>3.1315844535519011</v>
      </c>
      <c r="G34" s="2">
        <f t="shared" si="6"/>
        <v>-4.6464480987218337E-6</v>
      </c>
      <c r="H34" s="2">
        <v>-1.1475562219279999E-3</v>
      </c>
      <c r="I34" s="25">
        <f t="shared" si="1"/>
        <v>3.1263683108626168</v>
      </c>
      <c r="J34" s="2">
        <v>-1.1481739650499999E-3</v>
      </c>
      <c r="K34" s="25">
        <f t="shared" si="2"/>
        <v>3.1319843053260179</v>
      </c>
      <c r="L34" s="34"/>
      <c r="M34" s="2">
        <v>3.1320125999999999</v>
      </c>
      <c r="N34" s="2">
        <v>3.1315890999999998</v>
      </c>
      <c r="O34" s="2">
        <v>3.1315895999999999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>
      <c r="A35">
        <v>25</v>
      </c>
      <c r="B35" s="2">
        <v>-1.045562129217E-3</v>
      </c>
      <c r="C35" s="25">
        <f t="shared" si="0"/>
        <v>3.1319489067494715</v>
      </c>
      <c r="D35" s="2">
        <f t="shared" si="3"/>
        <v>3.9740674947141841E-4</v>
      </c>
      <c r="E35" s="2">
        <f t="shared" si="4"/>
        <v>1.2690410790670964E-4</v>
      </c>
      <c r="F35" s="25">
        <f t="shared" si="5"/>
        <v>3.1315489067494715</v>
      </c>
      <c r="G35" s="2">
        <f t="shared" si="6"/>
        <v>-2.5932505285375385E-6</v>
      </c>
      <c r="H35" s="2">
        <v>-1.045025297238E-3</v>
      </c>
      <c r="I35" s="25">
        <f t="shared" si="1"/>
        <v>3.1263327929983973</v>
      </c>
      <c r="J35" s="2">
        <v>-1.0455621150419999E-3</v>
      </c>
      <c r="K35" s="25">
        <f t="shared" si="2"/>
        <v>3.1319487585135981</v>
      </c>
      <c r="L35" s="34"/>
      <c r="M35" s="2">
        <v>3.1320331000000001</v>
      </c>
      <c r="N35" s="2">
        <v>3.1315515</v>
      </c>
      <c r="O35" s="2">
        <v>3.1315540999999998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>
      <c r="A36">
        <v>26</v>
      </c>
      <c r="B36" s="2">
        <v>-9.5611585503699997E-4</v>
      </c>
      <c r="C36" s="25">
        <f t="shared" si="0"/>
        <v>3.1319179310043594</v>
      </c>
      <c r="D36" s="2">
        <f t="shared" si="3"/>
        <v>3.9933100435929347E-4</v>
      </c>
      <c r="E36" s="2">
        <f t="shared" si="4"/>
        <v>1.2751992096080586E-4</v>
      </c>
      <c r="F36" s="25">
        <f t="shared" si="5"/>
        <v>3.1315179310043595</v>
      </c>
      <c r="G36" s="2">
        <f t="shared" si="6"/>
        <v>-6.6899564066247308E-7</v>
      </c>
      <c r="H36" s="2">
        <v>-9.5564641043700002E-4</v>
      </c>
      <c r="I36" s="25">
        <f t="shared" si="1"/>
        <v>3.1263018477625408</v>
      </c>
      <c r="J36" s="2">
        <v>-9.5611584264099995E-4</v>
      </c>
      <c r="K36" s="25">
        <f t="shared" si="2"/>
        <v>3.1319177827625175</v>
      </c>
      <c r="L36" s="34"/>
      <c r="M36" s="2">
        <v>3.1320833000000001</v>
      </c>
      <c r="N36" s="2">
        <v>3.1315186000000002</v>
      </c>
      <c r="O36" s="2">
        <v>3.1315210000000002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>
      <c r="A37">
        <v>27</v>
      </c>
      <c r="B37" s="2">
        <v>-8.77675491488E-4</v>
      </c>
      <c r="C37" s="25">
        <f t="shared" si="0"/>
        <v>3.1318907745273492</v>
      </c>
      <c r="D37" s="2">
        <f t="shared" si="3"/>
        <v>4.0117452734911296E-4</v>
      </c>
      <c r="E37" s="2">
        <f t="shared" si="4"/>
        <v>1.2810980670321018E-4</v>
      </c>
      <c r="F37" s="25">
        <f t="shared" si="5"/>
        <v>3.1314907745273493</v>
      </c>
      <c r="G37" s="2">
        <f t="shared" si="6"/>
        <v>1.1745273491570174E-6</v>
      </c>
      <c r="H37" s="2">
        <v>-8.7726261073199998E-4</v>
      </c>
      <c r="I37" s="25">
        <f t="shared" si="1"/>
        <v>3.1262747117799883</v>
      </c>
      <c r="J37" s="2">
        <v>-8.7767548058599999E-4</v>
      </c>
      <c r="K37" s="25">
        <f t="shared" si="2"/>
        <v>3.1318906262891133</v>
      </c>
      <c r="L37" s="34"/>
      <c r="M37" s="2">
        <v>3.1321338999999999</v>
      </c>
      <c r="N37" s="2">
        <v>3.1314896000000001</v>
      </c>
      <c r="O37" s="2">
        <v>3.1314959999999998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>
        <v>28</v>
      </c>
      <c r="B38" s="2">
        <v>-8.08506723336E-4</v>
      </c>
      <c r="C38" s="25">
        <f t="shared" si="0"/>
        <v>3.1318668340761739</v>
      </c>
      <c r="D38" s="2">
        <f t="shared" si="3"/>
        <v>4.0293407617397747E-4</v>
      </c>
      <c r="E38" s="2">
        <f t="shared" si="4"/>
        <v>1.2867275148021904E-4</v>
      </c>
      <c r="F38" s="25">
        <f t="shared" si="5"/>
        <v>3.131466834076174</v>
      </c>
      <c r="G38" s="2">
        <f t="shared" si="6"/>
        <v>2.9340761740215271E-6</v>
      </c>
      <c r="H38" s="2">
        <v>-8.0814167196900004E-4</v>
      </c>
      <c r="I38" s="25">
        <f t="shared" si="1"/>
        <v>3.1262507884217001</v>
      </c>
      <c r="J38" s="2">
        <v>-8.08506713697E-4</v>
      </c>
      <c r="K38" s="25">
        <f t="shared" si="2"/>
        <v>3.1318666858374939</v>
      </c>
      <c r="L38" s="34"/>
      <c r="M38" s="2">
        <v>3.1322028</v>
      </c>
      <c r="N38" s="2">
        <v>3.1314639</v>
      </c>
      <c r="O38" s="2">
        <v>3.1314690000000001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>
      <c r="A39">
        <v>29</v>
      </c>
      <c r="B39" s="2">
        <v>-7.47203876069E-4</v>
      </c>
      <c r="C39" s="25">
        <f t="shared" si="0"/>
        <v>3.1318456209198473</v>
      </c>
      <c r="D39" s="2">
        <f t="shared" si="3"/>
        <v>4.0462091984716508E-4</v>
      </c>
      <c r="E39" s="2">
        <f t="shared" si="4"/>
        <v>1.29212372146614E-4</v>
      </c>
      <c r="F39" s="25">
        <f t="shared" si="5"/>
        <v>3.1314456209198474</v>
      </c>
      <c r="G39" s="2">
        <f t="shared" si="6"/>
        <v>4.6209198472091373E-6</v>
      </c>
      <c r="H39" s="2">
        <v>-7.4687954262399998E-4</v>
      </c>
      <c r="I39" s="25">
        <f t="shared" si="1"/>
        <v>3.1262295901462416</v>
      </c>
      <c r="J39" s="2">
        <v>-7.4720386750500001E-4</v>
      </c>
      <c r="K39" s="25">
        <f t="shared" si="2"/>
        <v>3.1318454726772593</v>
      </c>
      <c r="L39" s="34"/>
      <c r="M39" s="2">
        <v>3.1322695</v>
      </c>
      <c r="N39" s="2">
        <v>3.1314410000000001</v>
      </c>
      <c r="O39" s="2">
        <v>3.1314479999999998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>
      <c r="A40">
        <v>30</v>
      </c>
      <c r="B40" s="2">
        <v>-6.9261792003499998E-4</v>
      </c>
      <c r="C40" s="25">
        <f t="shared" si="0"/>
        <v>3.1318267358922185</v>
      </c>
      <c r="D40" s="2">
        <f t="shared" si="3"/>
        <v>4.0623589221855383E-4</v>
      </c>
      <c r="E40" s="2">
        <f t="shared" si="4"/>
        <v>1.2972894959924859E-4</v>
      </c>
      <c r="F40" s="25">
        <f t="shared" si="5"/>
        <v>3.1314267358922185</v>
      </c>
      <c r="G40" s="2">
        <f t="shared" si="6"/>
        <v>6.2358922185978827E-6</v>
      </c>
      <c r="H40" s="2">
        <v>-6.9232846717999996E-4</v>
      </c>
      <c r="I40" s="25">
        <f t="shared" si="1"/>
        <v>3.1262107189815787</v>
      </c>
      <c r="J40" s="2">
        <v>-6.9261791239200003E-4</v>
      </c>
      <c r="K40" s="25">
        <f t="shared" si="2"/>
        <v>3.1318265876478257</v>
      </c>
      <c r="L40" s="34"/>
      <c r="M40" s="2">
        <v>3.1323709000000002</v>
      </c>
      <c r="N40" s="2">
        <v>3.1314204999999999</v>
      </c>
      <c r="O40" s="2">
        <v>3.1314299999999999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>
      <c r="A41">
        <v>31</v>
      </c>
      <c r="B41" s="2">
        <v>-6.4380222612999999E-4</v>
      </c>
      <c r="C41" s="25">
        <f t="shared" si="0"/>
        <v>3.1318098502408809</v>
      </c>
      <c r="D41" s="2">
        <f t="shared" si="3"/>
        <v>4.0435024088081306E-4</v>
      </c>
      <c r="E41" s="2">
        <f t="shared" si="4"/>
        <v>1.2912739690877246E-4</v>
      </c>
      <c r="F41" s="25">
        <f t="shared" si="5"/>
        <v>3.1314098502408809</v>
      </c>
      <c r="G41" s="2">
        <f t="shared" si="6"/>
        <v>4.3502408808571147E-6</v>
      </c>
      <c r="H41" s="2">
        <v>-6.4354282611999998E-4</v>
      </c>
      <c r="I41" s="25">
        <f t="shared" si="1"/>
        <v>3.1261938444464299</v>
      </c>
      <c r="J41" s="2">
        <v>-6.43802219281E-4</v>
      </c>
      <c r="K41" s="25">
        <f t="shared" si="2"/>
        <v>3.1318097020049578</v>
      </c>
      <c r="L41" s="34"/>
      <c r="M41" s="2">
        <v>3.1324570999999999</v>
      </c>
      <c r="N41" s="2">
        <v>3.1314055000000001</v>
      </c>
      <c r="O41" s="2">
        <v>3.1314120000000001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>
      <c r="A42">
        <v>32</v>
      </c>
      <c r="B42" s="2">
        <v>-5.9997124139999996E-4</v>
      </c>
      <c r="C42" s="25">
        <f t="shared" si="0"/>
        <v>3.1317946912540293</v>
      </c>
      <c r="D42" s="2">
        <f t="shared" si="3"/>
        <v>4.0909125402910362E-4</v>
      </c>
      <c r="E42" s="2">
        <f t="shared" si="4"/>
        <v>1.3064224796495953E-4</v>
      </c>
      <c r="F42" s="25">
        <f t="shared" si="5"/>
        <v>3.1313946912540294</v>
      </c>
      <c r="G42" s="2">
        <f t="shared" si="6"/>
        <v>9.0912540291476773E-6</v>
      </c>
      <c r="H42" s="2">
        <v>-5.9973787369100001E-4</v>
      </c>
      <c r="I42" s="25">
        <f t="shared" si="1"/>
        <v>3.1261786946670611</v>
      </c>
      <c r="J42" s="2">
        <v>-5.9997123523800001E-4</v>
      </c>
      <c r="K42" s="25">
        <f t="shared" si="2"/>
        <v>3.131794543008688</v>
      </c>
      <c r="L42" s="34"/>
      <c r="M42" s="2">
        <v>3.1325755000000002</v>
      </c>
      <c r="N42" s="2">
        <v>3.1313856000000002</v>
      </c>
      <c r="O42" s="2">
        <v>3.1313949999999999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>
      <c r="A43">
        <v>33</v>
      </c>
      <c r="B43" s="2">
        <v>-5.6046868359100005E-4</v>
      </c>
      <c r="C43" s="25">
        <f t="shared" si="0"/>
        <v>3.131781031228055</v>
      </c>
      <c r="D43" s="2">
        <f t="shared" si="3"/>
        <v>4.1033122805478328E-4</v>
      </c>
      <c r="E43" s="2">
        <f t="shared" si="4"/>
        <v>1.3103885402478323E-4</v>
      </c>
      <c r="F43" s="25">
        <f t="shared" si="5"/>
        <v>3.131381031228055</v>
      </c>
      <c r="G43" s="2">
        <f t="shared" si="6"/>
        <v>1.0331228054827335E-5</v>
      </c>
      <c r="H43" s="2">
        <v>-5.6025797815E-4</v>
      </c>
      <c r="I43" s="25">
        <f t="shared" si="1"/>
        <v>3.1261650427985472</v>
      </c>
      <c r="J43" s="2">
        <v>-5.6046867802800001E-4</v>
      </c>
      <c r="K43" s="25">
        <f t="shared" si="2"/>
        <v>3.1317808829977345</v>
      </c>
      <c r="L43" s="34"/>
      <c r="M43" s="2">
        <v>3.1326711999999999</v>
      </c>
      <c r="N43" s="2">
        <v>3.1313707000000002</v>
      </c>
      <c r="O43" s="2">
        <v>3.1313800000000001</v>
      </c>
      <c r="P43" s="2"/>
      <c r="Q43" s="2"/>
      <c r="R43" s="2"/>
      <c r="S43" s="2"/>
      <c r="T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>
      <c r="A44">
        <v>34</v>
      </c>
      <c r="B44" s="2">
        <v>-5.2474282871199998E-4</v>
      </c>
      <c r="C44" s="25">
        <f t="shared" si="0"/>
        <v>3.1317686788153551</v>
      </c>
      <c r="D44" s="2">
        <f t="shared" si="3"/>
        <v>4.1157881535536234E-4</v>
      </c>
      <c r="E44" s="2">
        <f t="shared" si="4"/>
        <v>1.3143784059485339E-4</v>
      </c>
      <c r="F44" s="25">
        <f t="shared" si="5"/>
        <v>3.1313686788153552</v>
      </c>
      <c r="G44" s="2">
        <f t="shared" si="6"/>
        <v>1.1578815355406391E-5</v>
      </c>
      <c r="H44" s="2">
        <v>-5.2455194367499996E-4</v>
      </c>
      <c r="I44" s="25">
        <f t="shared" si="1"/>
        <v>3.1261526977916496</v>
      </c>
      <c r="J44" s="2">
        <v>-5.2474282367199999E-4</v>
      </c>
      <c r="K44" s="25">
        <f t="shared" si="2"/>
        <v>3.1317685305752292</v>
      </c>
      <c r="L44" s="34"/>
      <c r="M44" s="2">
        <v>3.13279</v>
      </c>
      <c r="N44" s="2">
        <v>3.1313570999999998</v>
      </c>
      <c r="O44" s="2">
        <v>3.1313650000000002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>
      <c r="A45">
        <v>35</v>
      </c>
      <c r="B45" s="2">
        <v>-4.9232713971600003E-4</v>
      </c>
      <c r="C45" s="25">
        <f t="shared" si="0"/>
        <v>3.131757472221171</v>
      </c>
      <c r="D45" s="2">
        <f t="shared" si="3"/>
        <v>4.1267222117102875E-4</v>
      </c>
      <c r="E45" s="2">
        <f t="shared" si="4"/>
        <v>1.3178753779239793E-4</v>
      </c>
      <c r="F45" s="25">
        <f t="shared" si="5"/>
        <v>3.131357472221171</v>
      </c>
      <c r="G45" s="2">
        <f t="shared" si="6"/>
        <v>1.2672221171072806E-5</v>
      </c>
      <c r="H45" s="2">
        <v>-4.9215366506400002E-4</v>
      </c>
      <c r="I45" s="25">
        <f t="shared" si="1"/>
        <v>3.1261414973712043</v>
      </c>
      <c r="J45" s="2">
        <v>-4.9232713513699998E-4</v>
      </c>
      <c r="K45" s="25">
        <f t="shared" si="2"/>
        <v>3.1317573240222636</v>
      </c>
      <c r="L45" s="34"/>
      <c r="M45" s="2">
        <v>3.1329419000000001</v>
      </c>
      <c r="N45" s="2">
        <v>3.1313447999999999</v>
      </c>
      <c r="O45" s="2">
        <v>3.1313580000000001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>
      <c r="A46">
        <v>36</v>
      </c>
      <c r="B46" s="2">
        <v>-4.6282495659100001E-4</v>
      </c>
      <c r="C46" s="25">
        <f t="shared" si="0"/>
        <v>3.1317472739755345</v>
      </c>
      <c r="D46" s="2">
        <f t="shared" si="3"/>
        <v>4.1377397553432615E-4</v>
      </c>
      <c r="E46" s="2">
        <f t="shared" si="4"/>
        <v>1.3213986167053945E-4</v>
      </c>
      <c r="F46" s="25">
        <f t="shared" si="5"/>
        <v>3.1313472739755346</v>
      </c>
      <c r="G46" s="2">
        <f t="shared" si="6"/>
        <v>1.3773975534370209E-5</v>
      </c>
      <c r="H46" s="2">
        <v>-4.6266683776499998E-4</v>
      </c>
      <c r="I46" s="25">
        <f t="shared" si="1"/>
        <v>3.1261313046081369</v>
      </c>
      <c r="J46" s="2">
        <v>-4.62824952417E-4</v>
      </c>
      <c r="K46" s="25">
        <f t="shared" si="2"/>
        <v>3.1317471257639014</v>
      </c>
      <c r="L46" s="34"/>
      <c r="M46" s="2">
        <v>3.1330922000000001</v>
      </c>
      <c r="N46" s="2">
        <v>3.1313335000000002</v>
      </c>
      <c r="O46" s="2">
        <v>3.1313447000000001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>
      <c r="A47">
        <v>37</v>
      </c>
      <c r="B47" s="2">
        <v>-4.3589730303299998E-4</v>
      </c>
      <c r="C47" s="25">
        <f t="shared" si="0"/>
        <v>3.1317379666350149</v>
      </c>
      <c r="D47" s="2">
        <f t="shared" si="3"/>
        <v>4.1476663501471833E-4</v>
      </c>
      <c r="E47" s="2">
        <f t="shared" si="4"/>
        <v>1.3245730591295024E-4</v>
      </c>
      <c r="F47" s="25">
        <f t="shared" si="5"/>
        <v>3.131337966635015</v>
      </c>
      <c r="G47" s="2">
        <f t="shared" si="6"/>
        <v>1.4766635014762386E-5</v>
      </c>
      <c r="H47" s="2">
        <v>-4.3575277981800002E-4</v>
      </c>
      <c r="I47" s="25">
        <f t="shared" si="1"/>
        <v>3.1261220020821483</v>
      </c>
      <c r="J47" s="2">
        <v>-4.35897299217E-4</v>
      </c>
      <c r="K47" s="25">
        <f t="shared" si="2"/>
        <v>3.1317378183876059</v>
      </c>
      <c r="L47" s="34"/>
      <c r="M47" s="2">
        <v>3.1332654999999998</v>
      </c>
      <c r="N47" s="2">
        <v>3.1313232000000002</v>
      </c>
      <c r="O47" s="2">
        <v>3.1313420000000001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>
      <c r="A48">
        <v>38</v>
      </c>
      <c r="B48" s="2">
        <v>-4.1125310516200003E-4</v>
      </c>
      <c r="C48" s="25">
        <f t="shared" si="0"/>
        <v>3.1317294492697485</v>
      </c>
      <c r="D48" s="2">
        <f t="shared" si="3"/>
        <v>4.1574926974830007E-4</v>
      </c>
      <c r="E48" s="2">
        <f t="shared" si="4"/>
        <v>1.327715168711139E-4</v>
      </c>
      <c r="F48" s="25">
        <f t="shared" si="5"/>
        <v>3.1313294492697485</v>
      </c>
      <c r="G48" s="2">
        <f t="shared" si="6"/>
        <v>1.5749269748344119E-5</v>
      </c>
      <c r="H48" s="2">
        <v>-4.1112066251299998E-4</v>
      </c>
      <c r="I48" s="25">
        <f t="shared" si="1"/>
        <v>3.1261134894403284</v>
      </c>
      <c r="J48" s="2">
        <v>-4.1125310166599999E-4</v>
      </c>
      <c r="K48" s="25">
        <f t="shared" si="2"/>
        <v>3.1317293010648228</v>
      </c>
      <c r="L48" s="34"/>
      <c r="M48" s="2">
        <v>3.1334379999999999</v>
      </c>
      <c r="N48" s="2">
        <v>3.1313137000000002</v>
      </c>
      <c r="O48" s="2">
        <v>3.1313300000000002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>
      <c r="A49">
        <v>39</v>
      </c>
      <c r="B49" s="2">
        <v>-3.8864129199500002E-4</v>
      </c>
      <c r="C49" s="25">
        <f t="shared" si="0"/>
        <v>3.131721634977346</v>
      </c>
      <c r="D49" s="2">
        <f t="shared" si="3"/>
        <v>4.1653497734595035E-4</v>
      </c>
      <c r="E49" s="2">
        <f t="shared" si="4"/>
        <v>1.3302280168928617E-4</v>
      </c>
      <c r="F49" s="25">
        <f t="shared" si="5"/>
        <v>3.1313216349773461</v>
      </c>
      <c r="G49" s="2">
        <f t="shared" si="6"/>
        <v>1.6534977345994406E-5</v>
      </c>
      <c r="H49" s="2">
        <v>-3.8851962014299998E-4</v>
      </c>
      <c r="I49" s="25">
        <f t="shared" si="1"/>
        <v>3.1261056789157493</v>
      </c>
      <c r="J49" s="2">
        <v>-3.8864128878399998E-4</v>
      </c>
      <c r="K49" s="25">
        <f t="shared" si="2"/>
        <v>3.1317214868033787</v>
      </c>
      <c r="L49" s="34"/>
      <c r="M49" s="2">
        <v>3.1336276000000001</v>
      </c>
      <c r="N49" s="2">
        <v>3.1313051000000001</v>
      </c>
      <c r="O49" s="2">
        <v>3.131319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>
      <c r="A50">
        <v>40</v>
      </c>
      <c r="B50" s="2"/>
      <c r="C50" s="25" t="s">
        <v>69</v>
      </c>
      <c r="D50" s="2">
        <f>SUMSQ(D24:D49)</f>
        <v>4.0540362263612117E-6</v>
      </c>
      <c r="E50" s="2"/>
      <c r="F50" s="25" t="s">
        <v>69</v>
      </c>
      <c r="G50" s="2">
        <f>SUMSQ(G24:G49)</f>
        <v>1.3488566791164231E-8</v>
      </c>
      <c r="H50" s="2"/>
      <c r="I50" s="2"/>
      <c r="J50" s="2"/>
      <c r="K50" s="2"/>
      <c r="L50" s="34"/>
      <c r="M50" s="2">
        <v>3.1338083999999999</v>
      </c>
      <c r="N50" s="2">
        <v>3.1312970999999998</v>
      </c>
      <c r="O50" s="2">
        <v>3.1310099999999998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>
      <c r="A51">
        <v>41</v>
      </c>
      <c r="B51" s="2"/>
      <c r="C51" s="25"/>
      <c r="D51" s="2"/>
      <c r="E51" s="2"/>
      <c r="F51" s="25"/>
      <c r="G51" s="2"/>
      <c r="H51" s="2"/>
      <c r="I51" s="2"/>
      <c r="J51" s="2"/>
      <c r="K51" s="2"/>
      <c r="L51" s="3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>
      <c r="A52">
        <v>42</v>
      </c>
      <c r="B52" s="2"/>
      <c r="C52" s="25"/>
      <c r="D52" s="2"/>
      <c r="E52" s="2"/>
      <c r="F52" s="25"/>
      <c r="G52" s="2"/>
      <c r="H52" s="2"/>
      <c r="I52" s="2"/>
      <c r="J52" s="2"/>
      <c r="K52" s="2"/>
      <c r="L52" s="3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>
      <c r="A53">
        <v>43</v>
      </c>
      <c r="B53" s="2"/>
      <c r="C53" s="25"/>
      <c r="D53" s="2"/>
      <c r="E53" s="2"/>
      <c r="F53" s="25"/>
      <c r="G53" s="2"/>
      <c r="H53" s="2"/>
      <c r="I53" s="2"/>
      <c r="J53" s="2"/>
      <c r="K53" s="2"/>
      <c r="L53" s="3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>
      <c r="A54">
        <v>44</v>
      </c>
      <c r="B54" s="2"/>
      <c r="C54" s="25"/>
      <c r="D54" s="2"/>
      <c r="E54" s="2"/>
      <c r="F54" s="25"/>
      <c r="G54" s="2"/>
      <c r="H54" s="2"/>
      <c r="I54" s="2"/>
      <c r="J54" s="2"/>
      <c r="K54" s="2"/>
      <c r="L54" s="3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>
      <c r="A55">
        <v>45</v>
      </c>
      <c r="B55" s="2"/>
      <c r="C55" s="25"/>
      <c r="D55" s="2"/>
      <c r="E55" s="2"/>
      <c r="F55" s="25"/>
      <c r="G55" s="2"/>
      <c r="H55" s="2"/>
      <c r="I55" s="2"/>
      <c r="J55" s="2"/>
      <c r="K55" s="2"/>
      <c r="L55" s="3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>
      <c r="A56">
        <v>46</v>
      </c>
      <c r="B56" s="2"/>
      <c r="C56" s="25"/>
      <c r="D56" s="2"/>
      <c r="E56" s="2"/>
      <c r="F56" s="25">
        <f>0.0004/3.1313</f>
        <v>1.2774247117810494E-4</v>
      </c>
      <c r="G56" s="2"/>
      <c r="H56" s="2"/>
      <c r="I56" s="2"/>
      <c r="J56" s="2"/>
      <c r="K56" s="2"/>
      <c r="L56" s="3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>
      <c r="A57">
        <v>47</v>
      </c>
      <c r="B57" s="2"/>
      <c r="C57" s="25"/>
      <c r="D57" s="2"/>
      <c r="E57" s="2"/>
      <c r="F57" s="25"/>
      <c r="G57" s="2"/>
      <c r="H57" s="2"/>
      <c r="I57" s="2"/>
      <c r="J57" s="2"/>
      <c r="K57" s="2"/>
      <c r="L57" s="3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>
      <c r="A58">
        <v>48</v>
      </c>
      <c r="B58" s="2"/>
      <c r="C58" s="25"/>
      <c r="D58" s="2"/>
      <c r="E58" s="2"/>
      <c r="F58" s="25"/>
      <c r="G58" s="2"/>
      <c r="H58" s="2"/>
      <c r="I58" s="2"/>
      <c r="J58" s="2"/>
      <c r="K58" s="2"/>
      <c r="L58" s="3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>
      <c r="A59">
        <v>49</v>
      </c>
      <c r="B59" s="2"/>
      <c r="C59" s="25"/>
      <c r="D59" s="2"/>
      <c r="E59" s="2"/>
      <c r="F59" s="25"/>
      <c r="G59" s="2"/>
      <c r="H59" s="2"/>
      <c r="I59" s="2"/>
      <c r="J59" s="2"/>
      <c r="K59" s="2"/>
      <c r="L59" s="3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>
      <c r="A60">
        <v>50</v>
      </c>
      <c r="B60" s="2"/>
      <c r="C60" s="25"/>
      <c r="D60" s="2"/>
      <c r="E60" s="2"/>
      <c r="F60" s="25"/>
      <c r="G60" s="2"/>
      <c r="H60" s="2"/>
      <c r="I60" s="2"/>
      <c r="J60" s="2"/>
      <c r="K60" s="2"/>
      <c r="L60" s="3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>
      <c r="A61">
        <v>51</v>
      </c>
      <c r="B61" s="2"/>
      <c r="C61" s="25"/>
      <c r="D61" s="2"/>
      <c r="E61" s="2"/>
      <c r="F61" s="25"/>
      <c r="G61" s="2"/>
      <c r="H61" s="2"/>
      <c r="I61" s="2"/>
      <c r="J61" s="2"/>
      <c r="K61" s="2"/>
      <c r="L61" s="3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>
      <c r="A62">
        <v>52</v>
      </c>
      <c r="B62" s="2"/>
      <c r="C62" s="25"/>
      <c r="D62" s="2"/>
      <c r="E62" s="2"/>
      <c r="F62" s="25"/>
      <c r="G62" s="2"/>
      <c r="H62" s="2"/>
      <c r="I62" s="2"/>
      <c r="J62" s="2"/>
      <c r="K62" s="2"/>
      <c r="L62" s="3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>
      <c r="A63">
        <v>53</v>
      </c>
      <c r="B63" s="2"/>
      <c r="C63" s="25"/>
      <c r="D63" s="2"/>
      <c r="E63" s="2"/>
      <c r="F63" s="25"/>
      <c r="G63" s="2"/>
      <c r="H63" s="2"/>
      <c r="I63" s="2"/>
      <c r="J63" s="2"/>
      <c r="K63" s="2"/>
      <c r="L63" s="3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>
      <c r="A64">
        <v>54</v>
      </c>
      <c r="B64" s="2"/>
      <c r="C64" s="25"/>
      <c r="D64" s="2"/>
      <c r="E64" s="2"/>
      <c r="F64" s="25"/>
      <c r="G64" s="2"/>
      <c r="H64" s="2"/>
      <c r="I64" s="2"/>
      <c r="J64" s="2"/>
      <c r="K64" s="2"/>
      <c r="L64" s="3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>
      <c r="A65">
        <v>55</v>
      </c>
      <c r="B65" s="2"/>
      <c r="C65" s="25"/>
      <c r="D65" s="2"/>
      <c r="E65" s="2"/>
      <c r="F65" s="25"/>
      <c r="G65" s="2"/>
      <c r="H65" s="2"/>
      <c r="I65" s="2"/>
      <c r="J65" s="2"/>
      <c r="K65" s="2"/>
      <c r="L65" s="3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>
      <c r="A66">
        <v>56</v>
      </c>
      <c r="B66" s="2"/>
      <c r="C66" s="25"/>
      <c r="D66" s="2"/>
      <c r="E66" s="2"/>
      <c r="F66" s="25"/>
      <c r="G66" s="2"/>
      <c r="H66" s="2"/>
      <c r="I66" s="2"/>
      <c r="J66" s="2"/>
      <c r="K66" s="2"/>
      <c r="L66" s="3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>
      <c r="A67">
        <v>57</v>
      </c>
      <c r="B67" s="2"/>
      <c r="C67" s="25"/>
      <c r="D67" s="2"/>
      <c r="E67" s="2"/>
      <c r="F67" s="25"/>
      <c r="G67" s="2"/>
      <c r="H67" s="2"/>
      <c r="I67" s="2"/>
      <c r="J67" s="2"/>
      <c r="K67" s="2"/>
      <c r="L67" s="3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>
      <c r="A68">
        <v>58</v>
      </c>
      <c r="B68" s="2"/>
      <c r="C68" s="25"/>
      <c r="D68" s="2"/>
      <c r="E68" s="2"/>
      <c r="F68" s="25"/>
      <c r="G68" s="2"/>
      <c r="H68" s="2"/>
      <c r="I68" s="2"/>
      <c r="J68" s="2"/>
      <c r="K68" s="2"/>
      <c r="L68" s="3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>
      <c r="A69">
        <v>59</v>
      </c>
      <c r="B69" s="2"/>
      <c r="C69" s="25"/>
      <c r="D69" s="2"/>
      <c r="E69" s="2"/>
      <c r="F69" s="25"/>
      <c r="G69" s="2"/>
      <c r="H69" s="2"/>
      <c r="I69" s="2"/>
      <c r="J69" s="2"/>
      <c r="K69" s="2"/>
      <c r="L69" s="3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>
      <c r="A70">
        <v>60</v>
      </c>
      <c r="B70" s="2"/>
      <c r="C70" s="25"/>
      <c r="D70" s="2"/>
      <c r="E70" s="2"/>
      <c r="F70" s="25"/>
      <c r="G70" s="2"/>
      <c r="H70" s="2"/>
      <c r="I70" s="2"/>
      <c r="J70" s="2"/>
      <c r="K70" s="2"/>
      <c r="L70" s="3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>
      <c r="A71">
        <v>61</v>
      </c>
      <c r="B71" s="2"/>
      <c r="C71" s="25"/>
      <c r="D71" s="2"/>
      <c r="E71" s="2"/>
      <c r="F71" s="25"/>
      <c r="G71" s="2"/>
      <c r="H71" s="2"/>
      <c r="I71" s="2"/>
      <c r="J71" s="2"/>
      <c r="K71" s="2"/>
      <c r="L71" s="3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>
      <c r="A72">
        <v>62</v>
      </c>
      <c r="B72" s="2"/>
      <c r="C72" s="25"/>
      <c r="D72" s="2"/>
      <c r="E72" s="2"/>
      <c r="F72" s="25"/>
      <c r="G72" s="2"/>
      <c r="H72" s="2"/>
      <c r="I72" s="2"/>
      <c r="J72" s="2"/>
      <c r="K72" s="2"/>
      <c r="L72" s="3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>
      <c r="A73">
        <v>63</v>
      </c>
      <c r="B73" s="2"/>
      <c r="C73" s="25"/>
      <c r="D73" s="2"/>
      <c r="E73" s="2"/>
      <c r="F73" s="25"/>
      <c r="G73" s="2"/>
      <c r="H73" s="2"/>
      <c r="I73" s="2"/>
      <c r="J73" s="2"/>
      <c r="K73" s="2"/>
      <c r="L73" s="3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>
      <c r="A74">
        <v>64</v>
      </c>
      <c r="B74" s="2"/>
      <c r="C74" s="25"/>
      <c r="D74" s="2"/>
      <c r="E74" s="2"/>
      <c r="F74" s="25"/>
      <c r="G74" s="2"/>
      <c r="H74" s="2"/>
      <c r="I74" s="2"/>
      <c r="J74" s="2"/>
      <c r="K74" s="2"/>
      <c r="L74" s="3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>
      <c r="A75">
        <v>65</v>
      </c>
      <c r="B75" s="2"/>
      <c r="C75" s="25"/>
      <c r="D75" s="2"/>
      <c r="E75" s="2"/>
      <c r="F75" s="25"/>
      <c r="G75" s="2"/>
      <c r="H75" s="2"/>
      <c r="I75" s="2"/>
      <c r="J75" s="2"/>
      <c r="K75" s="2"/>
      <c r="L75" s="3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>
      <c r="A76">
        <v>66</v>
      </c>
      <c r="B76" s="2"/>
      <c r="C76" s="25"/>
      <c r="D76" s="2"/>
      <c r="E76" s="2"/>
      <c r="F76" s="25"/>
      <c r="G76" s="2"/>
      <c r="H76" s="2"/>
      <c r="I76" s="2"/>
      <c r="J76" s="2"/>
      <c r="K76" s="2"/>
      <c r="L76" s="3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>
      <c r="A77">
        <v>67</v>
      </c>
      <c r="B77" s="2"/>
      <c r="C77" s="25"/>
      <c r="D77" s="2"/>
      <c r="E77" s="2"/>
      <c r="F77" s="25"/>
      <c r="G77" s="2"/>
      <c r="H77" s="2"/>
      <c r="I77" s="2"/>
      <c r="J77" s="2"/>
      <c r="K77" s="2"/>
      <c r="L77" s="3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>
      <c r="A78">
        <v>68</v>
      </c>
      <c r="B78" s="2"/>
      <c r="C78" s="25"/>
      <c r="D78" s="2"/>
      <c r="E78" s="2"/>
      <c r="F78" s="25"/>
      <c r="G78" s="2"/>
      <c r="H78" s="2"/>
      <c r="I78" s="2"/>
      <c r="J78" s="2"/>
      <c r="K78" s="2"/>
      <c r="L78" s="3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>
      <c r="A79">
        <v>69</v>
      </c>
      <c r="B79" s="2"/>
      <c r="C79" s="25"/>
      <c r="D79" s="2"/>
      <c r="E79" s="2"/>
      <c r="F79" s="25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>
      <c r="A80">
        <v>70</v>
      </c>
      <c r="B80" s="2"/>
      <c r="C80" s="25"/>
      <c r="D80" s="2"/>
      <c r="E80" s="2"/>
      <c r="F80" s="25"/>
      <c r="G80" s="2"/>
      <c r="H80" s="2"/>
      <c r="I80" s="2"/>
      <c r="J80" s="2"/>
      <c r="K80" s="2"/>
      <c r="L80" s="3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>
      <c r="A81">
        <v>71</v>
      </c>
      <c r="B81" s="2"/>
      <c r="C81" s="25"/>
      <c r="D81" s="2"/>
      <c r="E81" s="2"/>
      <c r="F81" s="25"/>
      <c r="G81" s="2"/>
      <c r="H81" s="2"/>
      <c r="I81" s="2"/>
      <c r="J81" s="2"/>
      <c r="K81" s="2"/>
      <c r="L81" s="3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>
      <c r="A82">
        <v>72</v>
      </c>
      <c r="B82" s="2"/>
      <c r="C82" s="25"/>
      <c r="D82" s="2"/>
      <c r="E82" s="2"/>
      <c r="F82" s="25"/>
      <c r="G82" s="2"/>
      <c r="H82" s="2"/>
      <c r="I82" s="2"/>
      <c r="J82" s="2"/>
      <c r="K82" s="2"/>
      <c r="L82" s="3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>
      <c r="A83">
        <v>73</v>
      </c>
      <c r="B83" s="2"/>
      <c r="C83" s="25"/>
      <c r="D83" s="2"/>
      <c r="E83" s="2"/>
      <c r="F83" s="25"/>
      <c r="G83" s="2"/>
      <c r="H83" s="2"/>
      <c r="I83" s="2"/>
      <c r="J83" s="2"/>
      <c r="K83" s="2"/>
      <c r="L83" s="3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>
      <c r="A84">
        <v>74</v>
      </c>
      <c r="B84" s="2"/>
      <c r="C84" s="25"/>
      <c r="D84" s="2"/>
      <c r="E84" s="2"/>
      <c r="F84" s="25"/>
      <c r="G84" s="2"/>
      <c r="H84" s="2"/>
      <c r="I84" s="2"/>
      <c r="J84" s="2"/>
      <c r="K84" s="2"/>
      <c r="L84" s="3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>
      <c r="A85">
        <v>75</v>
      </c>
      <c r="B85" s="2"/>
      <c r="C85" s="25"/>
      <c r="D85" s="2"/>
      <c r="E85" s="2"/>
      <c r="F85" s="25"/>
      <c r="G85" s="2"/>
      <c r="H85" s="2"/>
      <c r="I85" s="2"/>
      <c r="J85" s="2"/>
      <c r="K85" s="2"/>
      <c r="L85" s="3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>
      <c r="A86">
        <v>76</v>
      </c>
      <c r="B86" s="2"/>
      <c r="C86" s="25"/>
      <c r="D86" s="2"/>
      <c r="E86" s="2"/>
      <c r="F86" s="25"/>
      <c r="G86" s="2"/>
      <c r="H86" s="2"/>
      <c r="I86" s="2"/>
      <c r="J86" s="2"/>
      <c r="K86" s="2"/>
      <c r="L86" s="3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>
      <c r="A87">
        <v>77</v>
      </c>
      <c r="B87" s="2"/>
      <c r="C87" s="25"/>
      <c r="D87" s="2"/>
      <c r="E87" s="2"/>
      <c r="F87" s="25"/>
      <c r="G87" s="2"/>
      <c r="H87" s="2"/>
      <c r="I87" s="2"/>
      <c r="J87" s="2"/>
      <c r="K87" s="2"/>
      <c r="L87" s="3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>
      <c r="A88">
        <v>78</v>
      </c>
      <c r="B88" s="2"/>
      <c r="C88" s="25"/>
      <c r="D88" s="2"/>
      <c r="E88" s="2"/>
      <c r="F88" s="25"/>
      <c r="G88" s="2"/>
      <c r="H88" s="2"/>
      <c r="I88" s="2"/>
      <c r="J88" s="2"/>
      <c r="K88" s="2"/>
      <c r="L88" s="3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>
      <c r="A89">
        <v>79</v>
      </c>
      <c r="B89" s="2"/>
      <c r="C89" s="25"/>
      <c r="D89" s="2"/>
      <c r="E89" s="2"/>
      <c r="F89" s="25"/>
      <c r="G89" s="2"/>
      <c r="H89" s="2"/>
      <c r="I89" s="2"/>
      <c r="J89" s="2"/>
      <c r="K89" s="2"/>
      <c r="L89" s="3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>
      <c r="A90">
        <v>80</v>
      </c>
      <c r="B90" s="2"/>
      <c r="C90" s="25"/>
      <c r="D90" s="2"/>
      <c r="E90" s="2"/>
      <c r="F90" s="25"/>
      <c r="G90" s="2"/>
      <c r="H90" s="2"/>
      <c r="I90" s="2"/>
      <c r="J90" s="2"/>
      <c r="K90" s="2"/>
      <c r="L90" s="3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>
      <c r="A91">
        <v>81</v>
      </c>
      <c r="B91" s="2"/>
      <c r="C91" s="25"/>
      <c r="D91" s="2"/>
      <c r="E91" s="2"/>
      <c r="F91" s="25"/>
      <c r="G91" s="2"/>
      <c r="H91" s="2"/>
      <c r="I91" s="2"/>
      <c r="J91" s="2"/>
      <c r="K91" s="2"/>
      <c r="L91" s="3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>
      <c r="A92">
        <v>82</v>
      </c>
      <c r="B92" s="2"/>
      <c r="C92" s="25"/>
      <c r="D92" s="2"/>
      <c r="E92" s="2"/>
      <c r="F92" s="25"/>
      <c r="G92" s="2"/>
      <c r="H92" s="2"/>
      <c r="I92" s="2"/>
      <c r="J92" s="2"/>
      <c r="K92" s="2"/>
      <c r="L92" s="3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>
      <c r="A93">
        <v>83</v>
      </c>
      <c r="B93" s="2"/>
      <c r="C93" s="25"/>
      <c r="D93" s="2"/>
      <c r="E93" s="2"/>
      <c r="F93" s="25"/>
      <c r="G93" s="2"/>
      <c r="H93" s="2"/>
      <c r="I93" s="2"/>
      <c r="J93" s="2"/>
      <c r="K93" s="2"/>
      <c r="L93" s="3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>
      <c r="A94">
        <v>84</v>
      </c>
      <c r="B94" s="2"/>
      <c r="C94" s="25"/>
      <c r="D94" s="2"/>
      <c r="E94" s="2"/>
      <c r="F94" s="25"/>
      <c r="G94" s="2"/>
      <c r="H94" s="2"/>
      <c r="I94" s="2"/>
      <c r="J94" s="2"/>
      <c r="K94" s="2"/>
      <c r="L94" s="3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>
      <c r="A95">
        <v>85</v>
      </c>
      <c r="B95" s="2"/>
      <c r="C95" s="25"/>
      <c r="D95" s="2"/>
      <c r="E95" s="2"/>
      <c r="F95" s="25"/>
      <c r="G95" s="2"/>
      <c r="H95" s="2"/>
      <c r="I95" s="2"/>
      <c r="J95" s="2"/>
      <c r="K95" s="2"/>
      <c r="L95" s="3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>
      <c r="A96">
        <v>86</v>
      </c>
      <c r="B96" s="2"/>
      <c r="C96" s="25"/>
      <c r="D96" s="2"/>
      <c r="E96" s="2"/>
      <c r="F96" s="25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>
      <c r="A97">
        <v>87</v>
      </c>
      <c r="B97" s="2"/>
      <c r="C97" s="25"/>
      <c r="D97" s="2"/>
      <c r="E97" s="2"/>
      <c r="F97" s="25"/>
      <c r="G97" s="2"/>
      <c r="H97" s="2"/>
      <c r="I97" s="2"/>
      <c r="J97" s="2"/>
      <c r="K97" s="2"/>
      <c r="L97" s="3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>
      <c r="A98">
        <v>88</v>
      </c>
      <c r="B98" s="2"/>
      <c r="C98" s="25"/>
      <c r="D98" s="2"/>
      <c r="E98" s="2"/>
      <c r="F98" s="25"/>
      <c r="G98" s="2"/>
      <c r="H98" s="2"/>
      <c r="I98" s="2"/>
      <c r="J98" s="2"/>
      <c r="K98" s="2"/>
      <c r="L98" s="3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>
      <c r="A99">
        <v>89</v>
      </c>
      <c r="B99" s="2"/>
      <c r="C99" s="25"/>
      <c r="D99" s="2"/>
      <c r="E99" s="2"/>
      <c r="F99" s="25"/>
      <c r="G99" s="2"/>
      <c r="H99" s="2"/>
      <c r="I99" s="2"/>
      <c r="J99" s="2"/>
      <c r="K99" s="2"/>
      <c r="L99" s="3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>
      <c r="A100">
        <v>90</v>
      </c>
      <c r="B100" s="2"/>
      <c r="C100" s="25"/>
      <c r="D100" s="2"/>
      <c r="E100" s="2"/>
      <c r="F100" s="25"/>
      <c r="G100" s="2"/>
      <c r="H100" s="2"/>
      <c r="I100" s="2"/>
      <c r="J100" s="2"/>
      <c r="K100" s="2"/>
      <c r="L100" s="3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1:65">
      <c r="A101">
        <v>91</v>
      </c>
      <c r="B101" s="2"/>
      <c r="C101" s="25"/>
      <c r="D101" s="2"/>
      <c r="E101" s="2"/>
      <c r="F101" s="25"/>
      <c r="G101" s="2"/>
      <c r="H101" s="2"/>
      <c r="I101" s="2"/>
      <c r="J101" s="2"/>
      <c r="K101" s="2"/>
      <c r="L101" s="3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>
      <c r="A102">
        <v>92</v>
      </c>
      <c r="B102" s="2"/>
      <c r="C102" s="25"/>
      <c r="D102" s="2"/>
      <c r="E102" s="2"/>
      <c r="F102" s="25"/>
      <c r="G102" s="2"/>
      <c r="H102" s="2"/>
      <c r="I102" s="2"/>
      <c r="J102" s="2"/>
      <c r="K102" s="2"/>
      <c r="L102" s="3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>
      <c r="A103">
        <v>93</v>
      </c>
      <c r="B103" s="2"/>
      <c r="C103" s="25"/>
      <c r="D103" s="2"/>
      <c r="E103" s="2"/>
      <c r="F103" s="25"/>
      <c r="G103" s="2"/>
      <c r="H103" s="2"/>
      <c r="I103" s="2"/>
      <c r="J103" s="2"/>
      <c r="K103" s="2"/>
      <c r="L103" s="3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>
      <c r="A104">
        <v>94</v>
      </c>
      <c r="B104" s="2"/>
      <c r="C104" s="25"/>
      <c r="D104" s="2"/>
      <c r="E104" s="2"/>
      <c r="F104" s="25"/>
      <c r="G104" s="2"/>
      <c r="H104" s="2"/>
      <c r="I104" s="2"/>
      <c r="J104" s="2"/>
      <c r="K104" s="2"/>
      <c r="L104" s="3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>
      <c r="A105">
        <v>95</v>
      </c>
      <c r="B105" s="2"/>
      <c r="C105" s="25"/>
      <c r="D105" s="2"/>
      <c r="E105" s="2"/>
      <c r="F105" s="25"/>
      <c r="G105" s="2"/>
      <c r="H105" s="2"/>
      <c r="I105" s="2"/>
      <c r="J105" s="2"/>
      <c r="K105" s="2"/>
      <c r="L105" s="3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>
      <c r="A106">
        <v>96</v>
      </c>
      <c r="B106" s="2"/>
      <c r="C106" s="25"/>
      <c r="D106" s="2"/>
      <c r="E106" s="2"/>
      <c r="F106" s="25"/>
      <c r="G106" s="2"/>
      <c r="H106" s="2"/>
      <c r="I106" s="2"/>
      <c r="J106" s="2"/>
      <c r="K106" s="2"/>
      <c r="L106" s="3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>
      <c r="A107">
        <v>97</v>
      </c>
      <c r="B107" s="2"/>
      <c r="C107" s="25"/>
      <c r="D107" s="2"/>
      <c r="E107" s="2"/>
      <c r="F107" s="25"/>
      <c r="G107" s="2"/>
      <c r="H107" s="2"/>
      <c r="I107" s="2"/>
      <c r="J107" s="2"/>
      <c r="K107" s="2"/>
      <c r="L107" s="3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>
      <c r="A108">
        <v>98</v>
      </c>
      <c r="B108" s="2"/>
      <c r="C108" s="25"/>
      <c r="D108" s="2"/>
      <c r="E108" s="2"/>
      <c r="F108" s="25"/>
      <c r="G108" s="2"/>
      <c r="H108" s="2"/>
      <c r="I108" s="2"/>
      <c r="J108" s="2"/>
      <c r="K108" s="2"/>
      <c r="L108" s="3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>
      <c r="A109">
        <v>99</v>
      </c>
      <c r="B109" s="2"/>
      <c r="C109" s="25"/>
      <c r="D109" s="2"/>
      <c r="E109" s="2"/>
      <c r="F109" s="25"/>
      <c r="G109" s="2"/>
      <c r="H109" s="2"/>
      <c r="I109" s="2"/>
      <c r="J109" s="2"/>
      <c r="K109" s="2"/>
      <c r="L109" s="3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>
      <c r="A110">
        <v>100</v>
      </c>
      <c r="B110" s="2"/>
      <c r="C110" s="25"/>
      <c r="D110" s="2"/>
      <c r="E110" s="2"/>
      <c r="F110" s="25"/>
      <c r="G110" s="2"/>
      <c r="H110" s="2"/>
      <c r="I110" s="2"/>
      <c r="J110" s="2"/>
      <c r="K110" s="2"/>
      <c r="L110" s="3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>
      <c r="A111">
        <v>101</v>
      </c>
      <c r="B111" s="2"/>
      <c r="C111" s="25"/>
      <c r="D111" s="2"/>
      <c r="E111" s="2"/>
      <c r="F111" s="25"/>
      <c r="G111" s="2"/>
      <c r="H111" s="2"/>
      <c r="I111" s="2"/>
      <c r="J111" s="2"/>
      <c r="K111" s="2"/>
      <c r="L111" s="3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>
      <c r="A112">
        <v>102</v>
      </c>
      <c r="B112" s="2"/>
      <c r="C112" s="25"/>
      <c r="D112" s="2"/>
      <c r="E112" s="2"/>
      <c r="F112" s="25"/>
      <c r="G112" s="2"/>
      <c r="H112" s="2"/>
      <c r="I112" s="2"/>
      <c r="J112" s="2"/>
      <c r="K112" s="2"/>
      <c r="L112" s="3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>
      <c r="A113">
        <v>103</v>
      </c>
      <c r="B113" s="2"/>
      <c r="C113" s="25"/>
      <c r="D113" s="2"/>
      <c r="E113" s="2"/>
      <c r="F113" s="25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>
      <c r="A114">
        <v>104</v>
      </c>
      <c r="B114" s="2"/>
      <c r="C114" s="25"/>
      <c r="D114" s="2"/>
      <c r="E114" s="2"/>
      <c r="F114" s="25"/>
      <c r="G114" s="2"/>
      <c r="H114" s="2"/>
      <c r="I114" s="2"/>
      <c r="J114" s="2"/>
      <c r="K114" s="2"/>
      <c r="L114" s="3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>
      <c r="A115">
        <v>105</v>
      </c>
      <c r="B115" s="2"/>
      <c r="C115" s="25"/>
      <c r="D115" s="2"/>
      <c r="E115" s="2"/>
      <c r="F115" s="25"/>
      <c r="G115" s="2"/>
      <c r="H115" s="2"/>
      <c r="I115" s="2"/>
      <c r="J115" s="2"/>
      <c r="K115" s="2"/>
      <c r="L115" s="3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>
      <c r="A116">
        <v>106</v>
      </c>
      <c r="B116" s="2"/>
      <c r="C116" s="25"/>
      <c r="D116" s="2"/>
      <c r="E116" s="2"/>
      <c r="F116" s="25"/>
      <c r="G116" s="2"/>
      <c r="H116" s="2"/>
      <c r="I116" s="2"/>
      <c r="J116" s="2"/>
      <c r="K116" s="2"/>
      <c r="L116" s="3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>
      <c r="A117">
        <v>107</v>
      </c>
      <c r="B117" s="2"/>
      <c r="C117" s="25"/>
      <c r="D117" s="2"/>
      <c r="E117" s="2"/>
      <c r="F117" s="25"/>
      <c r="G117" s="2"/>
      <c r="H117" s="2"/>
      <c r="I117" s="2"/>
      <c r="J117" s="2"/>
      <c r="K117" s="2"/>
      <c r="L117" s="3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>
      <c r="A118">
        <v>108</v>
      </c>
      <c r="B118" s="2"/>
      <c r="C118" s="25"/>
      <c r="D118" s="2"/>
      <c r="E118" s="2"/>
      <c r="F118" s="25"/>
      <c r="G118" s="2"/>
      <c r="H118" s="2"/>
      <c r="I118" s="2"/>
      <c r="J118" s="2"/>
      <c r="K118" s="2"/>
      <c r="L118" s="3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>
      <c r="A119">
        <v>109</v>
      </c>
      <c r="B119" s="2"/>
      <c r="C119" s="25"/>
      <c r="D119" s="2"/>
      <c r="E119" s="2"/>
      <c r="F119" s="25"/>
      <c r="G119" s="2"/>
      <c r="H119" s="2"/>
      <c r="I119" s="2"/>
      <c r="J119" s="2"/>
      <c r="K119" s="2"/>
      <c r="L119" s="3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>
      <c r="A120">
        <v>110</v>
      </c>
      <c r="B120" s="2"/>
      <c r="C120" s="25"/>
      <c r="D120" s="2"/>
      <c r="E120" s="2"/>
      <c r="F120" s="25"/>
      <c r="G120" s="2"/>
      <c r="H120" s="2"/>
      <c r="I120" s="2"/>
      <c r="J120" s="2"/>
      <c r="K120" s="2"/>
      <c r="L120" s="3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>
      <c r="A121">
        <v>111</v>
      </c>
      <c r="B121" s="2"/>
      <c r="C121" s="25"/>
      <c r="D121" s="2"/>
      <c r="E121" s="2"/>
      <c r="F121" s="25"/>
      <c r="G121" s="2"/>
      <c r="H121" s="2"/>
      <c r="I121" s="2"/>
      <c r="J121" s="2"/>
      <c r="K121" s="2"/>
      <c r="L121" s="3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>
      <c r="A122">
        <v>112</v>
      </c>
      <c r="B122" s="2"/>
      <c r="C122" s="25"/>
      <c r="D122" s="2"/>
      <c r="E122" s="2"/>
      <c r="F122" s="25"/>
      <c r="G122" s="2"/>
      <c r="H122" s="2"/>
      <c r="I122" s="2"/>
      <c r="J122" s="2"/>
      <c r="K122" s="2"/>
      <c r="L122" s="3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>
      <c r="A123">
        <v>113</v>
      </c>
      <c r="B123" s="2"/>
      <c r="C123" s="25"/>
      <c r="D123" s="2"/>
      <c r="E123" s="2"/>
      <c r="F123" s="25"/>
      <c r="G123" s="2"/>
      <c r="H123" s="2"/>
      <c r="I123" s="2"/>
      <c r="J123" s="2"/>
      <c r="K123" s="2"/>
      <c r="L123" s="3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>
      <c r="A124">
        <v>114</v>
      </c>
      <c r="B124" s="2"/>
      <c r="C124" s="25"/>
      <c r="D124" s="2"/>
      <c r="E124" s="2"/>
      <c r="F124" s="25"/>
      <c r="G124" s="2"/>
      <c r="H124" s="2"/>
      <c r="I124" s="2"/>
      <c r="J124" s="2"/>
      <c r="K124" s="2"/>
      <c r="L124" s="3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>
      <c r="A125">
        <v>115</v>
      </c>
      <c r="B125" s="2"/>
      <c r="C125" s="25"/>
      <c r="D125" s="2"/>
      <c r="E125" s="2"/>
      <c r="F125" s="25"/>
      <c r="G125" s="2"/>
      <c r="H125" s="2"/>
      <c r="I125" s="2"/>
      <c r="J125" s="2"/>
      <c r="K125" s="2"/>
      <c r="L125" s="3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1:65">
      <c r="A126">
        <v>116</v>
      </c>
      <c r="B126" s="2"/>
      <c r="C126" s="25"/>
      <c r="D126" s="2"/>
      <c r="E126" s="2"/>
      <c r="F126" s="25"/>
      <c r="G126" s="2"/>
      <c r="H126" s="2"/>
      <c r="I126" s="2"/>
      <c r="J126" s="2"/>
      <c r="K126" s="2"/>
      <c r="L126" s="3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1:65">
      <c r="A127">
        <v>117</v>
      </c>
      <c r="B127" s="2"/>
      <c r="C127" s="25"/>
      <c r="D127" s="2"/>
      <c r="E127" s="2"/>
      <c r="F127" s="25"/>
      <c r="G127" s="2"/>
      <c r="H127" s="2"/>
      <c r="I127" s="2"/>
      <c r="J127" s="2"/>
      <c r="K127" s="2"/>
      <c r="L127" s="3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1:65">
      <c r="A128">
        <v>118</v>
      </c>
      <c r="B128" s="2"/>
      <c r="C128" s="25"/>
      <c r="D128" s="2"/>
      <c r="E128" s="2"/>
      <c r="F128" s="25"/>
      <c r="G128" s="2"/>
      <c r="H128" s="2"/>
      <c r="I128" s="2"/>
      <c r="J128" s="2"/>
      <c r="K128" s="2"/>
      <c r="L128" s="3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1:65">
      <c r="A129">
        <v>119</v>
      </c>
      <c r="B129" s="2"/>
      <c r="C129" s="25"/>
      <c r="D129" s="2"/>
      <c r="E129" s="2"/>
      <c r="F129" s="25"/>
      <c r="G129" s="2"/>
      <c r="H129" s="2"/>
      <c r="I129" s="2"/>
      <c r="J129" s="2"/>
      <c r="K129" s="2"/>
      <c r="L129" s="3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1:65">
      <c r="A130">
        <v>120</v>
      </c>
      <c r="B130" s="2"/>
      <c r="C130" s="25"/>
      <c r="D130" s="2"/>
      <c r="E130" s="2"/>
      <c r="F130" s="25"/>
      <c r="G130" s="2"/>
      <c r="H130" s="2"/>
      <c r="I130" s="2"/>
      <c r="J130" s="2"/>
      <c r="K130" s="2"/>
      <c r="L130" s="3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1:65">
      <c r="A131">
        <v>121</v>
      </c>
      <c r="B131" s="2"/>
      <c r="C131" s="25"/>
      <c r="D131" s="2"/>
      <c r="E131" s="2"/>
      <c r="F131" s="25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1:65">
      <c r="A132">
        <v>122</v>
      </c>
      <c r="B132" s="2"/>
      <c r="C132" s="25"/>
      <c r="D132" s="2"/>
      <c r="E132" s="2"/>
      <c r="F132" s="25"/>
      <c r="G132" s="2"/>
      <c r="H132" s="2"/>
      <c r="I132" s="2"/>
      <c r="J132" s="2"/>
      <c r="K132" s="2"/>
      <c r="L132" s="3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1:65">
      <c r="A133">
        <v>123</v>
      </c>
    </row>
    <row r="134" spans="1:65">
      <c r="A134">
        <v>124</v>
      </c>
    </row>
    <row r="135" spans="1:65">
      <c r="A135">
        <v>125</v>
      </c>
    </row>
    <row r="136" spans="1:65">
      <c r="A136">
        <v>126</v>
      </c>
    </row>
    <row r="137" spans="1:65">
      <c r="A137">
        <v>127</v>
      </c>
    </row>
    <row r="138" spans="1:65">
      <c r="A138">
        <v>128</v>
      </c>
    </row>
    <row r="139" spans="1:65">
      <c r="A139">
        <v>129</v>
      </c>
    </row>
    <row r="140" spans="1:65">
      <c r="A140">
        <v>130</v>
      </c>
    </row>
    <row r="141" spans="1:65">
      <c r="A141">
        <v>131</v>
      </c>
    </row>
    <row r="142" spans="1:65">
      <c r="A142">
        <v>132</v>
      </c>
    </row>
    <row r="143" spans="1:65">
      <c r="A143">
        <v>133</v>
      </c>
    </row>
    <row r="144" spans="1:65">
      <c r="A144">
        <v>134</v>
      </c>
    </row>
    <row r="145" spans="1:1">
      <c r="A145">
        <v>135</v>
      </c>
    </row>
    <row r="146" spans="1:1">
      <c r="A146">
        <v>136</v>
      </c>
    </row>
    <row r="147" spans="1:1">
      <c r="A147">
        <v>137</v>
      </c>
    </row>
    <row r="148" spans="1:1">
      <c r="A148">
        <v>138</v>
      </c>
    </row>
    <row r="149" spans="1:1">
      <c r="A149">
        <v>139</v>
      </c>
    </row>
    <row r="150" spans="1:1">
      <c r="A150">
        <v>140</v>
      </c>
    </row>
    <row r="151" spans="1:1">
      <c r="A151">
        <v>141</v>
      </c>
    </row>
    <row r="152" spans="1:1">
      <c r="A152">
        <v>142</v>
      </c>
    </row>
    <row r="153" spans="1:1">
      <c r="A153">
        <v>143</v>
      </c>
    </row>
    <row r="154" spans="1:1">
      <c r="A154">
        <v>144</v>
      </c>
    </row>
    <row r="155" spans="1:1">
      <c r="A155">
        <v>145</v>
      </c>
    </row>
    <row r="156" spans="1:1">
      <c r="A156">
        <v>146</v>
      </c>
    </row>
    <row r="157" spans="1:1">
      <c r="A157">
        <v>147</v>
      </c>
    </row>
    <row r="158" spans="1:1">
      <c r="A158">
        <v>148</v>
      </c>
    </row>
    <row r="159" spans="1:1">
      <c r="A159">
        <v>149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3359-43C6-4001-82B0-103FD3E71759}">
  <dimension ref="A1:BQ104"/>
  <sheetViews>
    <sheetView topLeftCell="AK55" zoomScale="82" workbookViewId="0">
      <selection activeCell="E16" sqref="E16"/>
    </sheetView>
  </sheetViews>
  <sheetFormatPr defaultRowHeight="14"/>
  <cols>
    <col min="1" max="1" width="16.75" customWidth="1"/>
    <col min="2" max="2" width="32.4140625" customWidth="1"/>
    <col min="3" max="3" width="27.83203125" style="7" customWidth="1"/>
    <col min="4" max="4" width="26.4140625" customWidth="1"/>
    <col min="5" max="5" width="25.33203125" style="7" customWidth="1"/>
    <col min="6" max="6" width="25.33203125" customWidth="1"/>
    <col min="7" max="7" width="25.33203125" style="7" customWidth="1"/>
    <col min="8" max="8" width="25.33203125" customWidth="1"/>
    <col min="9" max="9" width="25.33203125" style="7" customWidth="1"/>
    <col min="10" max="10" width="25.33203125" customWidth="1"/>
    <col min="11" max="11" width="29.6640625" style="7" customWidth="1"/>
    <col min="12" max="12" width="29.6640625" style="41" customWidth="1"/>
    <col min="13" max="13" width="29.6640625" style="7" customWidth="1"/>
    <col min="14" max="14" width="29.6640625" style="41" customWidth="1"/>
    <col min="15" max="15" width="29.6640625" style="7" customWidth="1"/>
    <col min="16" max="16" width="29.6640625" style="41" customWidth="1"/>
    <col min="17" max="17" width="29.6640625" style="7" customWidth="1"/>
    <col min="18" max="18" width="29.6640625" style="41" customWidth="1"/>
    <col min="19" max="19" width="29.6640625" style="7" customWidth="1"/>
    <col min="20" max="20" width="24.1640625" customWidth="1"/>
    <col min="21" max="21" width="19.6640625" style="7" bestFit="1" customWidth="1"/>
    <col min="22" max="23" width="19.9140625" customWidth="1"/>
    <col min="24" max="24" width="27.75" customWidth="1"/>
    <col min="25" max="25" width="22.58203125" customWidth="1"/>
    <col min="26" max="26" width="21" customWidth="1"/>
    <col min="27" max="27" width="18" customWidth="1"/>
    <col min="28" max="28" width="23" customWidth="1"/>
    <col min="29" max="29" width="22.4140625" customWidth="1"/>
    <col min="30" max="30" width="24.4140625" customWidth="1"/>
    <col min="31" max="31" width="19.9140625" customWidth="1"/>
    <col min="32" max="32" width="22" bestFit="1" customWidth="1"/>
    <col min="33" max="33" width="19.6640625" customWidth="1"/>
    <col min="34" max="34" width="21.25" bestFit="1" customWidth="1"/>
    <col min="35" max="35" width="22.9140625" customWidth="1"/>
    <col min="36" max="36" width="21.25" bestFit="1" customWidth="1"/>
    <col min="37" max="37" width="25.1640625" customWidth="1"/>
    <col min="38" max="38" width="21.25" bestFit="1" customWidth="1"/>
    <col min="39" max="39" width="19.25" customWidth="1"/>
    <col min="40" max="40" width="21.25" bestFit="1" customWidth="1"/>
    <col min="41" max="41" width="23.08203125" customWidth="1"/>
    <col min="42" max="42" width="21.25" bestFit="1" customWidth="1"/>
    <col min="43" max="43" width="20.1640625" customWidth="1"/>
  </cols>
  <sheetData>
    <row r="1" spans="1:69">
      <c r="A1" t="s">
        <v>36</v>
      </c>
      <c r="B1" t="s">
        <v>37</v>
      </c>
      <c r="C1" s="7" t="s">
        <v>38</v>
      </c>
      <c r="E1" s="7" t="s">
        <v>40</v>
      </c>
      <c r="T1">
        <v>84</v>
      </c>
      <c r="Z1" t="s">
        <v>73</v>
      </c>
    </row>
    <row r="2" spans="1:69">
      <c r="B2" t="s">
        <v>39</v>
      </c>
      <c r="C2" s="7">
        <v>38</v>
      </c>
      <c r="Z2">
        <v>45932.09</v>
      </c>
    </row>
    <row r="3" spans="1:69" s="6" customFormat="1">
      <c r="A3" s="6" t="s">
        <v>21</v>
      </c>
      <c r="C3" s="35"/>
      <c r="E3" s="35"/>
      <c r="G3" s="8"/>
      <c r="I3" s="8"/>
      <c r="K3" s="8"/>
      <c r="L3" s="42"/>
      <c r="M3" s="8"/>
      <c r="N3" s="42"/>
      <c r="O3" s="8"/>
      <c r="P3" s="42"/>
      <c r="Q3" s="8"/>
      <c r="R3" s="42"/>
      <c r="S3" s="8"/>
      <c r="U3" s="8"/>
    </row>
    <row r="4" spans="1:69">
      <c r="A4" t="s">
        <v>12</v>
      </c>
      <c r="B4">
        <v>2</v>
      </c>
      <c r="D4">
        <v>2</v>
      </c>
      <c r="F4">
        <v>2</v>
      </c>
      <c r="G4" s="20"/>
      <c r="H4">
        <v>2</v>
      </c>
      <c r="J4">
        <v>2</v>
      </c>
      <c r="L4" s="41">
        <v>2</v>
      </c>
      <c r="N4" s="41">
        <v>2</v>
      </c>
      <c r="O4"/>
      <c r="P4" s="41">
        <v>2</v>
      </c>
      <c r="Q4"/>
      <c r="R4" s="41">
        <v>2</v>
      </c>
      <c r="S4"/>
      <c r="T4">
        <v>2</v>
      </c>
      <c r="V4">
        <v>2</v>
      </c>
      <c r="X4">
        <v>2</v>
      </c>
      <c r="Z4">
        <v>2</v>
      </c>
      <c r="AB4">
        <v>2</v>
      </c>
      <c r="AD4">
        <v>2</v>
      </c>
    </row>
    <row r="5" spans="1:69">
      <c r="A5" t="s">
        <v>13</v>
      </c>
      <c r="O5"/>
      <c r="Q5"/>
      <c r="S5"/>
    </row>
    <row r="6" spans="1:69">
      <c r="A6" t="s">
        <v>9</v>
      </c>
      <c r="B6">
        <v>38</v>
      </c>
      <c r="D6">
        <v>38</v>
      </c>
      <c r="F6">
        <v>38</v>
      </c>
      <c r="H6">
        <v>38</v>
      </c>
      <c r="J6">
        <v>38</v>
      </c>
      <c r="L6" s="41">
        <v>38</v>
      </c>
      <c r="N6" s="41">
        <v>38</v>
      </c>
      <c r="O6"/>
      <c r="P6" s="41">
        <v>38</v>
      </c>
      <c r="Q6"/>
      <c r="R6" s="41">
        <v>38</v>
      </c>
      <c r="S6"/>
      <c r="T6">
        <v>38</v>
      </c>
      <c r="V6">
        <v>38</v>
      </c>
      <c r="X6">
        <v>38</v>
      </c>
      <c r="Z6">
        <v>38</v>
      </c>
      <c r="AB6">
        <v>38</v>
      </c>
      <c r="AD6">
        <v>38</v>
      </c>
    </row>
    <row r="7" spans="1:69">
      <c r="A7" t="s">
        <v>10</v>
      </c>
      <c r="B7">
        <v>2.9064999999999999</v>
      </c>
      <c r="D7">
        <v>2.9064999999999999</v>
      </c>
      <c r="F7">
        <v>2.9064999999999999</v>
      </c>
      <c r="H7">
        <v>2.9064999999999999</v>
      </c>
      <c r="J7">
        <v>2.9064999999999999</v>
      </c>
      <c r="L7" s="41">
        <v>2.9064999999999999</v>
      </c>
      <c r="N7" s="41">
        <v>2.9064999999999999</v>
      </c>
      <c r="O7"/>
      <c r="P7" s="41">
        <v>2.9064999999999999</v>
      </c>
      <c r="Q7"/>
      <c r="R7" s="41">
        <v>2.9064999999999999</v>
      </c>
      <c r="S7"/>
      <c r="T7">
        <v>2.9064999999999999</v>
      </c>
      <c r="V7">
        <v>2.9064999999999999</v>
      </c>
      <c r="X7">
        <v>2.9064999999999999</v>
      </c>
      <c r="Z7">
        <v>2.9064999999999999</v>
      </c>
      <c r="AB7">
        <v>2.9064999999999999</v>
      </c>
      <c r="AD7">
        <v>2.9064999999999999</v>
      </c>
    </row>
    <row r="8" spans="1:69" s="15" customFormat="1">
      <c r="A8" s="15" t="s">
        <v>11</v>
      </c>
      <c r="B8" s="37">
        <v>0.01</v>
      </c>
      <c r="C8" s="37"/>
      <c r="D8" s="37">
        <v>0.01</v>
      </c>
      <c r="E8" s="37"/>
      <c r="F8" s="37">
        <v>0.01</v>
      </c>
      <c r="G8" s="37"/>
      <c r="H8" s="37">
        <v>0.01</v>
      </c>
      <c r="I8" s="37"/>
      <c r="J8" s="37">
        <v>0.01</v>
      </c>
      <c r="K8" s="37"/>
      <c r="L8" s="41">
        <v>0.01</v>
      </c>
      <c r="M8" s="37"/>
      <c r="N8" s="41">
        <v>0.01</v>
      </c>
      <c r="O8" s="37"/>
      <c r="P8" s="41">
        <v>0.01</v>
      </c>
      <c r="Q8" s="37"/>
      <c r="R8" s="41">
        <v>0.01</v>
      </c>
      <c r="S8" s="37"/>
      <c r="T8" s="37">
        <v>0.01</v>
      </c>
      <c r="U8" s="7"/>
      <c r="V8" s="37">
        <v>0.01</v>
      </c>
      <c r="X8" s="37">
        <v>0.01</v>
      </c>
      <c r="Z8" s="37">
        <v>0.01</v>
      </c>
      <c r="AB8" s="37">
        <v>0.01</v>
      </c>
      <c r="AD8" s="37">
        <v>0.01</v>
      </c>
    </row>
    <row r="9" spans="1:69" s="15" customFormat="1">
      <c r="A9" s="15" t="s">
        <v>72</v>
      </c>
      <c r="B9" s="37">
        <v>0.60000002384185802</v>
      </c>
      <c r="C9" s="37"/>
      <c r="D9" s="37">
        <v>0.80000001192092896</v>
      </c>
      <c r="E9" s="37"/>
      <c r="F9" s="37">
        <v>1</v>
      </c>
      <c r="G9" s="37"/>
      <c r="H9" s="37">
        <v>1.20000004768371</v>
      </c>
      <c r="I9" s="37"/>
      <c r="J9" s="37">
        <v>1.3999999761581401</v>
      </c>
      <c r="K9" s="37"/>
      <c r="L9" s="41">
        <v>0.5</v>
      </c>
      <c r="M9" s="37"/>
      <c r="N9" s="41">
        <v>0.40000000596046398</v>
      </c>
      <c r="O9" s="37"/>
      <c r="P9" s="41">
        <v>0.30000001192092901</v>
      </c>
      <c r="Q9" s="37"/>
      <c r="R9" s="41">
        <v>0.20000000298023199</v>
      </c>
      <c r="S9" s="37"/>
      <c r="T9" s="15">
        <v>0.10000000149011599</v>
      </c>
      <c r="U9" s="7"/>
      <c r="V9" s="15">
        <v>2.7999999523162802</v>
      </c>
      <c r="X9" s="15">
        <v>3</v>
      </c>
      <c r="Z9" s="15">
        <v>2.4000000953674299</v>
      </c>
      <c r="AB9" s="15">
        <v>2</v>
      </c>
      <c r="AD9" s="15">
        <v>1.79999995231628</v>
      </c>
      <c r="AF9" s="15">
        <v>1.1000000238418499</v>
      </c>
      <c r="AH9" s="15">
        <v>1.0900000333786</v>
      </c>
      <c r="AJ9" s="15">
        <v>1.08000004291534</v>
      </c>
      <c r="AL9" s="15">
        <v>1.0700000524520801</v>
      </c>
      <c r="AN9" s="15">
        <v>1.0599999427795399</v>
      </c>
      <c r="AP9" s="15">
        <v>1.04999995231628</v>
      </c>
    </row>
    <row r="10" spans="1:69" ht="14" customHeight="1">
      <c r="A10" t="s">
        <v>74</v>
      </c>
      <c r="B10" s="40"/>
      <c r="C10" s="40"/>
      <c r="D10" s="40"/>
      <c r="E10" s="40"/>
      <c r="F10" s="40"/>
    </row>
    <row r="11" spans="1:69">
      <c r="A11" t="s">
        <v>30</v>
      </c>
      <c r="B11">
        <v>0</v>
      </c>
      <c r="C11" s="7">
        <v>0</v>
      </c>
      <c r="D11">
        <v>0</v>
      </c>
      <c r="E11" s="7">
        <v>0</v>
      </c>
      <c r="F11">
        <v>0</v>
      </c>
      <c r="G11" s="7">
        <v>0</v>
      </c>
      <c r="H11" s="38">
        <v>0</v>
      </c>
      <c r="I11" s="39">
        <v>0</v>
      </c>
      <c r="J11" s="38">
        <v>0</v>
      </c>
      <c r="K11" s="7">
        <v>0</v>
      </c>
      <c r="L11" s="41">
        <v>0</v>
      </c>
      <c r="M11" s="7">
        <v>0</v>
      </c>
      <c r="N11" s="41">
        <v>0</v>
      </c>
      <c r="O11" s="7">
        <v>0</v>
      </c>
      <c r="P11" s="41">
        <v>0</v>
      </c>
      <c r="Q11" s="7">
        <v>0</v>
      </c>
      <c r="R11" s="41">
        <v>0</v>
      </c>
      <c r="S11" s="7">
        <v>0</v>
      </c>
      <c r="T11" s="41">
        <v>0</v>
      </c>
      <c r="U11" s="7">
        <v>0</v>
      </c>
      <c r="V11" s="41">
        <v>0</v>
      </c>
      <c r="W11" s="7">
        <v>0</v>
      </c>
      <c r="X11" s="41">
        <v>0</v>
      </c>
      <c r="Y11" s="7">
        <v>0</v>
      </c>
      <c r="Z11" s="41">
        <v>0</v>
      </c>
      <c r="AA11" s="7">
        <v>0</v>
      </c>
      <c r="AB11" s="41">
        <v>0</v>
      </c>
      <c r="AC11" s="7">
        <v>0</v>
      </c>
      <c r="AD11" s="41">
        <v>0</v>
      </c>
      <c r="AE11" s="7">
        <v>0</v>
      </c>
      <c r="AF11" s="41"/>
    </row>
    <row r="12" spans="1:69">
      <c r="A12" s="5" t="s">
        <v>1</v>
      </c>
      <c r="B12" s="38" t="s">
        <v>75</v>
      </c>
      <c r="C12" s="7" t="s">
        <v>76</v>
      </c>
    </row>
    <row r="13" spans="1:69">
      <c r="A13">
        <v>1</v>
      </c>
      <c r="B13" s="2">
        <v>-628.37716955836504</v>
      </c>
      <c r="C13" s="36">
        <f>A13-SQRT(-2/B13)</f>
        <v>0.94358367415611166</v>
      </c>
      <c r="D13" s="2">
        <v>-628.27479493881799</v>
      </c>
      <c r="E13" s="36">
        <f>$A13-SQRT(-2/D13)</f>
        <v>0.94357907794703</v>
      </c>
      <c r="F13" s="2">
        <v>-628.258619861125</v>
      </c>
      <c r="G13" s="36">
        <f>$A13-SQRT(-2/F13)</f>
        <v>0.94357835164826154</v>
      </c>
      <c r="H13" s="2">
        <v>-628.25452838726301</v>
      </c>
      <c r="I13" s="36">
        <f>$A13-SQRT(-2/H13)</f>
        <v>0.94357816792708393</v>
      </c>
      <c r="J13" s="2">
        <v>-628.25319784987096</v>
      </c>
      <c r="K13" s="36">
        <f>$A13-SQRT(-2/J13)</f>
        <v>0.94357810818101506</v>
      </c>
      <c r="L13" s="43">
        <v>-628.62497030533302</v>
      </c>
      <c r="M13" s="36">
        <f>$A13-SQRT(-2/L13)</f>
        <v>0.94359479476563979</v>
      </c>
      <c r="N13" s="43">
        <v>-629.67841896286302</v>
      </c>
      <c r="O13" s="36">
        <f>$A13-SQRT(-2/N13)</f>
        <v>0.94364199732101051</v>
      </c>
      <c r="P13" s="43">
        <v>-636.40291445651906</v>
      </c>
      <c r="Q13" s="36">
        <f>$A13-SQRT(-2/P13)</f>
        <v>0.94394053898630037</v>
      </c>
      <c r="R13" s="43">
        <v>-1032.09799018945</v>
      </c>
      <c r="S13" s="36">
        <f>$A13-SQRT(-2/R13)</f>
        <v>0.95597954454339873</v>
      </c>
      <c r="T13" s="2">
        <v>-16735.970149756198</v>
      </c>
      <c r="U13" s="25">
        <f>$A13-SQRT(-2/T13)</f>
        <v>0.98906825351492655</v>
      </c>
      <c r="V13" s="2">
        <v>-628.25220219995595</v>
      </c>
      <c r="W13" s="25">
        <f>$A13-SQRT(-2/V13)</f>
        <v>0.94357806347251316</v>
      </c>
      <c r="X13" s="2">
        <v>-628.25213381203503</v>
      </c>
      <c r="Y13" s="25">
        <f>$A13-SQRT(-2/X13)</f>
        <v>0.94357806040162928</v>
      </c>
      <c r="Z13" s="2">
        <v>-628.25272558212396</v>
      </c>
      <c r="AA13" s="25">
        <f>$A13-SQRT(-2/Z13)</f>
        <v>0.94357808697439427</v>
      </c>
      <c r="AB13" s="2">
        <v>-628.25309013565004</v>
      </c>
      <c r="AC13" s="25">
        <f>$A13-SQRT(-2/AB13)</f>
        <v>0.94357810334423831</v>
      </c>
      <c r="AD13" s="2">
        <v>-628.25299154721802</v>
      </c>
      <c r="AE13" s="25">
        <f>$A13-SQRT(-2/AD13)</f>
        <v>0.94357809891724309</v>
      </c>
      <c r="AF13" s="2">
        <v>-628.25639126880901</v>
      </c>
      <c r="AG13" s="25">
        <f>$A13-SQRT(-2/AF13)</f>
        <v>0.94357825157706277</v>
      </c>
      <c r="AH13" s="2">
        <v>-628.25630068173803</v>
      </c>
      <c r="AI13" s="25">
        <f>$A13-SQRT(-2/AH13)</f>
        <v>0.94357824750939101</v>
      </c>
      <c r="AJ13" s="2">
        <v>-628.25668591472902</v>
      </c>
      <c r="AK13" s="25">
        <f>$A13-SQRT(-2/AJ13)</f>
        <v>0.94357826480767393</v>
      </c>
      <c r="AL13" s="2">
        <v>-628.25692931305605</v>
      </c>
      <c r="AM13" s="25">
        <f>$A13-SQRT(-2/AL13)</f>
        <v>0.94357827573708564</v>
      </c>
      <c r="AN13" s="2">
        <v>-628.25731866708998</v>
      </c>
      <c r="AO13" s="25">
        <f>$A13-SQRT(-2/AN13)</f>
        <v>0.94357829322039122</v>
      </c>
      <c r="AP13" s="2">
        <v>-628.25765257665705</v>
      </c>
      <c r="AQ13" s="25">
        <f>$A13-SQRT(-2/AP13)</f>
        <v>0.94357830821404076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>
      <c r="A14">
        <v>2</v>
      </c>
      <c r="B14" s="2">
        <v>-90.848138823089101</v>
      </c>
      <c r="C14" s="36">
        <f t="shared" ref="C14:C66" si="0">A14-SQRT(-2/B14)</f>
        <v>1.8516262816358804</v>
      </c>
      <c r="D14" s="2">
        <v>-89.170286261876598</v>
      </c>
      <c r="E14" s="36">
        <f t="shared" ref="E14:E66" si="1">$A14-SQRT(-2/D14)</f>
        <v>1.8502368667910556</v>
      </c>
      <c r="F14" s="2">
        <v>-88.904790208273596</v>
      </c>
      <c r="G14" s="36">
        <f t="shared" ref="G14:G66" si="2">$A14-SQRT(-2/F14)</f>
        <v>1.8500134149384104</v>
      </c>
      <c r="H14" s="2">
        <v>-88.842132676649896</v>
      </c>
      <c r="I14" s="36">
        <f t="shared" ref="I14:I66" si="3">$A14-SQRT(-2/H14)</f>
        <v>1.849960533875636</v>
      </c>
      <c r="J14" s="2">
        <v>-88.823088645652703</v>
      </c>
      <c r="K14" s="36">
        <f t="shared" ref="K14:K66" si="4">$A14-SQRT(-2/J14)</f>
        <v>1.8499444502021989</v>
      </c>
      <c r="L14" s="43">
        <v>-95.0137970203169</v>
      </c>
      <c r="M14" s="36">
        <f t="shared" ref="M14:M67" si="5">$A14-SQRT(-2/L14)</f>
        <v>1.8549152850521351</v>
      </c>
      <c r="N14" s="43">
        <v>-114.115475483067</v>
      </c>
      <c r="O14" s="36">
        <f t="shared" ref="O14:O67" si="6">$A14-SQRT(-2/N14)</f>
        <v>1.8676137971504223</v>
      </c>
      <c r="P14" s="43">
        <v>-231.39497589851101</v>
      </c>
      <c r="Q14" s="36">
        <f t="shared" ref="Q14:Q68" si="7">$A14-SQRT(-2/P14)</f>
        <v>1.907031026623655</v>
      </c>
      <c r="R14" s="43">
        <v>-745.78019137619003</v>
      </c>
      <c r="S14" s="36">
        <f t="shared" ref="S14:S69" si="8">$A14-SQRT(-2/R14)</f>
        <v>1.9482143328162422</v>
      </c>
      <c r="T14" s="2">
        <v>-12766.9016910675</v>
      </c>
      <c r="U14" s="25">
        <f t="shared" ref="U14:U72" si="9">$A14-SQRT(-2/T14)</f>
        <v>1.9874838073061998</v>
      </c>
      <c r="V14" s="2">
        <v>-88.810768164749007</v>
      </c>
      <c r="W14" s="25">
        <f t="shared" ref="W14:Y66" si="10">$A14-SQRT(-2/V14)</f>
        <v>1.8499340421601329</v>
      </c>
      <c r="X14" s="2">
        <v>-88.810690723689703</v>
      </c>
      <c r="Y14" s="25">
        <f t="shared" si="10"/>
        <v>1.8499339767329634</v>
      </c>
      <c r="Z14" s="2">
        <v>-88.8111130125274</v>
      </c>
      <c r="AA14" s="25">
        <f t="shared" ref="AA14:AA66" si="11">$A14-SQRT(-2/Z14)</f>
        <v>1.8499343335085952</v>
      </c>
      <c r="AB14" s="2">
        <v>-88.812121657424797</v>
      </c>
      <c r="AC14" s="25">
        <f t="shared" ref="AC14:AC66" si="12">$A14-SQRT(-2/AB14)</f>
        <v>1.8499351856636597</v>
      </c>
      <c r="AD14" s="2">
        <v>-88.813397027245898</v>
      </c>
      <c r="AE14" s="25">
        <f t="shared" ref="AE14:AE66" si="13">$A14-SQRT(-2/AD14)</f>
        <v>1.8499362631408698</v>
      </c>
      <c r="AF14" s="2">
        <v>-88.863802263781906</v>
      </c>
      <c r="AG14" s="25">
        <f t="shared" ref="AG14:AG66" si="14">$A14-SQRT(-2/AF14)</f>
        <v>1.8499788286786609</v>
      </c>
      <c r="AH14" s="2">
        <v>-88.866763560745198</v>
      </c>
      <c r="AI14" s="25">
        <f t="shared" ref="AI14:AK66" si="15">$A14-SQRT(-2/AH14)</f>
        <v>1.8499813282686217</v>
      </c>
      <c r="AJ14" s="2">
        <v>-88.869978548690995</v>
      </c>
      <c r="AK14" s="25">
        <f t="shared" si="15"/>
        <v>1.8499840418541951</v>
      </c>
      <c r="AL14" s="2">
        <v>-88.873385377867507</v>
      </c>
      <c r="AM14" s="25">
        <f t="shared" ref="AM14:AO14" si="16">$A14-SQRT(-2/AL14)</f>
        <v>1.8499869172011785</v>
      </c>
      <c r="AN14" s="2">
        <v>-88.877038271775604</v>
      </c>
      <c r="AO14" s="25">
        <f t="shared" si="16"/>
        <v>1.8499900000419078</v>
      </c>
      <c r="AP14" s="2">
        <v>-88.880933318089106</v>
      </c>
      <c r="AQ14" s="25">
        <f t="shared" ref="AQ14" si="17">$A14-SQRT(-2/AP14)</f>
        <v>1.8499932870365257</v>
      </c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>
      <c r="A15">
        <v>3</v>
      </c>
      <c r="B15" s="2">
        <v>-22.6267578577195</v>
      </c>
      <c r="C15" s="36">
        <f t="shared" si="0"/>
        <v>2.7026938909307017</v>
      </c>
      <c r="D15" s="2">
        <v>-15.0481387428643</v>
      </c>
      <c r="E15" s="36">
        <f t="shared" si="1"/>
        <v>2.6354361479226642</v>
      </c>
      <c r="F15" s="2">
        <v>-13.3393218848634</v>
      </c>
      <c r="G15" s="36">
        <f t="shared" si="2"/>
        <v>2.61278861194317</v>
      </c>
      <c r="H15" s="2">
        <v>-12.8871012704421</v>
      </c>
      <c r="I15" s="36">
        <f t="shared" si="3"/>
        <v>2.6060533813520355</v>
      </c>
      <c r="J15" s="2">
        <v>-12.744328934181</v>
      </c>
      <c r="K15" s="36">
        <f t="shared" si="4"/>
        <v>2.6038528719738006</v>
      </c>
      <c r="L15" s="43">
        <v>-34.340162665756601</v>
      </c>
      <c r="M15" s="36">
        <f t="shared" si="5"/>
        <v>2.7586686047208357</v>
      </c>
      <c r="N15" s="43">
        <v>-62.006193387250903</v>
      </c>
      <c r="O15" s="36">
        <f t="shared" si="6"/>
        <v>2.8204036679881952</v>
      </c>
      <c r="P15" s="43">
        <v>-132.48227397780201</v>
      </c>
      <c r="Q15" s="36">
        <f t="shared" si="7"/>
        <v>2.8771327576886376</v>
      </c>
      <c r="R15" s="43">
        <v>-572.54400104757894</v>
      </c>
      <c r="S15" s="36">
        <f t="shared" si="8"/>
        <v>2.9408968587662949</v>
      </c>
      <c r="T15" s="2">
        <v>-9401.7671504886694</v>
      </c>
      <c r="U15" s="25">
        <f t="shared" si="9"/>
        <v>2.9854148717494278</v>
      </c>
      <c r="V15" s="2">
        <v>-12.650296074449001</v>
      </c>
      <c r="W15" s="25">
        <f t="shared" si="10"/>
        <v>2.6023832668576645</v>
      </c>
      <c r="X15" s="2">
        <v>-12.6497841607643</v>
      </c>
      <c r="Y15" s="25">
        <f t="shared" si="10"/>
        <v>2.6023752215272014</v>
      </c>
      <c r="Z15" s="2">
        <v>-12.6525929260716</v>
      </c>
      <c r="AA15" s="25">
        <f t="shared" si="11"/>
        <v>2.6024193585937456</v>
      </c>
      <c r="AB15" s="2">
        <v>-12.660124692958</v>
      </c>
      <c r="AC15" s="25">
        <f t="shared" si="12"/>
        <v>2.6025376406124785</v>
      </c>
      <c r="AD15" s="2">
        <v>-12.670082695432599</v>
      </c>
      <c r="AE15" s="25">
        <f t="shared" si="13"/>
        <v>2.6026938633159693</v>
      </c>
      <c r="AF15" s="2">
        <v>-13.0460366671345</v>
      </c>
      <c r="AG15" s="25">
        <f t="shared" si="14"/>
        <v>2.6084603931345693</v>
      </c>
      <c r="AH15" s="2">
        <v>-13.0677908377683</v>
      </c>
      <c r="AI15" s="25">
        <f t="shared" si="15"/>
        <v>2.6087864301569348</v>
      </c>
      <c r="AJ15" s="2">
        <v>-13.090933548076899</v>
      </c>
      <c r="AK15" s="25">
        <f t="shared" si="15"/>
        <v>2.6091323851349024</v>
      </c>
      <c r="AL15" s="2">
        <v>-13.115551188818699</v>
      </c>
      <c r="AM15" s="25">
        <f t="shared" ref="AM15:AO15" si="18">$A15-SQRT(-2/AL15)</f>
        <v>2.6094993829763955</v>
      </c>
      <c r="AN15" s="2">
        <v>-13.1417551821975</v>
      </c>
      <c r="AO15" s="25">
        <f t="shared" si="18"/>
        <v>2.6098888964543057</v>
      </c>
      <c r="AP15" s="2">
        <v>-13.169657526735</v>
      </c>
      <c r="AQ15" s="25">
        <f t="shared" ref="AQ15" si="19">$A15-SQRT(-2/AP15)</f>
        <v>2.6103023766829865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>
      <c r="A16">
        <v>4</v>
      </c>
      <c r="B16" s="2">
        <v>-4.6211642994436701</v>
      </c>
      <c r="C16" s="36">
        <f t="shared" si="0"/>
        <v>3.3421311955198236</v>
      </c>
      <c r="D16" s="2">
        <v>-3.0801328184778498</v>
      </c>
      <c r="E16" s="36">
        <f t="shared" si="1"/>
        <v>3.1941944101171682</v>
      </c>
      <c r="F16" s="2">
        <v>-2.39683517838293</v>
      </c>
      <c r="G16" s="36">
        <f t="shared" si="2"/>
        <v>3.0865265845524057</v>
      </c>
      <c r="H16" s="2">
        <v>-2.0113424128650199</v>
      </c>
      <c r="I16" s="36">
        <f t="shared" si="3"/>
        <v>3.0028235989666401</v>
      </c>
      <c r="J16" s="2">
        <v>-1.7902337548152001</v>
      </c>
      <c r="K16" s="36">
        <f t="shared" si="4"/>
        <v>2.9430361666578149</v>
      </c>
      <c r="L16" s="43">
        <v>-6.9237806071434598</v>
      </c>
      <c r="M16" s="36">
        <f t="shared" si="5"/>
        <v>3.4625434638350083</v>
      </c>
      <c r="N16" s="43">
        <v>-13.9389546562072</v>
      </c>
      <c r="O16" s="36">
        <f t="shared" si="6"/>
        <v>3.6212087876462906</v>
      </c>
      <c r="P16" s="43">
        <v>-42.649132025360998</v>
      </c>
      <c r="Q16" s="36">
        <f t="shared" si="7"/>
        <v>3.7834491467287794</v>
      </c>
      <c r="R16" s="43">
        <v>-277.36364504325002</v>
      </c>
      <c r="S16" s="36">
        <f t="shared" si="8"/>
        <v>3.9150838628531979</v>
      </c>
      <c r="T16" s="2">
        <v>-6647.6555246998596</v>
      </c>
      <c r="U16" s="25">
        <f t="shared" si="9"/>
        <v>3.982654742781552</v>
      </c>
      <c r="V16" s="2">
        <v>-1.4768190058791699</v>
      </c>
      <c r="W16" s="25">
        <f t="shared" si="10"/>
        <v>2.8362723280626438</v>
      </c>
      <c r="X16" s="2">
        <v>-1.47246894363286</v>
      </c>
      <c r="Y16" s="25">
        <f t="shared" si="10"/>
        <v>2.8345546162863613</v>
      </c>
      <c r="Z16" s="2">
        <v>-1.4942066797512199</v>
      </c>
      <c r="AA16" s="25">
        <f t="shared" si="11"/>
        <v>2.8430631316404948</v>
      </c>
      <c r="AB16" s="2">
        <v>-1.5390521086978</v>
      </c>
      <c r="AC16" s="25">
        <f t="shared" si="12"/>
        <v>2.8600433518591446</v>
      </c>
      <c r="AD16" s="2">
        <v>-1.5848540970837299</v>
      </c>
      <c r="AE16" s="25">
        <f t="shared" si="13"/>
        <v>2.876636382096871</v>
      </c>
      <c r="AF16" s="2">
        <v>-2.1771677773776101</v>
      </c>
      <c r="AG16" s="25">
        <f t="shared" si="14"/>
        <v>3.0415509112381649</v>
      </c>
      <c r="AH16" s="2">
        <v>-2.1964524408585002</v>
      </c>
      <c r="AI16" s="25">
        <f t="shared" si="15"/>
        <v>3.0457677377621217</v>
      </c>
      <c r="AJ16" s="2">
        <v>-2.2162888870329001</v>
      </c>
      <c r="AK16" s="25">
        <f t="shared" si="15"/>
        <v>3.0500476675420423</v>
      </c>
      <c r="AL16" s="2">
        <v>-2.23669167601743</v>
      </c>
      <c r="AM16" s="25">
        <f t="shared" ref="AM16:AO16" si="20">$A16-SQRT(-2/AL16)</f>
        <v>3.0543902595891566</v>
      </c>
      <c r="AN16" s="2">
        <v>-2.2576783509735501</v>
      </c>
      <c r="AO16" s="25">
        <f t="shared" si="20"/>
        <v>3.0587955679371555</v>
      </c>
      <c r="AP16" s="2">
        <v>-2.27926517164292</v>
      </c>
      <c r="AQ16" s="25">
        <f t="shared" ref="AQ16" si="21">$A16-SQRT(-2/AP16)</f>
        <v>3.0632632243356981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>
      <c r="A17">
        <v>5</v>
      </c>
      <c r="B17" s="2">
        <v>-0.78129463390060805</v>
      </c>
      <c r="C17" s="36">
        <f t="shared" si="0"/>
        <v>3.4000457031559179</v>
      </c>
      <c r="D17" s="2">
        <v>-0.60979151686589905</v>
      </c>
      <c r="E17" s="36">
        <f t="shared" si="1"/>
        <v>3.1889755706944172</v>
      </c>
      <c r="F17" s="2">
        <v>-0.52863039664487299</v>
      </c>
      <c r="G17" s="36">
        <f t="shared" si="2"/>
        <v>3.0549134447701567</v>
      </c>
      <c r="H17" s="2">
        <v>-0.48324597566729699</v>
      </c>
      <c r="I17" s="36">
        <f t="shared" si="3"/>
        <v>2.9656256344196272</v>
      </c>
      <c r="J17" s="2">
        <v>-0.458354551210368</v>
      </c>
      <c r="K17" s="36">
        <f t="shared" si="4"/>
        <v>2.9111164788888084</v>
      </c>
      <c r="L17" s="43">
        <v>-1.0084759191920301</v>
      </c>
      <c r="M17" s="36">
        <f t="shared" si="5"/>
        <v>3.5917419851379204</v>
      </c>
      <c r="N17" s="43">
        <v>-1.7311127412031899</v>
      </c>
      <c r="O17" s="36">
        <f t="shared" si="6"/>
        <v>3.9251389602186011</v>
      </c>
      <c r="P17" s="43">
        <v>-6.4784330258651996</v>
      </c>
      <c r="Q17" s="36">
        <f t="shared" si="7"/>
        <v>4.4443772608717929</v>
      </c>
      <c r="R17" s="43">
        <v>-92.042724178650005</v>
      </c>
      <c r="S17" s="36">
        <f t="shared" si="8"/>
        <v>4.8525922674499782</v>
      </c>
      <c r="T17" s="2">
        <v>-4496.4414918452803</v>
      </c>
      <c r="U17" s="25">
        <f t="shared" si="9"/>
        <v>4.9789098084364927</v>
      </c>
      <c r="V17" s="2">
        <v>-0.42488665369647899</v>
      </c>
      <c r="W17" s="25">
        <f t="shared" si="10"/>
        <v>2.8304060902272727</v>
      </c>
      <c r="X17" s="2">
        <v>-0.42300069851439598</v>
      </c>
      <c r="Y17" s="25">
        <f t="shared" si="10"/>
        <v>2.8255748851724722</v>
      </c>
      <c r="Z17" s="2">
        <v>-0.42905055616006699</v>
      </c>
      <c r="AA17" s="25">
        <f t="shared" si="11"/>
        <v>2.8409596285192027</v>
      </c>
      <c r="AB17" s="2">
        <v>-0.43415080985759003</v>
      </c>
      <c r="AC17" s="25">
        <f t="shared" si="12"/>
        <v>2.8536789244757985</v>
      </c>
      <c r="AD17" s="2">
        <v>-0.43816837637241601</v>
      </c>
      <c r="AE17" s="25">
        <f t="shared" si="13"/>
        <v>2.86354139440297</v>
      </c>
      <c r="AF17" s="2">
        <v>-0.50264342054533495</v>
      </c>
      <c r="AG17" s="25">
        <f t="shared" si="14"/>
        <v>3.0052659700056941</v>
      </c>
      <c r="AH17" s="2">
        <v>-0.50491622337285602</v>
      </c>
      <c r="AI17" s="25">
        <f t="shared" si="15"/>
        <v>3.0097605280296613</v>
      </c>
      <c r="AJ17" s="2">
        <v>-0.50725646889738796</v>
      </c>
      <c r="AK17" s="25">
        <f t="shared" si="15"/>
        <v>3.014356855319388</v>
      </c>
      <c r="AL17" s="2">
        <v>-0.50966574565784495</v>
      </c>
      <c r="AM17" s="25">
        <f t="shared" ref="AM17:AO17" si="22">$A17-SQRT(-2/AL17)</f>
        <v>3.019055651519944</v>
      </c>
      <c r="AN17" s="2">
        <v>-0.51214606346573699</v>
      </c>
      <c r="AO17" s="25">
        <f t="shared" si="22"/>
        <v>3.0238583193475264</v>
      </c>
      <c r="AP17" s="2">
        <v>-0.51469925143738304</v>
      </c>
      <c r="AQ17" s="25">
        <f t="shared" ref="AQ17" si="23">$A17-SQRT(-2/AP17)</f>
        <v>3.0287657811127762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>
      <c r="A18">
        <v>6</v>
      </c>
      <c r="B18" s="2">
        <v>-0.27019667621007598</v>
      </c>
      <c r="C18" s="36">
        <f t="shared" si="0"/>
        <v>3.2793354572458693</v>
      </c>
      <c r="D18" s="2">
        <v>-0.233817113930437</v>
      </c>
      <c r="E18" s="36">
        <f t="shared" si="1"/>
        <v>3.075330136651786</v>
      </c>
      <c r="F18" s="2">
        <v>-0.215273826119872</v>
      </c>
      <c r="G18" s="36">
        <f t="shared" si="2"/>
        <v>2.951968976903693</v>
      </c>
      <c r="H18" s="2">
        <v>-0.20450974732265401</v>
      </c>
      <c r="I18" s="36">
        <f t="shared" si="3"/>
        <v>2.8727831912040824</v>
      </c>
      <c r="J18" s="2">
        <v>-0.19852550975477001</v>
      </c>
      <c r="K18" s="36">
        <f t="shared" si="4"/>
        <v>2.8260006175889996</v>
      </c>
      <c r="L18" s="43">
        <v>-0.313784124702357</v>
      </c>
      <c r="M18" s="36">
        <f t="shared" si="5"/>
        <v>3.4753596788551135</v>
      </c>
      <c r="N18" s="43">
        <v>-0.43027441383564602</v>
      </c>
      <c r="O18" s="36">
        <f t="shared" si="6"/>
        <v>3.8440323649875103</v>
      </c>
      <c r="P18" s="43">
        <v>-0.92469740452572802</v>
      </c>
      <c r="Q18" s="36">
        <f t="shared" si="7"/>
        <v>4.5293301858499095</v>
      </c>
      <c r="R18" s="43">
        <v>-16.999635973236099</v>
      </c>
      <c r="S18" s="36">
        <f t="shared" si="8"/>
        <v>5.6569991572986522</v>
      </c>
      <c r="T18" s="2">
        <v>-2894.0098645637599</v>
      </c>
      <c r="U18" s="25">
        <f t="shared" si="9"/>
        <v>5.973711549155321</v>
      </c>
      <c r="V18" s="2">
        <v>-0.18997993465285601</v>
      </c>
      <c r="W18" s="25">
        <f t="shared" si="10"/>
        <v>2.7554002464917238</v>
      </c>
      <c r="X18" s="2">
        <v>-0.189498976695994</v>
      </c>
      <c r="Y18" s="25">
        <f t="shared" si="10"/>
        <v>2.7512853768947574</v>
      </c>
      <c r="Z18" s="2">
        <v>-0.191148199889869</v>
      </c>
      <c r="AA18" s="25">
        <f t="shared" si="11"/>
        <v>2.765330663500893</v>
      </c>
      <c r="AB18" s="2">
        <v>-0.19260865559633</v>
      </c>
      <c r="AC18" s="25">
        <f t="shared" si="12"/>
        <v>2.7776174439113013</v>
      </c>
      <c r="AD18" s="2">
        <v>-0.19364986085604</v>
      </c>
      <c r="AE18" s="25">
        <f t="shared" si="13"/>
        <v>2.7862920790904839</v>
      </c>
      <c r="AF18" s="2">
        <v>-0.20914214000730899</v>
      </c>
      <c r="AG18" s="25">
        <f t="shared" si="14"/>
        <v>2.9076102573493912</v>
      </c>
      <c r="AH18" s="2">
        <v>-0.20968203424008899</v>
      </c>
      <c r="AI18" s="25">
        <f t="shared" si="15"/>
        <v>2.9115940022782545</v>
      </c>
      <c r="AJ18" s="2">
        <v>-0.21023725475694</v>
      </c>
      <c r="AK18" s="25">
        <f t="shared" si="15"/>
        <v>2.9156748204049201</v>
      </c>
      <c r="AL18" s="2">
        <v>-0.21080810092935001</v>
      </c>
      <c r="AM18" s="25">
        <f t="shared" ref="AM18:AO18" si="24">$A18-SQRT(-2/AL18)</f>
        <v>2.919853665437123</v>
      </c>
      <c r="AN18" s="2">
        <v>-0.21139497087911599</v>
      </c>
      <c r="AO18" s="25">
        <f t="shared" si="24"/>
        <v>2.9241321533492584</v>
      </c>
      <c r="AP18" s="2">
        <v>-0.21199821365360499</v>
      </c>
      <c r="AQ18" s="25">
        <f t="shared" ref="AQ18" si="25">$A18-SQRT(-2/AP18)</f>
        <v>2.92851147537267</v>
      </c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>
      <c r="A19">
        <v>7</v>
      </c>
      <c r="B19" s="2">
        <v>-0.141448503268058</v>
      </c>
      <c r="C19" s="36">
        <f t="shared" si="0"/>
        <v>3.2397577948134235</v>
      </c>
      <c r="D19" s="2">
        <v>-0.127852973493806</v>
      </c>
      <c r="E19" s="36">
        <f t="shared" si="1"/>
        <v>3.0448807589853062</v>
      </c>
      <c r="F19" s="2">
        <v>-0.120491053689771</v>
      </c>
      <c r="G19" s="36">
        <f t="shared" si="2"/>
        <v>2.9258445393116173</v>
      </c>
      <c r="H19" s="2">
        <v>-0.11610065376504899</v>
      </c>
      <c r="I19" s="36">
        <f t="shared" si="3"/>
        <v>2.8495263099839567</v>
      </c>
      <c r="J19" s="2">
        <v>-0.113634085985656</v>
      </c>
      <c r="K19" s="36">
        <f t="shared" si="4"/>
        <v>2.8047225634515804</v>
      </c>
      <c r="L19" s="43">
        <v>-0.15630573324372901</v>
      </c>
      <c r="M19" s="36">
        <f t="shared" si="5"/>
        <v>3.4229291367609842</v>
      </c>
      <c r="N19" s="43">
        <v>-0.19027467952951699</v>
      </c>
      <c r="O19" s="36">
        <f t="shared" si="6"/>
        <v>3.7579142430831904</v>
      </c>
      <c r="P19" s="43">
        <v>-0.29737879747810803</v>
      </c>
      <c r="Q19" s="36">
        <f t="shared" si="7"/>
        <v>4.4066567835086055</v>
      </c>
      <c r="R19" s="43">
        <v>-1.9092103403518099</v>
      </c>
      <c r="S19" s="36">
        <f t="shared" si="8"/>
        <v>5.9764993827672255</v>
      </c>
      <c r="T19" s="2">
        <v>-1722.5001824522799</v>
      </c>
      <c r="U19" s="25">
        <f t="shared" si="9"/>
        <v>6.9659250396198606</v>
      </c>
      <c r="V19" s="2">
        <v>-0.110026016136906</v>
      </c>
      <c r="W19" s="25">
        <f t="shared" si="10"/>
        <v>2.7364898251911915</v>
      </c>
      <c r="X19" s="2">
        <v>-0.10982556526411</v>
      </c>
      <c r="Y19" s="25">
        <f t="shared" si="10"/>
        <v>2.7326007729045445</v>
      </c>
      <c r="Z19" s="2">
        <v>-0.110528990629066</v>
      </c>
      <c r="AA19" s="25">
        <f t="shared" si="11"/>
        <v>2.7462016756489387</v>
      </c>
      <c r="AB19" s="2">
        <v>-0.11116790514529901</v>
      </c>
      <c r="AC19" s="25">
        <f t="shared" si="12"/>
        <v>2.7584432024398406</v>
      </c>
      <c r="AD19" s="2">
        <v>-0.11161216104079399</v>
      </c>
      <c r="AE19" s="25">
        <f t="shared" si="13"/>
        <v>2.7668930676627852</v>
      </c>
      <c r="AF19" s="2">
        <v>-0.117999092648971</v>
      </c>
      <c r="AG19" s="25">
        <f t="shared" si="14"/>
        <v>2.8830493235343084</v>
      </c>
      <c r="AH19" s="2">
        <v>-0.11821952574042301</v>
      </c>
      <c r="AI19" s="25">
        <f t="shared" si="15"/>
        <v>2.8868893643092504</v>
      </c>
      <c r="AJ19" s="2">
        <v>-0.118446021529082</v>
      </c>
      <c r="AK19" s="25">
        <f t="shared" si="15"/>
        <v>2.8908238486022393</v>
      </c>
      <c r="AL19" s="2">
        <v>-0.11867868146649101</v>
      </c>
      <c r="AM19" s="25">
        <f t="shared" ref="AM19:AO19" si="26">$A19-SQRT(-2/AL19)</f>
        <v>2.8948536780302394</v>
      </c>
      <c r="AN19" s="2">
        <v>-0.11891764635766</v>
      </c>
      <c r="AO19" s="25">
        <f t="shared" si="26"/>
        <v>2.8989803959414484</v>
      </c>
      <c r="AP19" s="2">
        <v>-0.11916303537827699</v>
      </c>
      <c r="AQ19" s="25">
        <f t="shared" ref="AQ19" si="27">$A19-SQRT(-2/AP19)</f>
        <v>2.9032051280471016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>
      <c r="A20">
        <v>8</v>
      </c>
      <c r="B20" s="2">
        <v>-8.7764816310441002E-2</v>
      </c>
      <c r="C20" s="36">
        <f t="shared" si="0"/>
        <v>3.2263038344893511</v>
      </c>
      <c r="D20" s="2">
        <v>-8.1077560577761998E-2</v>
      </c>
      <c r="E20" s="36">
        <f t="shared" si="1"/>
        <v>3.0333373651399729</v>
      </c>
      <c r="F20" s="2">
        <v>-7.7360217313042004E-2</v>
      </c>
      <c r="G20" s="36">
        <f t="shared" si="2"/>
        <v>2.9154074439979984</v>
      </c>
      <c r="H20" s="2">
        <v>-7.5115162729408005E-2</v>
      </c>
      <c r="I20" s="36">
        <f t="shared" si="3"/>
        <v>2.8399822969397785</v>
      </c>
      <c r="J20" s="2">
        <v>-7.3847324238747999E-2</v>
      </c>
      <c r="K20" s="36">
        <f t="shared" si="4"/>
        <v>2.7958762414227118</v>
      </c>
      <c r="L20" s="43">
        <v>-9.4808628937035996E-2</v>
      </c>
      <c r="M20" s="36">
        <f t="shared" si="5"/>
        <v>3.4070569041765761</v>
      </c>
      <c r="N20" s="43">
        <v>-0.10999276815929</v>
      </c>
      <c r="O20" s="36">
        <f t="shared" si="6"/>
        <v>3.735845499283351</v>
      </c>
      <c r="P20" s="43">
        <v>-0.150817879520835</v>
      </c>
      <c r="Q20" s="36">
        <f t="shared" si="7"/>
        <v>4.3584306703090832</v>
      </c>
      <c r="R20" s="43">
        <v>-0.45283261447008299</v>
      </c>
      <c r="S20" s="36">
        <f t="shared" si="8"/>
        <v>5.8984189268767526</v>
      </c>
      <c r="T20" s="2">
        <v>-876.84420655929205</v>
      </c>
      <c r="U20" s="25">
        <f t="shared" si="9"/>
        <v>7.9522411589451947</v>
      </c>
      <c r="V20" s="2">
        <v>-7.1970831376937994E-2</v>
      </c>
      <c r="W20" s="25">
        <f t="shared" si="10"/>
        <v>2.7284693242503879</v>
      </c>
      <c r="X20" s="2">
        <v>-7.1867383221882006E-2</v>
      </c>
      <c r="Y20" s="25">
        <f t="shared" si="10"/>
        <v>2.7246766856562257</v>
      </c>
      <c r="Z20" s="2">
        <v>-7.2234391383428007E-2</v>
      </c>
      <c r="AA20" s="25">
        <f t="shared" si="11"/>
        <v>2.7380951706494949</v>
      </c>
      <c r="AB20" s="2">
        <v>-7.2572083010904995E-2</v>
      </c>
      <c r="AC20" s="25">
        <f t="shared" si="12"/>
        <v>2.7503517645023914</v>
      </c>
      <c r="AD20" s="2">
        <v>-7.2804458581032003E-2</v>
      </c>
      <c r="AE20" s="25">
        <f t="shared" si="13"/>
        <v>2.758736312551628</v>
      </c>
      <c r="AF20" s="2">
        <v>-7.6088166143870997E-2</v>
      </c>
      <c r="AG20" s="25">
        <f t="shared" si="14"/>
        <v>2.8730811977426054</v>
      </c>
      <c r="AH20" s="2">
        <v>-7.6200938447927996E-2</v>
      </c>
      <c r="AI20" s="25">
        <f t="shared" si="15"/>
        <v>2.8768763512614504</v>
      </c>
      <c r="AJ20" s="2">
        <v>-7.6316764229100997E-2</v>
      </c>
      <c r="AK20" s="25">
        <f t="shared" si="15"/>
        <v>2.8807655040725137</v>
      </c>
      <c r="AL20" s="2">
        <v>-7.6435690438289003E-2</v>
      </c>
      <c r="AM20" s="25">
        <f t="shared" ref="AM20:AO20" si="28">$A20-SQRT(-2/AL20)</f>
        <v>2.8847495601176387</v>
      </c>
      <c r="AN20" s="2">
        <v>-7.6557783954276995E-2</v>
      </c>
      <c r="AO20" s="25">
        <f t="shared" si="28"/>
        <v>2.8888300603607213</v>
      </c>
      <c r="AP20" s="2">
        <v>-7.668310024418E-2</v>
      </c>
      <c r="AQ20" s="25">
        <f t="shared" ref="AQ20" si="29">$A20-SQRT(-2/AP20)</f>
        <v>2.8930081305549962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>
      <c r="A21">
        <v>9</v>
      </c>
      <c r="B21" s="2">
        <v>-5.9860155184753003E-2</v>
      </c>
      <c r="C21" s="36">
        <f t="shared" si="0"/>
        <v>3.2197572369519589</v>
      </c>
      <c r="D21" s="2">
        <v>-5.6068375459808001E-2</v>
      </c>
      <c r="E21" s="36">
        <f t="shared" si="1"/>
        <v>3.0275020222281857</v>
      </c>
      <c r="F21" s="2">
        <v>-5.3926102189742003E-2</v>
      </c>
      <c r="G21" s="36">
        <f t="shared" si="2"/>
        <v>2.9100253808654131</v>
      </c>
      <c r="H21" s="2">
        <v>-5.2621700198467999E-2</v>
      </c>
      <c r="I21" s="36">
        <f t="shared" si="3"/>
        <v>2.8350073969474501</v>
      </c>
      <c r="J21" s="2">
        <v>-5.1882423638094997E-2</v>
      </c>
      <c r="K21" s="36">
        <f t="shared" si="4"/>
        <v>2.7912400347167603</v>
      </c>
      <c r="L21" s="43">
        <v>-6.3767268851342998E-2</v>
      </c>
      <c r="M21" s="36">
        <f t="shared" si="5"/>
        <v>3.3996381365777948</v>
      </c>
      <c r="N21" s="43">
        <v>-7.1913925757260994E-2</v>
      </c>
      <c r="O21" s="36">
        <f t="shared" si="6"/>
        <v>3.7263840508041426</v>
      </c>
      <c r="P21" s="43">
        <v>-9.2225337696906995E-2</v>
      </c>
      <c r="Q21" s="36">
        <f t="shared" si="7"/>
        <v>4.3431755041154387</v>
      </c>
      <c r="R21" s="43">
        <v>-0.196051937572814</v>
      </c>
      <c r="S21" s="36">
        <f t="shared" si="8"/>
        <v>5.8060403268499865</v>
      </c>
      <c r="T21" s="2">
        <v>-346.26532846397902</v>
      </c>
      <c r="U21" s="25">
        <f t="shared" si="9"/>
        <v>8.9240005422011492</v>
      </c>
      <c r="V21" s="2">
        <v>-5.0780362630686998E-2</v>
      </c>
      <c r="W21" s="25">
        <f t="shared" si="10"/>
        <v>2.7242288428291248</v>
      </c>
      <c r="X21" s="2">
        <v>-5.0719870225894997E-2</v>
      </c>
      <c r="Y21" s="25">
        <f t="shared" si="10"/>
        <v>2.7204874752044628</v>
      </c>
      <c r="Z21" s="2">
        <v>-5.0935773352255E-2</v>
      </c>
      <c r="AA21" s="25">
        <f t="shared" si="11"/>
        <v>2.7338101954908405</v>
      </c>
      <c r="AB21" s="2">
        <v>-5.1135879550943002E-2</v>
      </c>
      <c r="AC21" s="25">
        <f t="shared" si="12"/>
        <v>2.7460827186258552</v>
      </c>
      <c r="AD21" s="2">
        <v>-5.1272823444511E-2</v>
      </c>
      <c r="AE21" s="25">
        <f t="shared" si="13"/>
        <v>2.7544400544487493</v>
      </c>
      <c r="AF21" s="2">
        <v>-5.3187889428949003E-2</v>
      </c>
      <c r="AG21" s="25">
        <f t="shared" si="14"/>
        <v>2.8679086036899575</v>
      </c>
      <c r="AH21" s="2">
        <v>-5.3253430604692002E-2</v>
      </c>
      <c r="AI21" s="25">
        <f t="shared" si="15"/>
        <v>2.8716832733360205</v>
      </c>
      <c r="AJ21" s="2">
        <v>-5.3320727766332003E-2</v>
      </c>
      <c r="AK21" s="25">
        <f t="shared" si="15"/>
        <v>2.8755518301915304</v>
      </c>
      <c r="AL21" s="2">
        <v>-5.3389806370971002E-2</v>
      </c>
      <c r="AM21" s="25">
        <f t="shared" ref="AM21:AO21" si="30">$A21-SQRT(-2/AL21)</f>
        <v>2.879515182919949</v>
      </c>
      <c r="AN21" s="2">
        <v>-5.3460703380367E-2</v>
      </c>
      <c r="AO21" s="25">
        <f t="shared" si="30"/>
        <v>2.8835748753660653</v>
      </c>
      <c r="AP21" s="2">
        <v>-5.3533449003246997E-2</v>
      </c>
      <c r="AQ21" s="25">
        <f t="shared" ref="AQ21" si="31">$A21-SQRT(-2/AP21)</f>
        <v>2.887732037129803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>
      <c r="A22">
        <v>10</v>
      </c>
      <c r="B22" s="2">
        <v>-4.3457335372637997E-2</v>
      </c>
      <c r="C22" s="36">
        <f t="shared" si="0"/>
        <v>3.2160373058097855</v>
      </c>
      <c r="D22" s="2">
        <v>-4.1098982679129002E-2</v>
      </c>
      <c r="E22" s="36">
        <f t="shared" si="1"/>
        <v>3.0241126005715468</v>
      </c>
      <c r="F22" s="2">
        <v>-3.9751467797837003E-2</v>
      </c>
      <c r="G22" s="36">
        <f t="shared" si="2"/>
        <v>2.9068619371286726</v>
      </c>
      <c r="H22" s="2">
        <v>-3.8926177095727002E-2</v>
      </c>
      <c r="I22" s="36">
        <f t="shared" si="3"/>
        <v>2.8320639711103048</v>
      </c>
      <c r="J22" s="2">
        <v>-3.8457169207563001E-2</v>
      </c>
      <c r="K22" s="36">
        <f t="shared" si="4"/>
        <v>2.7884878213708806</v>
      </c>
      <c r="L22" s="43">
        <v>-4.5851352433261001E-2</v>
      </c>
      <c r="M22" s="36">
        <f t="shared" si="5"/>
        <v>3.395515538380832</v>
      </c>
      <c r="N22" s="43">
        <v>-5.0733851434322998E-2</v>
      </c>
      <c r="O22" s="36">
        <f t="shared" si="6"/>
        <v>3.7213527872241867</v>
      </c>
      <c r="P22" s="43">
        <v>-6.2340893008278997E-2</v>
      </c>
      <c r="Q22" s="36">
        <f t="shared" si="7"/>
        <v>4.3359316132478218</v>
      </c>
      <c r="R22" s="43">
        <v>-0.112443991264987</v>
      </c>
      <c r="S22" s="36">
        <f t="shared" si="8"/>
        <v>5.7825798229916918</v>
      </c>
      <c r="T22" s="2">
        <v>-95.223458094479298</v>
      </c>
      <c r="U22" s="25">
        <f t="shared" si="9"/>
        <v>9.8550750953552964</v>
      </c>
      <c r="V22" s="2">
        <v>-3.7754595357939999E-2</v>
      </c>
      <c r="W22" s="25">
        <f t="shared" si="10"/>
        <v>2.7216977327807017</v>
      </c>
      <c r="X22" s="2">
        <v>-3.7716127641956997E-2</v>
      </c>
      <c r="Y22" s="25">
        <f t="shared" si="10"/>
        <v>2.7179870083692004</v>
      </c>
      <c r="Z22" s="2">
        <v>-3.7853922574655002E-2</v>
      </c>
      <c r="AA22" s="25">
        <f t="shared" si="11"/>
        <v>2.7312529957224978</v>
      </c>
      <c r="AB22" s="2">
        <v>-3.7982202179712002E-2</v>
      </c>
      <c r="AC22" s="25">
        <f t="shared" si="12"/>
        <v>2.7435379682036878</v>
      </c>
      <c r="AD22" s="2">
        <v>-3.8069699891958998E-2</v>
      </c>
      <c r="AE22" s="25">
        <f t="shared" si="13"/>
        <v>2.7518817306793579</v>
      </c>
      <c r="AF22" s="2">
        <v>-3.9284804045306002E-2</v>
      </c>
      <c r="AG22" s="25">
        <f t="shared" si="14"/>
        <v>2.8648566596298695</v>
      </c>
      <c r="AH22" s="2">
        <v>-3.9326280201102001E-2</v>
      </c>
      <c r="AI22" s="25">
        <f t="shared" si="15"/>
        <v>2.8686202546815194</v>
      </c>
      <c r="AJ22" s="2">
        <v>-3.9368858947893999E-2</v>
      </c>
      <c r="AK22" s="25">
        <f t="shared" si="15"/>
        <v>2.8724777116364395</v>
      </c>
      <c r="AL22" s="2">
        <v>-3.9412555577639001E-2</v>
      </c>
      <c r="AM22" s="25">
        <f t="shared" ref="AM22:AO22" si="32">$A22-SQRT(-2/AL22)</f>
        <v>2.8764299429927958</v>
      </c>
      <c r="AN22" s="2">
        <v>-3.9457392627819998E-2</v>
      </c>
      <c r="AO22" s="25">
        <f t="shared" si="32"/>
        <v>2.8804784955606735</v>
      </c>
      <c r="AP22" s="2">
        <v>-3.9503388311239E-2</v>
      </c>
      <c r="AQ22" s="25">
        <f t="shared" ref="AQ22" si="33">$A22-SQRT(-2/AP22)</f>
        <v>2.8846245023742112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>
      <c r="A23">
        <v>11</v>
      </c>
      <c r="B23" s="2">
        <v>-3.2988983685040003E-2</v>
      </c>
      <c r="C23" s="36">
        <f t="shared" si="0"/>
        <v>3.213710810295404</v>
      </c>
      <c r="D23" s="2">
        <v>-3.1422282303835002E-2</v>
      </c>
      <c r="E23" s="36">
        <f t="shared" si="1"/>
        <v>3.0219613711591711</v>
      </c>
      <c r="F23" s="2">
        <v>-3.051960331228E-2</v>
      </c>
      <c r="G23" s="36">
        <f t="shared" si="2"/>
        <v>2.9048377884058354</v>
      </c>
      <c r="H23" s="2">
        <v>-2.9964302120924002E-2</v>
      </c>
      <c r="I23" s="36">
        <f t="shared" si="3"/>
        <v>2.8301719849960776</v>
      </c>
      <c r="J23" s="2">
        <v>-2.9648052189125002E-2</v>
      </c>
      <c r="K23" s="36">
        <f t="shared" si="4"/>
        <v>2.7867145924987966</v>
      </c>
      <c r="L23" s="43">
        <v>-3.4562112848795998E-2</v>
      </c>
      <c r="M23" s="36">
        <f t="shared" si="5"/>
        <v>3.3929747836149726</v>
      </c>
      <c r="N23" s="43">
        <v>-3.7719771411032998E-2</v>
      </c>
      <c r="O23" s="36">
        <f t="shared" si="6"/>
        <v>3.7183387418711629</v>
      </c>
      <c r="P23" s="43">
        <v>-4.4980265920642998E-2</v>
      </c>
      <c r="Q23" s="36">
        <f t="shared" si="7"/>
        <v>4.3318710687189137</v>
      </c>
      <c r="R23" s="43">
        <v>-7.3192821779827E-2</v>
      </c>
      <c r="S23" s="36">
        <f t="shared" si="8"/>
        <v>5.7726599541934549</v>
      </c>
      <c r="T23" s="2">
        <v>-15.562511266396401</v>
      </c>
      <c r="U23" s="25">
        <f t="shared" si="9"/>
        <v>10.641511557804385</v>
      </c>
      <c r="V23" s="2">
        <v>-2.9172637050684E-2</v>
      </c>
      <c r="W23" s="25">
        <f t="shared" si="10"/>
        <v>2.7200606916822174</v>
      </c>
      <c r="X23" s="2">
        <v>-2.9146646043291001E-2</v>
      </c>
      <c r="Y23" s="25">
        <f t="shared" si="10"/>
        <v>2.7163697694273718</v>
      </c>
      <c r="Z23" s="2">
        <v>-2.9239968370597998E-2</v>
      </c>
      <c r="AA23" s="25">
        <f t="shared" si="11"/>
        <v>2.7295993571471229</v>
      </c>
      <c r="AB23" s="2">
        <v>-2.9327095829792999E-2</v>
      </c>
      <c r="AC23" s="25">
        <f t="shared" si="12"/>
        <v>2.7418937040662801</v>
      </c>
      <c r="AD23" s="2">
        <v>-2.9386394167934999E-2</v>
      </c>
      <c r="AE23" s="25">
        <f t="shared" si="13"/>
        <v>2.7502298623190669</v>
      </c>
      <c r="AF23" s="2">
        <v>-3.0205814411861001E-2</v>
      </c>
      <c r="AG23" s="25">
        <f t="shared" si="14"/>
        <v>2.8628986934357741</v>
      </c>
      <c r="AH23" s="2">
        <v>-3.0233726092574E-2</v>
      </c>
      <c r="AI23" s="25">
        <f t="shared" si="15"/>
        <v>2.8666556338848341</v>
      </c>
      <c r="AJ23" s="2">
        <v>-3.0262375286237E-2</v>
      </c>
      <c r="AK23" s="25">
        <f t="shared" si="15"/>
        <v>2.8705064375633249</v>
      </c>
      <c r="AL23" s="2">
        <v>-3.0291771871727002E-2</v>
      </c>
      <c r="AM23" s="25">
        <f t="shared" ref="AM23:AO23" si="34">$A23-SQRT(-2/AL23)</f>
        <v>2.8744520198968999</v>
      </c>
      <c r="AN23" s="2">
        <v>-3.0321930585612999E-2</v>
      </c>
      <c r="AO23" s="25">
        <f t="shared" si="34"/>
        <v>2.8784939301007437</v>
      </c>
      <c r="AP23" s="2">
        <v>-3.0352863229007002E-2</v>
      </c>
      <c r="AQ23" s="25">
        <f t="shared" ref="AQ23" si="35">$A23-SQRT(-2/AP23)</f>
        <v>2.8826333038130549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>
      <c r="A24">
        <v>12</v>
      </c>
      <c r="B24" s="2">
        <v>-2.5897942874631E-2</v>
      </c>
      <c r="C24" s="36">
        <f t="shared" si="0"/>
        <v>3.2121554994888957</v>
      </c>
      <c r="D24" s="2">
        <v>-2.4804269439443E-2</v>
      </c>
      <c r="E24" s="36">
        <f t="shared" si="1"/>
        <v>3.0205077968132805</v>
      </c>
      <c r="F24" s="2">
        <v>-2.4170059015506E-2</v>
      </c>
      <c r="G24" s="36">
        <f t="shared" si="2"/>
        <v>2.9034619090720692</v>
      </c>
      <c r="H24" s="2">
        <v>-2.3778551312995E-2</v>
      </c>
      <c r="I24" s="36">
        <f t="shared" si="3"/>
        <v>2.828881567797815</v>
      </c>
      <c r="J24" s="2">
        <v>-2.3555196613731001E-2</v>
      </c>
      <c r="K24" s="36">
        <f t="shared" si="4"/>
        <v>2.7855030415271571</v>
      </c>
      <c r="L24" s="43">
        <v>-2.6986977408887999E-2</v>
      </c>
      <c r="M24" s="36">
        <f t="shared" si="5"/>
        <v>3.3912940236300866</v>
      </c>
      <c r="N24" s="43">
        <v>-2.9146750243509999E-2</v>
      </c>
      <c r="O24" s="36">
        <f t="shared" si="6"/>
        <v>3.7163845765130397</v>
      </c>
      <c r="P24" s="43">
        <v>-3.3991172559563E-2</v>
      </c>
      <c r="Q24" s="36">
        <f t="shared" si="7"/>
        <v>4.3293542797054485</v>
      </c>
      <c r="R24" s="43">
        <v>-5.1486573092595002E-2</v>
      </c>
      <c r="S24" s="36">
        <f t="shared" si="8"/>
        <v>5.7674179495872107</v>
      </c>
      <c r="T24" s="2">
        <v>-1.7207876847210399</v>
      </c>
      <c r="U24" s="25">
        <f t="shared" si="9"/>
        <v>10.921919096644441</v>
      </c>
      <c r="V24" s="2">
        <v>-2.3218530995634E-2</v>
      </c>
      <c r="W24" s="25">
        <f t="shared" si="10"/>
        <v>2.7189389741506815</v>
      </c>
      <c r="X24" s="2">
        <v>-2.3200142450241001E-2</v>
      </c>
      <c r="Y24" s="25">
        <f t="shared" si="10"/>
        <v>2.7152615956989816</v>
      </c>
      <c r="Z24" s="2">
        <v>-2.3266274428224001E-2</v>
      </c>
      <c r="AA24" s="25">
        <f t="shared" si="11"/>
        <v>2.728466439894623</v>
      </c>
      <c r="AB24" s="2">
        <v>-2.3328136766094999E-2</v>
      </c>
      <c r="AC24" s="25">
        <f t="shared" si="12"/>
        <v>2.7407678829553177</v>
      </c>
      <c r="AD24" s="2">
        <v>-2.3370175192013998E-2</v>
      </c>
      <c r="AE24" s="25">
        <f t="shared" si="13"/>
        <v>2.7490994153742552</v>
      </c>
      <c r="AF24" s="2">
        <v>-2.394894351399E-2</v>
      </c>
      <c r="AG24" s="25">
        <f t="shared" si="14"/>
        <v>2.8615651920712395</v>
      </c>
      <c r="AH24" s="2">
        <v>-2.3968624578592002E-2</v>
      </c>
      <c r="AI24" s="25">
        <f t="shared" si="15"/>
        <v>2.865317828371845</v>
      </c>
      <c r="AJ24" s="2">
        <v>-2.3988823157583002E-2</v>
      </c>
      <c r="AK24" s="25">
        <f t="shared" si="15"/>
        <v>2.86916433750193</v>
      </c>
      <c r="AL24" s="2">
        <v>-2.4009545990147999E-2</v>
      </c>
      <c r="AM24" s="25">
        <f t="shared" ref="AM24:AO24" si="36">$A24-SQRT(-2/AL24)</f>
        <v>2.8731056370365184</v>
      </c>
      <c r="AN24" s="2">
        <v>-2.4030803230814E-2</v>
      </c>
      <c r="AO24" s="25">
        <f t="shared" si="36"/>
        <v>2.8771432780631372</v>
      </c>
      <c r="AP24" s="2">
        <v>-2.4052602951118999E-2</v>
      </c>
      <c r="AQ24" s="25">
        <f t="shared" ref="AQ24" si="37">$A24-SQRT(-2/AP24)</f>
        <v>2.8812783982364927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>
      <c r="A25">
        <v>13</v>
      </c>
      <c r="B25" s="2">
        <v>-2.0871753247723002E-2</v>
      </c>
      <c r="C25" s="36">
        <f t="shared" si="0"/>
        <v>3.2110630341717865</v>
      </c>
      <c r="D25" s="2">
        <v>-2.0078142037703001E-2</v>
      </c>
      <c r="E25" s="36">
        <f t="shared" si="1"/>
        <v>3.0194784497579068</v>
      </c>
      <c r="F25" s="2">
        <v>-1.9615564838774E-2</v>
      </c>
      <c r="G25" s="36">
        <f t="shared" si="2"/>
        <v>2.9024831012265206</v>
      </c>
      <c r="H25" s="2">
        <v>-1.9329204179249999E-2</v>
      </c>
      <c r="I25" s="36">
        <f t="shared" si="3"/>
        <v>2.8279611312379203</v>
      </c>
      <c r="J25" s="2">
        <v>-1.9165601090517001E-2</v>
      </c>
      <c r="K25" s="36">
        <f t="shared" si="4"/>
        <v>2.7846376639968842</v>
      </c>
      <c r="L25" s="43">
        <v>-2.1656801713212E-2</v>
      </c>
      <c r="M25" s="36">
        <f t="shared" si="5"/>
        <v>3.3901228074365903</v>
      </c>
      <c r="N25" s="43">
        <v>-2.3199051270420001E-2</v>
      </c>
      <c r="O25" s="36">
        <f t="shared" si="6"/>
        <v>3.7150432419408528</v>
      </c>
      <c r="P25" s="43">
        <v>-2.6592530607496001E-2</v>
      </c>
      <c r="Q25" s="36">
        <f t="shared" si="7"/>
        <v>4.3276826075676009</v>
      </c>
      <c r="R25" s="43">
        <v>-3.8200381049949002E-2</v>
      </c>
      <c r="S25" s="36">
        <f t="shared" si="8"/>
        <v>5.7642900355579458</v>
      </c>
      <c r="T25" s="2">
        <v>-0.42621574550713398</v>
      </c>
      <c r="U25" s="25">
        <f t="shared" si="9"/>
        <v>10.833791513048759</v>
      </c>
      <c r="V25" s="2">
        <v>-1.8918481833485001E-2</v>
      </c>
      <c r="W25" s="25">
        <f t="shared" si="10"/>
        <v>2.7181359619436858</v>
      </c>
      <c r="X25" s="2">
        <v>-1.8904992005162002E-2</v>
      </c>
      <c r="Y25" s="25">
        <f t="shared" si="10"/>
        <v>2.7144682574893348</v>
      </c>
      <c r="Z25" s="2">
        <v>-1.8953562253034999E-2</v>
      </c>
      <c r="AA25" s="25">
        <f t="shared" si="11"/>
        <v>2.7276555222197754</v>
      </c>
      <c r="AB25" s="2">
        <v>-1.8999059050019002E-2</v>
      </c>
      <c r="AC25" s="25">
        <f t="shared" si="12"/>
        <v>2.7399624185774609</v>
      </c>
      <c r="AD25" s="2">
        <v>-1.9029941448242001E-2</v>
      </c>
      <c r="AE25" s="25">
        <f t="shared" si="13"/>
        <v>2.7482909576347669</v>
      </c>
      <c r="AF25" s="2">
        <v>-1.9453904322958002E-2</v>
      </c>
      <c r="AG25" s="25">
        <f t="shared" si="14"/>
        <v>2.8606150894731481</v>
      </c>
      <c r="AH25" s="2">
        <v>-1.9468300997634001E-2</v>
      </c>
      <c r="AI25" s="25">
        <f t="shared" si="15"/>
        <v>2.8643647855189975</v>
      </c>
      <c r="AJ25" s="2">
        <v>-1.9483074727000001E-2</v>
      </c>
      <c r="AK25" s="25">
        <f t="shared" si="15"/>
        <v>2.8682083659369422</v>
      </c>
      <c r="AL25" s="2">
        <v>-1.9498230307738999E-2</v>
      </c>
      <c r="AM25" s="25">
        <f t="shared" ref="AM25:AO25" si="38">$A25-SQRT(-2/AL25)</f>
        <v>2.8721467499278646</v>
      </c>
      <c r="AN25" s="2">
        <v>-1.9513775029013001E-2</v>
      </c>
      <c r="AO25" s="25">
        <f t="shared" si="38"/>
        <v>2.8761814900369718</v>
      </c>
      <c r="AP25" s="2">
        <v>-1.9529714648760001E-2</v>
      </c>
      <c r="AQ25" s="25">
        <f t="shared" ref="AQ25" si="39">$A25-SQRT(-2/AP25)</f>
        <v>2.880313725458544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>
      <c r="A26">
        <v>14</v>
      </c>
      <c r="B26" s="2">
        <v>-1.7179419935593999E-2</v>
      </c>
      <c r="C26" s="36">
        <f t="shared" si="0"/>
        <v>3.2102657061374522</v>
      </c>
      <c r="D26" s="2">
        <v>-1.6585335087811001E-2</v>
      </c>
      <c r="E26" s="36">
        <f t="shared" si="1"/>
        <v>3.0187223427478838</v>
      </c>
      <c r="F26" s="2">
        <v>-1.6237601825646E-2</v>
      </c>
      <c r="G26" s="36">
        <f t="shared" si="2"/>
        <v>2.9017614862119316</v>
      </c>
      <c r="H26" s="2">
        <v>-1.6021834889422999E-2</v>
      </c>
      <c r="I26" s="36">
        <f t="shared" si="3"/>
        <v>2.8272811096284691</v>
      </c>
      <c r="J26" s="2">
        <v>-1.5898414254089999E-2</v>
      </c>
      <c r="K26" s="36">
        <f t="shared" si="4"/>
        <v>2.7839976045301551</v>
      </c>
      <c r="L26" s="43">
        <v>-1.7763958151637001E-2</v>
      </c>
      <c r="M26" s="36">
        <f t="shared" si="5"/>
        <v>3.3892733351589772</v>
      </c>
      <c r="N26" s="43">
        <v>-1.8903571414648001E-2</v>
      </c>
      <c r="O26" s="36">
        <f t="shared" si="6"/>
        <v>3.7140817893981186</v>
      </c>
      <c r="P26" s="43">
        <v>-2.1372926660263001E-2</v>
      </c>
      <c r="Q26" s="36">
        <f t="shared" si="7"/>
        <v>4.3265141644054168</v>
      </c>
      <c r="R26" s="43">
        <v>-2.9472341621139E-2</v>
      </c>
      <c r="S26" s="36">
        <f t="shared" si="8"/>
        <v>5.7622676642161323</v>
      </c>
      <c r="T26" s="2">
        <v>-0.18907136341345901</v>
      </c>
      <c r="U26" s="25">
        <f t="shared" si="9"/>
        <v>10.747613723719819</v>
      </c>
      <c r="V26" s="2">
        <v>-1.5711674172025E-2</v>
      </c>
      <c r="W26" s="25">
        <f t="shared" si="10"/>
        <v>2.7175409540985207</v>
      </c>
      <c r="X26" s="2">
        <v>-1.5701483939206E-2</v>
      </c>
      <c r="Y26" s="25">
        <f t="shared" si="10"/>
        <v>2.7138804008357287</v>
      </c>
      <c r="Z26" s="2">
        <v>-1.5738205028581E-2</v>
      </c>
      <c r="AA26" s="25">
        <f t="shared" si="11"/>
        <v>2.7270547315454028</v>
      </c>
      <c r="AB26" s="2">
        <v>-1.5772636739936001E-2</v>
      </c>
      <c r="AC26" s="25">
        <f t="shared" si="12"/>
        <v>2.7393658900070967</v>
      </c>
      <c r="AD26" s="2">
        <v>-1.5795988315021998E-2</v>
      </c>
      <c r="AE26" s="25">
        <f t="shared" si="13"/>
        <v>2.7476923964645081</v>
      </c>
      <c r="AF26" s="2">
        <v>-1.6115837947023998E-2</v>
      </c>
      <c r="AG26" s="25">
        <f t="shared" si="14"/>
        <v>2.8599137834491586</v>
      </c>
      <c r="AH26" s="2">
        <v>-1.6126686375601999E-2</v>
      </c>
      <c r="AI26" s="25">
        <f t="shared" si="15"/>
        <v>2.8636613841051961</v>
      </c>
      <c r="AJ26" s="2">
        <v>-1.6137817983143999E-2</v>
      </c>
      <c r="AK26" s="25">
        <f t="shared" si="15"/>
        <v>2.8675028803892442</v>
      </c>
      <c r="AL26" s="2">
        <v>-1.6149236301849001E-2</v>
      </c>
      <c r="AM26" s="25">
        <f t="shared" ref="AM26:AO26" si="40">$A26-SQRT(-2/AL26)</f>
        <v>2.8714391927549272</v>
      </c>
      <c r="AN26" s="2">
        <v>-1.6160946738448E-2</v>
      </c>
      <c r="AO26" s="25">
        <f t="shared" si="40"/>
        <v>2.8754718748865518</v>
      </c>
      <c r="AP26" s="2">
        <v>-1.617295354132E-2</v>
      </c>
      <c r="AQ26" s="25">
        <f t="shared" ref="AQ26" si="41">$A26-SQRT(-2/AP26)</f>
        <v>2.8796020671766289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>
      <c r="A27">
        <v>15</v>
      </c>
      <c r="B27" s="2">
        <v>-1.4387248861166E-2</v>
      </c>
      <c r="C27" s="36">
        <f t="shared" si="0"/>
        <v>3.209665678627875</v>
      </c>
      <c r="D27" s="2">
        <v>-1.3930999125733E-2</v>
      </c>
      <c r="E27" s="36">
        <f t="shared" si="1"/>
        <v>3.0181503596679882</v>
      </c>
      <c r="F27" s="2">
        <v>-1.3663010525002999E-2</v>
      </c>
      <c r="G27" s="36">
        <f t="shared" si="2"/>
        <v>2.9012139644554829</v>
      </c>
      <c r="H27" s="2">
        <v>-1.3496399648245999E-2</v>
      </c>
      <c r="I27" s="36">
        <f t="shared" si="3"/>
        <v>2.8267642460616482</v>
      </c>
      <c r="J27" s="2">
        <v>-1.3400998395994001E-2</v>
      </c>
      <c r="K27" s="36">
        <f t="shared" si="4"/>
        <v>2.7835106638781859</v>
      </c>
      <c r="L27" s="43">
        <v>-1.4834182325043001E-2</v>
      </c>
      <c r="M27" s="36">
        <f t="shared" si="5"/>
        <v>3.388637289975005</v>
      </c>
      <c r="N27" s="43">
        <v>-1.5700060247906999E-2</v>
      </c>
      <c r="O27" s="36">
        <f t="shared" si="6"/>
        <v>3.7133686962380175</v>
      </c>
      <c r="P27" s="43">
        <v>-1.75528771291E-2</v>
      </c>
      <c r="Q27" s="36">
        <f t="shared" si="7"/>
        <v>4.3256646802925989</v>
      </c>
      <c r="R27" s="43">
        <v>-2.3429822852007998E-2</v>
      </c>
      <c r="S27" s="36">
        <f t="shared" si="8"/>
        <v>5.7608823941380205</v>
      </c>
      <c r="T27" s="2">
        <v>-0.10945690399881899</v>
      </c>
      <c r="U27" s="25">
        <f t="shared" si="9"/>
        <v>10.725420310665065</v>
      </c>
      <c r="V27" s="2">
        <v>-1.3256451504072E-2</v>
      </c>
      <c r="W27" s="25">
        <f t="shared" si="10"/>
        <v>2.7170876110808546</v>
      </c>
      <c r="X27" s="2">
        <v>-1.3248565382828001E-2</v>
      </c>
      <c r="Y27" s="25">
        <f t="shared" si="10"/>
        <v>2.7134324935898633</v>
      </c>
      <c r="Z27" s="2">
        <v>-1.3277001638113999E-2</v>
      </c>
      <c r="AA27" s="25">
        <f t="shared" si="11"/>
        <v>2.7265970338668009</v>
      </c>
      <c r="AB27" s="2">
        <v>-1.3303684803891999E-2</v>
      </c>
      <c r="AC27" s="25">
        <f t="shared" si="12"/>
        <v>2.738911577875081</v>
      </c>
      <c r="AD27" s="2">
        <v>-1.3321769174573001E-2</v>
      </c>
      <c r="AE27" s="25">
        <f t="shared" si="13"/>
        <v>2.7472366496984435</v>
      </c>
      <c r="AF27" s="2">
        <v>-1.3569015707491E-2</v>
      </c>
      <c r="AG27" s="25">
        <f t="shared" si="14"/>
        <v>2.8593811385305639</v>
      </c>
      <c r="AH27" s="2">
        <v>-1.3577393176396E-2</v>
      </c>
      <c r="AI27" s="25">
        <f t="shared" si="15"/>
        <v>2.8631271945419403</v>
      </c>
      <c r="AJ27" s="2">
        <v>-1.3585988706146E-2</v>
      </c>
      <c r="AK27" s="25">
        <f t="shared" si="15"/>
        <v>2.8669671564097285</v>
      </c>
      <c r="AL27" s="2">
        <v>-1.3594804971290999E-2</v>
      </c>
      <c r="AM27" s="25">
        <f t="shared" ref="AM27:AO27" si="42">$A27-SQRT(-2/AL27)</f>
        <v>2.8709019455690168</v>
      </c>
      <c r="AN27" s="2">
        <v>-1.3603846091597E-2</v>
      </c>
      <c r="AO27" s="25">
        <f t="shared" si="42"/>
        <v>2.8749331166126648</v>
      </c>
      <c r="AP27" s="2">
        <v>-1.3613115289446E-2</v>
      </c>
      <c r="AQ27" s="25">
        <f t="shared" ref="AQ27" si="43">$A27-SQRT(-2/AP27)</f>
        <v>2.8790618108749531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>
      <c r="A28">
        <v>16</v>
      </c>
      <c r="B28" s="2">
        <v>-1.2224602866979999E-2</v>
      </c>
      <c r="C28" s="36">
        <f t="shared" si="0"/>
        <v>3.2092026539275977</v>
      </c>
      <c r="D28" s="2">
        <v>-1.1866624136575001E-2</v>
      </c>
      <c r="E28" s="36">
        <f t="shared" si="1"/>
        <v>3.017707063495541</v>
      </c>
      <c r="F28" s="2">
        <v>-1.1655735717275E-2</v>
      </c>
      <c r="G28" s="36">
        <f t="shared" si="2"/>
        <v>2.9007885698870677</v>
      </c>
      <c r="H28" s="2">
        <v>-1.15244060216E-2</v>
      </c>
      <c r="I28" s="36">
        <f t="shared" si="3"/>
        <v>2.8263620836887764</v>
      </c>
      <c r="J28" s="2">
        <v>-1.1449139757607999E-2</v>
      </c>
      <c r="K28" s="36">
        <f t="shared" si="4"/>
        <v>2.7831314876604569</v>
      </c>
      <c r="L28" s="43">
        <v>-1.2573966526956E-2</v>
      </c>
      <c r="M28" s="36">
        <f t="shared" si="5"/>
        <v>3.3881485161261331</v>
      </c>
      <c r="N28" s="43">
        <v>-1.3247255313297001E-2</v>
      </c>
      <c r="O28" s="36">
        <f t="shared" si="6"/>
        <v>3.7128249768093955</v>
      </c>
      <c r="P28" s="43">
        <v>-1.4672977652092E-2</v>
      </c>
      <c r="Q28" s="36">
        <f t="shared" si="7"/>
        <v>4.3250274054465976</v>
      </c>
      <c r="R28" s="43">
        <v>-1.9073080493509999E-2</v>
      </c>
      <c r="S28" s="36">
        <f t="shared" si="8"/>
        <v>5.7598910578615534</v>
      </c>
      <c r="T28" s="2">
        <v>-7.1627861244887001E-2</v>
      </c>
      <c r="U28" s="25">
        <f t="shared" si="9"/>
        <v>10.715863765066464</v>
      </c>
      <c r="V28" s="2">
        <v>-1.1334967169423E-2</v>
      </c>
      <c r="W28" s="25">
        <f t="shared" si="10"/>
        <v>2.716734153531343</v>
      </c>
      <c r="X28" s="2">
        <v>-1.1328738934208001E-2</v>
      </c>
      <c r="Y28" s="25">
        <f t="shared" si="10"/>
        <v>2.7130832645462544</v>
      </c>
      <c r="Z28" s="2">
        <v>-1.1351208159799999E-2</v>
      </c>
      <c r="AA28" s="25">
        <f t="shared" si="11"/>
        <v>2.7262402171734266</v>
      </c>
      <c r="AB28" s="2">
        <v>-1.1372304034999999E-2</v>
      </c>
      <c r="AC28" s="25">
        <f t="shared" si="12"/>
        <v>2.7385574908363974</v>
      </c>
      <c r="AD28" s="2">
        <v>-1.1386593968236E-2</v>
      </c>
      <c r="AE28" s="25">
        <f t="shared" si="13"/>
        <v>2.7468815174136818</v>
      </c>
      <c r="AF28" s="2">
        <v>-1.1581664523462E-2</v>
      </c>
      <c r="AG28" s="25">
        <f t="shared" si="14"/>
        <v>2.8589669557811614</v>
      </c>
      <c r="AH28" s="2">
        <v>-1.1588268350345999E-2</v>
      </c>
      <c r="AI28" s="25">
        <f t="shared" si="15"/>
        <v>2.8627118412000421</v>
      </c>
      <c r="AJ28" s="2">
        <v>-1.1595043653347001E-2</v>
      </c>
      <c r="AK28" s="25">
        <f t="shared" si="15"/>
        <v>2.8665506415084643</v>
      </c>
      <c r="AL28" s="2">
        <v>-1.1601992505243E-2</v>
      </c>
      <c r="AM28" s="25">
        <f t="shared" ref="AM28:AO28" si="44">$A28-SQRT(-2/AL28)</f>
        <v>2.8704842789252041</v>
      </c>
      <c r="AN28" s="2">
        <v>-1.1609118116468E-2</v>
      </c>
      <c r="AO28" s="25">
        <f t="shared" si="44"/>
        <v>2.8745143087723903</v>
      </c>
      <c r="AP28" s="2">
        <v>-1.1616422988179999E-2</v>
      </c>
      <c r="AQ28" s="25">
        <f t="shared" ref="AQ28" si="45">$A28-SQRT(-2/AP28)</f>
        <v>2.8786418731381413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69">
      <c r="A29">
        <v>17</v>
      </c>
      <c r="B29" s="2">
        <v>-1.0515459669031E-2</v>
      </c>
      <c r="C29" s="36">
        <f t="shared" si="0"/>
        <v>3.20883778374378</v>
      </c>
      <c r="D29" s="2">
        <v>-1.0229429728878E-2</v>
      </c>
      <c r="E29" s="36">
        <f t="shared" si="1"/>
        <v>3.0173564641267543</v>
      </c>
      <c r="F29" s="2">
        <v>-1.0060500319273E-2</v>
      </c>
      <c r="G29" s="36">
        <f t="shared" si="2"/>
        <v>2.9004514196935727</v>
      </c>
      <c r="H29" s="2">
        <v>-9.9551491426169997E-3</v>
      </c>
      <c r="I29" s="36">
        <f t="shared" si="3"/>
        <v>2.8260429494031953</v>
      </c>
      <c r="J29" s="2">
        <v>-9.8947245023749998E-3</v>
      </c>
      <c r="K29" s="36">
        <f t="shared" si="4"/>
        <v>2.7828303925054279</v>
      </c>
      <c r="L29" s="43">
        <v>-1.0793718826096E-2</v>
      </c>
      <c r="M29" s="36">
        <f t="shared" si="5"/>
        <v>3.3877647043370001</v>
      </c>
      <c r="N29" s="43">
        <v>-1.1327575260835001E-2</v>
      </c>
      <c r="O29" s="36">
        <f t="shared" si="6"/>
        <v>3.7124008045409909</v>
      </c>
      <c r="P29" s="43">
        <v>-1.2448078717204001E-2</v>
      </c>
      <c r="Q29" s="36">
        <f t="shared" si="7"/>
        <v>4.3245369136560026</v>
      </c>
      <c r="R29" s="43">
        <v>-1.5828224914658E-2</v>
      </c>
      <c r="S29" s="36">
        <f t="shared" si="8"/>
        <v>5.7591567589361947</v>
      </c>
      <c r="T29" s="2">
        <v>-5.0563274196976003E-2</v>
      </c>
      <c r="U29" s="25">
        <f t="shared" si="9"/>
        <v>10.710771069835026</v>
      </c>
      <c r="V29" s="2">
        <v>-9.8029744399760008E-3</v>
      </c>
      <c r="W29" s="25">
        <f t="shared" si="10"/>
        <v>2.7164531800717544</v>
      </c>
      <c r="X29" s="2">
        <v>-9.7979696607849998E-3</v>
      </c>
      <c r="Y29" s="25">
        <f t="shared" si="10"/>
        <v>2.7128056452260321</v>
      </c>
      <c r="Z29" s="2">
        <v>-9.8160320979739993E-3</v>
      </c>
      <c r="AA29" s="25">
        <f t="shared" si="11"/>
        <v>2.7259565992923527</v>
      </c>
      <c r="AB29" s="2">
        <v>-9.8329979122799994E-3</v>
      </c>
      <c r="AC29" s="25">
        <f t="shared" si="12"/>
        <v>2.738276103589099</v>
      </c>
      <c r="AD29" s="2">
        <v>-9.8444851838559999E-3</v>
      </c>
      <c r="AE29" s="25">
        <f t="shared" si="13"/>
        <v>2.7465993481325484</v>
      </c>
      <c r="AF29" s="2">
        <v>-1.0001094806501E-2</v>
      </c>
      <c r="AG29" s="25">
        <f t="shared" si="14"/>
        <v>2.8586384578103612</v>
      </c>
      <c r="AH29" s="2">
        <v>-1.0006392563757001E-2</v>
      </c>
      <c r="AI29" s="25">
        <f t="shared" si="15"/>
        <v>2.8623824354175618</v>
      </c>
      <c r="AJ29" s="2">
        <v>-1.0011827592851E-2</v>
      </c>
      <c r="AK29" s="25">
        <f t="shared" si="15"/>
        <v>2.8662203357927218</v>
      </c>
      <c r="AL29" s="2">
        <v>-1.0017401532126E-2</v>
      </c>
      <c r="AM29" s="25">
        <f t="shared" ref="AM29:AO29" si="46">$A29-SQRT(-2/AL29)</f>
        <v>2.8701530817893062</v>
      </c>
      <c r="AN29" s="2">
        <v>-1.0023116931500001E-2</v>
      </c>
      <c r="AO29" s="25">
        <f t="shared" si="46"/>
        <v>2.8741822293348562</v>
      </c>
      <c r="AP29" s="2">
        <v>-1.0028975770588E-2</v>
      </c>
      <c r="AQ29" s="25">
        <f t="shared" ref="AQ29" si="47">$A29-SQRT(-2/AP29)</f>
        <v>2.8783089211215245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69">
      <c r="A30">
        <v>18</v>
      </c>
      <c r="B30" s="2">
        <v>-9.1413051919499999E-3</v>
      </c>
      <c r="C30" s="36">
        <f t="shared" si="0"/>
        <v>3.2085451039500086</v>
      </c>
      <c r="D30" s="2">
        <v>-8.9091597648649993E-3</v>
      </c>
      <c r="E30" s="36">
        <f t="shared" si="1"/>
        <v>3.0170743539389147</v>
      </c>
      <c r="F30" s="2">
        <v>-8.7717538169559996E-3</v>
      </c>
      <c r="G30" s="36">
        <f t="shared" si="2"/>
        <v>2.9001796407548603</v>
      </c>
      <c r="H30" s="2">
        <v>-8.6859545619970002E-3</v>
      </c>
      <c r="I30" s="36">
        <f t="shared" si="3"/>
        <v>2.8257854169677685</v>
      </c>
      <c r="J30" s="2">
        <v>-8.6367103804229992E-3</v>
      </c>
      <c r="K30" s="36">
        <f t="shared" si="4"/>
        <v>2.7825872762068542</v>
      </c>
      <c r="L30" s="43">
        <v>-9.3665236915250003E-3</v>
      </c>
      <c r="M30" s="36">
        <f t="shared" si="5"/>
        <v>3.3874577505209054</v>
      </c>
      <c r="N30" s="43">
        <v>-9.7969517740709999E-3</v>
      </c>
      <c r="O30" s="36">
        <f t="shared" si="6"/>
        <v>3.7120634568429818</v>
      </c>
      <c r="P30" s="43">
        <v>-1.0693538005203E-2</v>
      </c>
      <c r="Q30" s="36">
        <f t="shared" si="7"/>
        <v>4.3241512440751428</v>
      </c>
      <c r="R30" s="43">
        <v>-1.3346507595347E-2</v>
      </c>
      <c r="S30" s="36">
        <f t="shared" si="8"/>
        <v>5.7585974721015223</v>
      </c>
      <c r="T30" s="2">
        <v>-3.7609959071000003E-2</v>
      </c>
      <c r="U30" s="25">
        <f t="shared" si="9"/>
        <v>10.707716110805496</v>
      </c>
      <c r="V30" s="2">
        <v>-8.5618731074160008E-3</v>
      </c>
      <c r="W30" s="25">
        <f t="shared" si="10"/>
        <v>2.7162261006751613</v>
      </c>
      <c r="X30" s="2">
        <v>-8.5577909469829998E-3</v>
      </c>
      <c r="Y30" s="25">
        <f t="shared" si="10"/>
        <v>2.7125812711296238</v>
      </c>
      <c r="Z30" s="2">
        <v>-8.5725281790490007E-3</v>
      </c>
      <c r="AA30" s="25">
        <f t="shared" si="11"/>
        <v>2.7257274016086299</v>
      </c>
      <c r="AB30" s="2">
        <v>-8.5863753928310006E-3</v>
      </c>
      <c r="AC30" s="25">
        <f t="shared" si="12"/>
        <v>2.7380487508948352</v>
      </c>
      <c r="AD30" s="2">
        <v>-8.5957477016530004E-3</v>
      </c>
      <c r="AE30" s="25">
        <f t="shared" si="13"/>
        <v>2.7463713969950163</v>
      </c>
      <c r="AF30" s="2">
        <v>-8.7233829231140002E-3</v>
      </c>
      <c r="AG30" s="25">
        <f t="shared" si="14"/>
        <v>2.8583734910419683</v>
      </c>
      <c r="AH30" s="2">
        <v>-8.7276976512250005E-3</v>
      </c>
      <c r="AI30" s="25">
        <f t="shared" si="15"/>
        <v>2.8621167507610767</v>
      </c>
      <c r="AJ30" s="2">
        <v>-8.7321239723390006E-3</v>
      </c>
      <c r="AK30" s="25">
        <f t="shared" si="15"/>
        <v>2.8659539400779117</v>
      </c>
      <c r="AL30" s="2">
        <v>-8.7366632034650005E-3</v>
      </c>
      <c r="AM30" s="25">
        <f t="shared" ref="AM30:AO30" si="48">$A30-SQRT(-2/AL30)</f>
        <v>2.869885982364611</v>
      </c>
      <c r="AN30" s="2">
        <v>-8.741317403321E-3</v>
      </c>
      <c r="AO30" s="25">
        <f t="shared" si="48"/>
        <v>2.8739144340893645</v>
      </c>
      <c r="AP30" s="2">
        <v>-8.7460881651670007E-3</v>
      </c>
      <c r="AQ30" s="25">
        <f t="shared" ref="AQ30" si="49">$A30-SQRT(-2/AP30)</f>
        <v>2.8780404384223157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69">
      <c r="A31">
        <v>19</v>
      </c>
      <c r="B31" s="2">
        <v>-8.0199672568630007E-3</v>
      </c>
      <c r="C31" s="36">
        <f t="shared" si="0"/>
        <v>3.2083067173375692</v>
      </c>
      <c r="D31" s="2">
        <v>-7.8289751874670004E-3</v>
      </c>
      <c r="E31" s="36">
        <f t="shared" si="1"/>
        <v>3.0168439559391409</v>
      </c>
      <c r="F31" s="2">
        <v>-7.7157108108269999E-3</v>
      </c>
      <c r="G31" s="36">
        <f t="shared" si="2"/>
        <v>2.8999573319101088</v>
      </c>
      <c r="H31" s="2">
        <v>-7.6449081392829998E-3</v>
      </c>
      <c r="I31" s="36">
        <f t="shared" si="3"/>
        <v>2.825574564213543</v>
      </c>
      <c r="J31" s="2">
        <v>-7.6042465712249999E-3</v>
      </c>
      <c r="K31" s="36">
        <f t="shared" si="4"/>
        <v>2.7823881254946272</v>
      </c>
      <c r="L31" s="43">
        <v>-8.2048164364190001E-3</v>
      </c>
      <c r="M31" s="36">
        <f t="shared" si="5"/>
        <v>3.3872083830367981</v>
      </c>
      <c r="N31" s="43">
        <v>-8.5569059141209994E-3</v>
      </c>
      <c r="O31" s="36">
        <f t="shared" si="6"/>
        <v>3.7117907097831129</v>
      </c>
      <c r="P31" s="43">
        <v>-9.285499384188E-3</v>
      </c>
      <c r="Q31" s="36">
        <f t="shared" si="7"/>
        <v>4.3238424579829271</v>
      </c>
      <c r="R31" s="43">
        <v>-1.1406001520834E-2</v>
      </c>
      <c r="S31" s="36">
        <f t="shared" si="8"/>
        <v>5.758161548328383</v>
      </c>
      <c r="T31" s="2">
        <v>-2.9071941230667E-2</v>
      </c>
      <c r="U31" s="25">
        <f t="shared" si="9"/>
        <v>10.705733568588309</v>
      </c>
      <c r="V31" s="2">
        <v>-7.5424065579299997E-3</v>
      </c>
      <c r="W31" s="25">
        <f t="shared" si="10"/>
        <v>2.7160399362486274</v>
      </c>
      <c r="X31" s="2">
        <v>-7.5390333153250002E-3</v>
      </c>
      <c r="Y31" s="25">
        <f t="shared" si="10"/>
        <v>2.7123973203759064</v>
      </c>
      <c r="Z31" s="2">
        <v>-7.5512142962079996E-3</v>
      </c>
      <c r="AA31" s="25">
        <f t="shared" si="11"/>
        <v>2.7255395147170596</v>
      </c>
      <c r="AB31" s="2">
        <v>-7.5626627362090004E-3</v>
      </c>
      <c r="AC31" s="25">
        <f t="shared" si="12"/>
        <v>2.7378624065724573</v>
      </c>
      <c r="AD31" s="2">
        <v>-7.5704090955779997E-3</v>
      </c>
      <c r="AE31" s="25">
        <f t="shared" si="13"/>
        <v>2.7461845858537579</v>
      </c>
      <c r="AF31" s="2">
        <v>-7.6758015570299997E-3</v>
      </c>
      <c r="AG31" s="25">
        <f t="shared" si="14"/>
        <v>2.8581566386283477</v>
      </c>
      <c r="AH31" s="2">
        <v>-7.6793622509259999E-3</v>
      </c>
      <c r="AI31" s="25">
        <f t="shared" si="15"/>
        <v>2.8618993209823245</v>
      </c>
      <c r="AJ31" s="2">
        <v>-7.683014885094E-3</v>
      </c>
      <c r="AK31" s="25">
        <f t="shared" si="15"/>
        <v>2.8657359389338986</v>
      </c>
      <c r="AL31" s="2">
        <v>-7.6867605338430001E-3</v>
      </c>
      <c r="AM31" s="25">
        <f t="shared" ref="AM31:AO31" si="50">$A31-SQRT(-2/AL31)</f>
        <v>2.8696674162834306</v>
      </c>
      <c r="AN31" s="2">
        <v>-7.6906008829380002E-3</v>
      </c>
      <c r="AO31" s="25">
        <f t="shared" si="50"/>
        <v>2.8736953098321543</v>
      </c>
      <c r="AP31" s="2">
        <v>-7.6945372335010002E-3</v>
      </c>
      <c r="AQ31" s="25">
        <f t="shared" ref="AQ31" si="51">$A31-SQRT(-2/AP31)</f>
        <v>2.8778207632073034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>
      <c r="A32">
        <v>20</v>
      </c>
      <c r="B32" s="2">
        <v>-7.0930142480649999E-3</v>
      </c>
      <c r="C32" s="36">
        <f t="shared" si="0"/>
        <v>3.2081099575407279</v>
      </c>
      <c r="D32" s="2">
        <v>-6.9339937666670001E-3</v>
      </c>
      <c r="E32" s="36">
        <f t="shared" si="1"/>
        <v>3.0166533412801115</v>
      </c>
      <c r="F32" s="2">
        <v>-6.8395299006850001E-3</v>
      </c>
      <c r="G32" s="36">
        <f t="shared" si="2"/>
        <v>2.899773156544736</v>
      </c>
      <c r="H32" s="2">
        <v>-6.7804219359979996E-3</v>
      </c>
      <c r="I32" s="36">
        <f t="shared" si="3"/>
        <v>2.825399736077344</v>
      </c>
      <c r="J32" s="2">
        <v>-6.7464582115250001E-3</v>
      </c>
      <c r="K32" s="36">
        <f t="shared" si="4"/>
        <v>2.7822229260465861</v>
      </c>
      <c r="L32" s="43">
        <v>-7.2465955601420003E-3</v>
      </c>
      <c r="M32" s="36">
        <f t="shared" si="5"/>
        <v>3.3870030230299726</v>
      </c>
      <c r="N32" s="43">
        <v>-7.5382647450910004E-3</v>
      </c>
      <c r="O32" s="36">
        <f t="shared" si="6"/>
        <v>3.7115670333027388</v>
      </c>
      <c r="P32" s="43">
        <v>-8.1383590089829996E-3</v>
      </c>
      <c r="Q32" s="36">
        <f t="shared" si="7"/>
        <v>4.3235913595712567</v>
      </c>
      <c r="R32" s="43">
        <v>-9.8599964255229999E-3</v>
      </c>
      <c r="S32" s="36">
        <f t="shared" si="8"/>
        <v>5.757815121042686</v>
      </c>
      <c r="T32" s="2">
        <v>-2.3145816630801001E-2</v>
      </c>
      <c r="U32" s="25">
        <f t="shared" si="9"/>
        <v>10.704371822277446</v>
      </c>
      <c r="V32" s="2">
        <v>-6.6947709236549998E-3</v>
      </c>
      <c r="W32" s="25">
        <f t="shared" si="10"/>
        <v>2.7158853991075382</v>
      </c>
      <c r="X32" s="2">
        <v>-6.6919513983740003E-3</v>
      </c>
      <c r="Y32" s="25">
        <f t="shared" si="10"/>
        <v>2.7122446175866592</v>
      </c>
      <c r="Z32" s="2">
        <v>-6.7021349634399999E-3</v>
      </c>
      <c r="AA32" s="25">
        <f t="shared" si="11"/>
        <v>2.7253835582976258</v>
      </c>
      <c r="AB32" s="2">
        <v>-6.7117081878700002E-3</v>
      </c>
      <c r="AC32" s="25">
        <f t="shared" si="12"/>
        <v>2.7377077526530442</v>
      </c>
      <c r="AD32" s="2">
        <v>-6.7181840331919998E-3</v>
      </c>
      <c r="AE32" s="25">
        <f t="shared" si="13"/>
        <v>2.7460295614792365</v>
      </c>
      <c r="AF32" s="2">
        <v>-6.8062178179790003E-3</v>
      </c>
      <c r="AG32" s="25">
        <f t="shared" si="14"/>
        <v>2.8579768993821695</v>
      </c>
      <c r="AH32" s="2">
        <v>-6.8091904715790004E-3</v>
      </c>
      <c r="AI32" s="25">
        <f t="shared" si="15"/>
        <v>2.8617191107103928</v>
      </c>
      <c r="AJ32" s="2">
        <v>-6.8122397696049998E-3</v>
      </c>
      <c r="AK32" s="25">
        <f t="shared" si="15"/>
        <v>2.8655552627905116</v>
      </c>
      <c r="AL32" s="2">
        <v>-6.815366599694E-3</v>
      </c>
      <c r="AM32" s="25">
        <f t="shared" ref="AM32:AO32" si="52">$A32-SQRT(-2/AL32)</f>
        <v>2.869486279786809</v>
      </c>
      <c r="AN32" s="2">
        <v>-6.8185723595949998E-3</v>
      </c>
      <c r="AO32" s="25">
        <f t="shared" si="52"/>
        <v>2.8735137189142144</v>
      </c>
      <c r="AP32" s="2">
        <v>-6.8218581253889996E-3</v>
      </c>
      <c r="AQ32" s="25">
        <f t="shared" ref="AQ32" si="53">$A32-SQRT(-2/AP32)</f>
        <v>2.8776387241163199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>
      <c r="A33">
        <v>21</v>
      </c>
      <c r="B33" s="2">
        <v>-6.3179735396260003E-3</v>
      </c>
      <c r="C33" s="36">
        <f t="shared" si="0"/>
        <v>3.2079456531143187</v>
      </c>
      <c r="D33" s="2">
        <v>-6.1841677199320003E-3</v>
      </c>
      <c r="E33" s="36">
        <f t="shared" si="1"/>
        <v>3.016493837375041</v>
      </c>
      <c r="F33" s="2">
        <v>-6.104562655045E-3</v>
      </c>
      <c r="G33" s="36">
        <f t="shared" si="2"/>
        <v>2.8996188536334735</v>
      </c>
      <c r="H33" s="2">
        <v>-6.0547087230020001E-3</v>
      </c>
      <c r="I33" s="36">
        <f t="shared" si="3"/>
        <v>2.8252531572944903</v>
      </c>
      <c r="J33" s="2">
        <v>-6.0260484969140004E-3</v>
      </c>
      <c r="K33" s="36">
        <f t="shared" si="4"/>
        <v>2.7820843648435876</v>
      </c>
      <c r="L33" s="43">
        <v>-6.4469608734139998E-3</v>
      </c>
      <c r="M33" s="36">
        <f t="shared" si="5"/>
        <v>3.3868318770199615</v>
      </c>
      <c r="N33" s="43">
        <v>-6.6912830865839996E-3</v>
      </c>
      <c r="O33" s="36">
        <f t="shared" si="6"/>
        <v>3.711381306161794</v>
      </c>
      <c r="P33" s="43">
        <v>-7.1914118123899999E-3</v>
      </c>
      <c r="Q33" s="36">
        <f t="shared" si="7"/>
        <v>4.3233844001478481</v>
      </c>
      <c r="R33" s="43">
        <v>-8.6083436347190005E-3</v>
      </c>
      <c r="S33" s="36">
        <f t="shared" si="8"/>
        <v>5.757535218292368</v>
      </c>
      <c r="T33" s="2">
        <v>-1.8864352781435001E-2</v>
      </c>
      <c r="U33" s="25">
        <f t="shared" si="9"/>
        <v>10.703395225940882</v>
      </c>
      <c r="V33" s="2">
        <v>-5.9824071226379999E-3</v>
      </c>
      <c r="W33" s="25">
        <f t="shared" si="10"/>
        <v>2.7157556988564302</v>
      </c>
      <c r="X33" s="2">
        <v>-5.9800263904960004E-3</v>
      </c>
      <c r="Y33" s="25">
        <f t="shared" si="10"/>
        <v>2.712116454340137</v>
      </c>
      <c r="Z33" s="2">
        <v>-5.9886265838560004E-3</v>
      </c>
      <c r="AA33" s="25">
        <f t="shared" si="11"/>
        <v>2.7252526751203732</v>
      </c>
      <c r="AB33" s="2">
        <v>-5.9967127565520003E-3</v>
      </c>
      <c r="AC33" s="25">
        <f t="shared" si="12"/>
        <v>2.7375779788261916</v>
      </c>
      <c r="AD33" s="2">
        <v>-6.0021814547539997E-3</v>
      </c>
      <c r="AE33" s="25">
        <f t="shared" si="13"/>
        <v>2.7458994894573472</v>
      </c>
      <c r="AF33" s="2">
        <v>-6.0764699123939999E-3</v>
      </c>
      <c r="AG33" s="25">
        <f t="shared" si="14"/>
        <v>2.8578262504230771</v>
      </c>
      <c r="AH33" s="2">
        <v>-6.078977231017E-3</v>
      </c>
      <c r="AI33" s="25">
        <f t="shared" si="15"/>
        <v>2.8615680724293924</v>
      </c>
      <c r="AJ33" s="2">
        <v>-6.0815491116510004E-3</v>
      </c>
      <c r="AK33" s="25">
        <f t="shared" si="15"/>
        <v>2.8654038397674988</v>
      </c>
      <c r="AL33" s="2">
        <v>-6.0841862960320002E-3</v>
      </c>
      <c r="AM33" s="25">
        <f t="shared" ref="AM33:AO33" si="54">$A33-SQRT(-2/AL33)</f>
        <v>2.8693344769054434</v>
      </c>
      <c r="AN33" s="2">
        <v>-6.0868899557899999E-3</v>
      </c>
      <c r="AO33" s="25">
        <f t="shared" si="54"/>
        <v>2.8733615412705937</v>
      </c>
      <c r="AP33" s="2">
        <v>-6.0896609909730001E-3</v>
      </c>
      <c r="AQ33" s="25">
        <f t="shared" ref="AQ33" si="55">$A33-SQRT(-2/AP33)</f>
        <v>2.8774861771410443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>
      <c r="A34">
        <v>22</v>
      </c>
      <c r="B34" s="2">
        <v>-5.663371733286E-3</v>
      </c>
      <c r="C34" s="36">
        <f t="shared" si="0"/>
        <v>3.2078070297361982</v>
      </c>
      <c r="D34" s="2">
        <v>-5.5497187156659999E-3</v>
      </c>
      <c r="E34" s="36">
        <f t="shared" si="1"/>
        <v>3.0163590157184323</v>
      </c>
      <c r="F34" s="2">
        <v>-5.482012113871E-3</v>
      </c>
      <c r="G34" s="36">
        <f t="shared" si="2"/>
        <v>2.899488286909186</v>
      </c>
      <c r="H34" s="2">
        <v>-5.4395765886319997E-3</v>
      </c>
      <c r="I34" s="36">
        <f t="shared" si="3"/>
        <v>2.8251290456974623</v>
      </c>
      <c r="J34" s="2">
        <v>-5.4151703861960001E-3</v>
      </c>
      <c r="K34" s="36">
        <f t="shared" si="4"/>
        <v>2.781966999983041</v>
      </c>
      <c r="L34" s="43">
        <v>-5.7727489245299997E-3</v>
      </c>
      <c r="M34" s="36">
        <f t="shared" si="5"/>
        <v>3.3866877353581089</v>
      </c>
      <c r="N34" s="43">
        <v>-5.9794436895119997E-3</v>
      </c>
      <c r="O34" s="36">
        <f t="shared" si="6"/>
        <v>3.711225392505149</v>
      </c>
      <c r="P34" s="43">
        <v>-6.4006381940380002E-3</v>
      </c>
      <c r="Q34" s="36">
        <f t="shared" si="7"/>
        <v>4.3232117937444023</v>
      </c>
      <c r="R34" s="43">
        <v>-7.5807794205019997E-3</v>
      </c>
      <c r="S34" s="36">
        <f t="shared" si="8"/>
        <v>5.7573058059034281</v>
      </c>
      <c r="T34" s="2">
        <v>-1.5670339732534001E-2</v>
      </c>
      <c r="U34" s="25">
        <f t="shared" si="9"/>
        <v>10.702670600225431</v>
      </c>
      <c r="V34" s="2">
        <v>-5.3779875847349999E-3</v>
      </c>
      <c r="W34" s="25">
        <f t="shared" si="10"/>
        <v>2.7156457772468414</v>
      </c>
      <c r="X34" s="2">
        <v>-5.3759590716739997E-3</v>
      </c>
      <c r="Y34" s="25">
        <f t="shared" si="10"/>
        <v>2.7120078333533009</v>
      </c>
      <c r="Z34" s="2">
        <v>-5.3832879446110002E-3</v>
      </c>
      <c r="AA34" s="25">
        <f t="shared" si="11"/>
        <v>2.7251417572744927</v>
      </c>
      <c r="AB34" s="2">
        <v>-5.3901797714379996E-3</v>
      </c>
      <c r="AC34" s="25">
        <f t="shared" si="12"/>
        <v>2.7374680134993241</v>
      </c>
      <c r="AD34" s="2">
        <v>-5.3948398242290004E-3</v>
      </c>
      <c r="AE34" s="25">
        <f t="shared" si="13"/>
        <v>2.7457892808429385</v>
      </c>
      <c r="AF34" s="2">
        <v>-5.4581026790090003E-3</v>
      </c>
      <c r="AG34" s="25">
        <f t="shared" si="14"/>
        <v>2.85769872824633</v>
      </c>
      <c r="AH34" s="2">
        <v>-5.4602369534310002E-3</v>
      </c>
      <c r="AI34" s="25">
        <f t="shared" si="15"/>
        <v>2.8614402249443316</v>
      </c>
      <c r="AJ34" s="2">
        <v>-5.4624261193109997E-3</v>
      </c>
      <c r="AK34" s="25">
        <f t="shared" si="15"/>
        <v>2.8652756709321672</v>
      </c>
      <c r="AL34" s="2">
        <v>-5.4646708027269999E-3</v>
      </c>
      <c r="AM34" s="25">
        <f t="shared" ref="AM34:AO34" si="56">$A34-SQRT(-2/AL34)</f>
        <v>2.8692059909401806</v>
      </c>
      <c r="AN34" s="2">
        <v>-5.4669719954750003E-3</v>
      </c>
      <c r="AO34" s="25">
        <f t="shared" si="56"/>
        <v>2.8732327426893391</v>
      </c>
      <c r="AP34" s="2">
        <v>-5.4693304578769999E-3</v>
      </c>
      <c r="AQ34" s="25">
        <f t="shared" ref="AQ34" si="57">$A34-SQRT(-2/AP34)</f>
        <v>2.8773570706903939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>
      <c r="A35">
        <v>23</v>
      </c>
      <c r="B35" s="2">
        <v>-5.1054847402269999E-3</v>
      </c>
      <c r="C35" s="36">
        <f t="shared" si="0"/>
        <v>3.2076889947584775</v>
      </c>
      <c r="D35" s="2">
        <v>-5.0081319198619998E-3</v>
      </c>
      <c r="E35" s="36">
        <f t="shared" si="1"/>
        <v>3.0162440281370273</v>
      </c>
      <c r="F35" s="2">
        <v>-4.9500655674360001E-3</v>
      </c>
      <c r="G35" s="36">
        <f t="shared" si="2"/>
        <v>2.8993768202662196</v>
      </c>
      <c r="H35" s="2">
        <v>-4.9136464009679999E-3</v>
      </c>
      <c r="I35" s="36">
        <f t="shared" si="3"/>
        <v>2.8250230277812598</v>
      </c>
      <c r="J35" s="2">
        <v>-4.8926920874479999E-3</v>
      </c>
      <c r="K35" s="36">
        <f t="shared" si="4"/>
        <v>2.7818667129348107</v>
      </c>
      <c r="L35" s="43">
        <v>-5.1990343071469996E-3</v>
      </c>
      <c r="M35" s="36">
        <f t="shared" si="5"/>
        <v>3.386565194522035</v>
      </c>
      <c r="N35" s="43">
        <v>-5.3754492696679998E-3</v>
      </c>
      <c r="O35" s="36">
        <f t="shared" si="6"/>
        <v>3.7110932285010527</v>
      </c>
      <c r="P35" s="43">
        <v>-5.7334871394440004E-3</v>
      </c>
      <c r="Q35" s="36">
        <f t="shared" si="7"/>
        <v>4.3230663271344589</v>
      </c>
      <c r="R35" s="43">
        <v>-6.7268253636120004E-3</v>
      </c>
      <c r="S35" s="36">
        <f t="shared" si="8"/>
        <v>5.7571154129172797</v>
      </c>
      <c r="T35" s="2">
        <v>-1.3224198074215999E-2</v>
      </c>
      <c r="U35" s="25">
        <f t="shared" si="9"/>
        <v>10.702117902303979</v>
      </c>
      <c r="V35" s="2">
        <v>-4.8607535238190001E-3</v>
      </c>
      <c r="W35" s="25">
        <f t="shared" si="10"/>
        <v>2.7155518025304133</v>
      </c>
      <c r="X35" s="2">
        <v>-4.8590110067680001E-3</v>
      </c>
      <c r="Y35" s="25">
        <f t="shared" si="10"/>
        <v>2.7119149689786113</v>
      </c>
      <c r="Z35" s="2">
        <v>-4.8653073503849998E-3</v>
      </c>
      <c r="AA35" s="25">
        <f t="shared" si="11"/>
        <v>2.7250469358365734</v>
      </c>
      <c r="AB35" s="2">
        <v>-4.8712289201019998E-3</v>
      </c>
      <c r="AC35" s="25">
        <f t="shared" si="12"/>
        <v>2.7373740158176787</v>
      </c>
      <c r="AD35" s="2">
        <v>-4.8752322316509998E-3</v>
      </c>
      <c r="AE35" s="25">
        <f t="shared" si="13"/>
        <v>2.7456950823937945</v>
      </c>
      <c r="AF35" s="2">
        <v>-4.9295482802049996E-3</v>
      </c>
      <c r="AG35" s="25">
        <f t="shared" si="14"/>
        <v>2.8575898244696738</v>
      </c>
      <c r="AH35" s="2">
        <v>-4.9313800048350004E-3</v>
      </c>
      <c r="AI35" s="25">
        <f t="shared" si="15"/>
        <v>2.8613310465568453</v>
      </c>
      <c r="AJ35" s="2">
        <v>-4.9332587892460004E-3</v>
      </c>
      <c r="AK35" s="25">
        <f t="shared" si="15"/>
        <v>2.8651662214362759</v>
      </c>
      <c r="AL35" s="2">
        <v>-4.9351851666630002E-3</v>
      </c>
      <c r="AM35" s="25">
        <f t="shared" ref="AM35:AO35" si="58">$A35-SQRT(-2/AL35)</f>
        <v>2.8690962740612385</v>
      </c>
      <c r="AN35" s="2">
        <v>-4.9371599840049999E-3</v>
      </c>
      <c r="AO35" s="25">
        <f t="shared" si="58"/>
        <v>2.873122762376795</v>
      </c>
      <c r="AP35" s="2">
        <v>-4.9391838893239996E-3</v>
      </c>
      <c r="AQ35" s="25">
        <f t="shared" ref="AQ35" si="59">$A35-SQRT(-2/AP35)</f>
        <v>2.8772468311094919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>
      <c r="A36">
        <v>24</v>
      </c>
      <c r="B36" s="2">
        <v>-4.6261556123379996E-3</v>
      </c>
      <c r="C36" s="36">
        <f t="shared" si="0"/>
        <v>3.207587659545041</v>
      </c>
      <c r="D36" s="2">
        <v>-4.5421288416319996E-3</v>
      </c>
      <c r="E36" s="36">
        <f t="shared" si="1"/>
        <v>3.016145162464607</v>
      </c>
      <c r="F36" s="2">
        <v>-4.4919558957010001E-3</v>
      </c>
      <c r="G36" s="36">
        <f t="shared" si="2"/>
        <v>2.8992808980550642</v>
      </c>
      <c r="H36" s="2">
        <v>-4.4604672799339997E-3</v>
      </c>
      <c r="I36" s="36">
        <f t="shared" si="3"/>
        <v>2.824931746127632</v>
      </c>
      <c r="J36" s="2">
        <v>-4.4423432602640001E-3</v>
      </c>
      <c r="K36" s="36">
        <f t="shared" si="4"/>
        <v>2.7817803403657102</v>
      </c>
      <c r="L36" s="43">
        <v>-4.7067902032930002E-3</v>
      </c>
      <c r="M36" s="36">
        <f t="shared" si="5"/>
        <v>3.3864601395233791</v>
      </c>
      <c r="N36" s="43">
        <v>-4.8585632908979999E-3</v>
      </c>
      <c r="O36" s="36">
        <f t="shared" si="6"/>
        <v>3.7109802185338836</v>
      </c>
      <c r="P36" s="43">
        <v>-5.1654681744920002E-3</v>
      </c>
      <c r="Q36" s="36">
        <f t="shared" si="7"/>
        <v>4.3229425877306724</v>
      </c>
      <c r="R36" s="43">
        <v>-6.0094588823469998E-3</v>
      </c>
      <c r="S36" s="36">
        <f t="shared" si="8"/>
        <v>5.756955654392435</v>
      </c>
      <c r="T36" s="2">
        <v>-1.1309329789326E-2</v>
      </c>
      <c r="U36" s="25">
        <f t="shared" si="9"/>
        <v>10.701686606014341</v>
      </c>
      <c r="V36" s="2">
        <v>-4.4147071534139997E-3</v>
      </c>
      <c r="W36" s="25">
        <f t="shared" si="10"/>
        <v>2.7154708291730323</v>
      </c>
      <c r="X36" s="2">
        <v>-4.4131992764970002E-3</v>
      </c>
      <c r="Y36" s="25">
        <f t="shared" si="10"/>
        <v>2.7118349510695197</v>
      </c>
      <c r="Z36" s="2">
        <v>-4.4186483345009997E-3</v>
      </c>
      <c r="AA36" s="25">
        <f t="shared" si="11"/>
        <v>2.7249652368771358</v>
      </c>
      <c r="AB36" s="2">
        <v>-4.4237735512689998E-3</v>
      </c>
      <c r="AC36" s="25">
        <f t="shared" si="12"/>
        <v>2.7372930339620538</v>
      </c>
      <c r="AD36" s="2">
        <v>-4.4272379636470004E-3</v>
      </c>
      <c r="AE36" s="25">
        <f t="shared" si="13"/>
        <v>2.7456139331481602</v>
      </c>
      <c r="AF36" s="2">
        <v>-4.4742181587269997E-3</v>
      </c>
      <c r="AG36" s="25">
        <f t="shared" si="14"/>
        <v>2.8574960794979525</v>
      </c>
      <c r="AH36" s="2">
        <v>-4.4758019295880001E-3</v>
      </c>
      <c r="AI36" s="25">
        <f t="shared" si="15"/>
        <v>2.861237067689661</v>
      </c>
      <c r="AJ36" s="2">
        <v>-4.4774263503029998E-3</v>
      </c>
      <c r="AK36" s="25">
        <f t="shared" si="15"/>
        <v>2.865072011781848</v>
      </c>
      <c r="AL36" s="2">
        <v>-4.4790918787030003E-3</v>
      </c>
      <c r="AM36" s="25">
        <f t="shared" ref="AM36:AO36" si="60">$A36-SQRT(-2/AL36)</f>
        <v>2.8690018369195833</v>
      </c>
      <c r="AN36" s="2">
        <v>-4.4807992437010001E-3</v>
      </c>
      <c r="AO36" s="25">
        <f t="shared" si="60"/>
        <v>2.8730281012256711</v>
      </c>
      <c r="AP36" s="2">
        <v>-4.4825490021110003E-3</v>
      </c>
      <c r="AQ36" s="25">
        <f t="shared" ref="AQ36" si="61">$A36-SQRT(-2/AP36)</f>
        <v>2.8771519496165823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>
      <c r="A37">
        <v>25</v>
      </c>
      <c r="B37" s="2">
        <v>-4.2112971543910001E-3</v>
      </c>
      <c r="C37" s="36">
        <f t="shared" si="0"/>
        <v>3.2075000129052889</v>
      </c>
      <c r="D37" s="2">
        <v>-4.1382709010580002E-3</v>
      </c>
      <c r="E37" s="36">
        <f t="shared" si="1"/>
        <v>3.0160595367998937</v>
      </c>
      <c r="F37" s="2">
        <v>-4.0946229711450004E-3</v>
      </c>
      <c r="G37" s="36">
        <f t="shared" si="2"/>
        <v>2.8991977558056803</v>
      </c>
      <c r="H37" s="2">
        <v>-4.0672134456109996E-3</v>
      </c>
      <c r="I37" s="36">
        <f t="shared" si="3"/>
        <v>2.8248525881037665</v>
      </c>
      <c r="J37" s="2">
        <v>-4.0514320050510002E-3</v>
      </c>
      <c r="K37" s="36">
        <f t="shared" si="4"/>
        <v>2.7817054195198772</v>
      </c>
      <c r="L37" s="43">
        <v>-4.2812890101460001E-3</v>
      </c>
      <c r="M37" s="36">
        <f t="shared" si="5"/>
        <v>3.3863693916201463</v>
      </c>
      <c r="N37" s="43">
        <v>-4.4128045386310003E-3</v>
      </c>
      <c r="O37" s="36">
        <f t="shared" si="6"/>
        <v>3.7108828290285594</v>
      </c>
      <c r="P37" s="43">
        <v>-4.6778691537410003E-3</v>
      </c>
      <c r="Q37" s="36">
        <f t="shared" si="7"/>
        <v>4.322836449560036</v>
      </c>
      <c r="R37" s="43">
        <v>-5.401026697918E-3</v>
      </c>
      <c r="S37" s="36">
        <f t="shared" si="8"/>
        <v>5.7568202856740491</v>
      </c>
      <c r="T37" s="2">
        <v>-9.7822674006360008E-3</v>
      </c>
      <c r="U37" s="25">
        <f t="shared" si="9"/>
        <v>10.701343512840708</v>
      </c>
      <c r="V37" s="2">
        <v>-4.0273588790539997E-3</v>
      </c>
      <c r="W37" s="25">
        <f t="shared" si="10"/>
        <v>2.7154005622443691</v>
      </c>
      <c r="X37" s="2">
        <v>-4.0260453199039998E-3</v>
      </c>
      <c r="Y37" s="25">
        <f t="shared" si="10"/>
        <v>2.7117655122215929</v>
      </c>
      <c r="Z37" s="2">
        <v>-4.0307925787789996E-3</v>
      </c>
      <c r="AA37" s="25">
        <f t="shared" si="11"/>
        <v>2.7248943434716395</v>
      </c>
      <c r="AB37" s="2">
        <v>-4.0352580669189998E-3</v>
      </c>
      <c r="AC37" s="25">
        <f t="shared" si="12"/>
        <v>2.7372227686075341</v>
      </c>
      <c r="AD37" s="2">
        <v>-4.0382761306580004E-3</v>
      </c>
      <c r="AE37" s="25">
        <f t="shared" si="13"/>
        <v>2.7455435269154762</v>
      </c>
      <c r="AF37" s="2">
        <v>-4.0791844826929997E-3</v>
      </c>
      <c r="AG37" s="25">
        <f t="shared" si="14"/>
        <v>2.8574148021974075</v>
      </c>
      <c r="AH37" s="2">
        <v>-4.0805631138789997E-3</v>
      </c>
      <c r="AI37" s="25">
        <f t="shared" si="15"/>
        <v>2.8611555894908776</v>
      </c>
      <c r="AJ37" s="2">
        <v>-4.0819770982320003E-3</v>
      </c>
      <c r="AK37" s="25">
        <f t="shared" si="15"/>
        <v>2.8649903355228687</v>
      </c>
      <c r="AL37" s="2">
        <v>-4.0834268317359998E-3</v>
      </c>
      <c r="AM37" s="25">
        <f t="shared" ref="AM37:AO37" si="62">$A37-SQRT(-2/AL37)</f>
        <v>2.8689199656050803</v>
      </c>
      <c r="AN37" s="2">
        <v>-4.0849129461700004E-3</v>
      </c>
      <c r="AO37" s="25">
        <f t="shared" si="62"/>
        <v>2.8729460378600784</v>
      </c>
      <c r="AP37" s="2">
        <v>-4.0864359234739998E-3</v>
      </c>
      <c r="AQ37" s="25">
        <f t="shared" ref="AQ37" si="63">$A37-SQRT(-2/AP37)</f>
        <v>2.8770696974539725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>
      <c r="A38">
        <v>26</v>
      </c>
      <c r="B38" s="2">
        <v>-3.8498442573919999E-3</v>
      </c>
      <c r="C38" s="36">
        <f t="shared" si="0"/>
        <v>3.2074236936338174</v>
      </c>
      <c r="D38" s="2">
        <v>-3.7859789811080001E-3</v>
      </c>
      <c r="E38" s="36">
        <f t="shared" si="1"/>
        <v>3.0159848862046168</v>
      </c>
      <c r="F38" s="2">
        <v>-3.7477718393640002E-3</v>
      </c>
      <c r="G38" s="36">
        <f t="shared" si="2"/>
        <v>2.8991252180088338</v>
      </c>
      <c r="H38" s="2">
        <v>-3.7237661142409998E-3</v>
      </c>
      <c r="I38" s="36">
        <f t="shared" si="3"/>
        <v>2.8247834960603733</v>
      </c>
      <c r="J38" s="2">
        <v>-3.7099402463549999E-3</v>
      </c>
      <c r="K38" s="36">
        <f t="shared" si="4"/>
        <v>2.781640009960789</v>
      </c>
      <c r="L38" s="43">
        <v>-3.9109870379230001E-3</v>
      </c>
      <c r="M38" s="36">
        <f t="shared" si="5"/>
        <v>3.3862904635483346</v>
      </c>
      <c r="N38" s="43">
        <v>-4.025695919058E-3</v>
      </c>
      <c r="O38" s="36">
        <f t="shared" si="6"/>
        <v>3.7107983056597043</v>
      </c>
      <c r="P38" s="43">
        <v>-4.2561939657939996E-3</v>
      </c>
      <c r="Q38" s="36">
        <f t="shared" si="7"/>
        <v>4.3227447231430354</v>
      </c>
      <c r="R38" s="43">
        <v>-4.8805365498169996E-3</v>
      </c>
      <c r="S38" s="36">
        <f t="shared" si="8"/>
        <v>5.7567045772809813</v>
      </c>
      <c r="T38" s="2">
        <v>-8.5449132343879998E-3</v>
      </c>
      <c r="U38" s="25">
        <f t="shared" si="9"/>
        <v>10.701066065388446</v>
      </c>
      <c r="V38" s="2">
        <v>-3.6888429340099999E-3</v>
      </c>
      <c r="W38" s="25">
        <f t="shared" si="10"/>
        <v>2.7153391923054997</v>
      </c>
      <c r="X38" s="2">
        <v>-3.6876916760360001E-3</v>
      </c>
      <c r="Y38" s="25">
        <f t="shared" si="10"/>
        <v>2.7117048646663662</v>
      </c>
      <c r="Z38" s="2">
        <v>-3.6918526825290001E-3</v>
      </c>
      <c r="AA38" s="25">
        <f t="shared" si="11"/>
        <v>2.724832428960557</v>
      </c>
      <c r="AB38" s="2">
        <v>-3.6957669798189999E-3</v>
      </c>
      <c r="AC38" s="25">
        <f t="shared" si="12"/>
        <v>2.7371614072052353</v>
      </c>
      <c r="AD38" s="2">
        <v>-3.6984121985620001E-3</v>
      </c>
      <c r="AE38" s="25">
        <f t="shared" si="13"/>
        <v>2.7454820459388252</v>
      </c>
      <c r="AF38" s="2">
        <v>-3.734251732189E-3</v>
      </c>
      <c r="AG38" s="25">
        <f t="shared" si="14"/>
        <v>2.857343873802261</v>
      </c>
      <c r="AH38" s="2">
        <v>-3.7354591804270002E-3</v>
      </c>
      <c r="AI38" s="25">
        <f t="shared" si="15"/>
        <v>2.8610844872708441</v>
      </c>
      <c r="AJ38" s="2">
        <v>-3.7366975668230002E-3</v>
      </c>
      <c r="AK38" s="25">
        <f t="shared" si="15"/>
        <v>2.8649190620813698</v>
      </c>
      <c r="AL38" s="2">
        <v>-3.7379672361550001E-3</v>
      </c>
      <c r="AM38" s="25">
        <f t="shared" ref="AM38:AO38" si="64">$A38-SQRT(-2/AL38)</f>
        <v>2.8688485236944068</v>
      </c>
      <c r="AN38" s="2">
        <v>-3.7392687395280001E-3</v>
      </c>
      <c r="AO38" s="25">
        <f t="shared" si="64"/>
        <v>2.8728744300758962</v>
      </c>
      <c r="AP38" s="2">
        <v>-3.7406024968609998E-3</v>
      </c>
      <c r="AQ38" s="25">
        <f t="shared" ref="AQ38" si="65">$A38-SQRT(-2/AP38)</f>
        <v>2.8769979266868155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>
      <c r="A39">
        <v>27</v>
      </c>
      <c r="B39" s="2">
        <v>-3.5330079362040001E-3</v>
      </c>
      <c r="C39" s="36">
        <f t="shared" si="0"/>
        <v>3.2073568290155379</v>
      </c>
      <c r="D39" s="2">
        <v>-3.4768331203090001E-3</v>
      </c>
      <c r="E39" s="36">
        <f t="shared" si="1"/>
        <v>3.0159194105408851</v>
      </c>
      <c r="F39" s="2">
        <v>-3.4431987230550002E-3</v>
      </c>
      <c r="G39" s="36">
        <f t="shared" si="2"/>
        <v>2.8990615534725066</v>
      </c>
      <c r="H39" s="2">
        <v>-3.4220556809800001E-3</v>
      </c>
      <c r="I39" s="36">
        <f t="shared" si="3"/>
        <v>2.8247228313964534</v>
      </c>
      <c r="J39" s="2">
        <v>-3.4098751240869999E-3</v>
      </c>
      <c r="K39" s="36">
        <f t="shared" si="4"/>
        <v>2.7815825658097566</v>
      </c>
      <c r="L39" s="43">
        <v>-3.586732773275E-3</v>
      </c>
      <c r="M39" s="36">
        <f t="shared" si="5"/>
        <v>3.3862213865163469</v>
      </c>
      <c r="N39" s="43">
        <v>-3.687381207229E-3</v>
      </c>
      <c r="O39" s="36">
        <f t="shared" si="6"/>
        <v>3.710724475520994</v>
      </c>
      <c r="P39" s="43">
        <v>-3.8890717967519999E-3</v>
      </c>
      <c r="Q39" s="36">
        <f t="shared" si="7"/>
        <v>4.3226649098346996</v>
      </c>
      <c r="R39" s="43">
        <v>-4.4318202999979999E-3</v>
      </c>
      <c r="S39" s="36">
        <f t="shared" si="8"/>
        <v>5.7566048948695538</v>
      </c>
      <c r="T39" s="2">
        <v>-7.5283442409859996E-3</v>
      </c>
      <c r="U39" s="25">
        <f t="shared" si="9"/>
        <v>10.700838494449947</v>
      </c>
      <c r="V39" s="2">
        <v>-3.3912826144160001E-3</v>
      </c>
      <c r="W39" s="25">
        <f t="shared" si="10"/>
        <v>2.7152852769344697</v>
      </c>
      <c r="X39" s="2">
        <v>-3.390267974781E-3</v>
      </c>
      <c r="Y39" s="25">
        <f t="shared" si="10"/>
        <v>2.7116515832325199</v>
      </c>
      <c r="Z39" s="2">
        <v>-3.3939354369119999E-3</v>
      </c>
      <c r="AA39" s="25">
        <f t="shared" si="11"/>
        <v>2.7247780372549784</v>
      </c>
      <c r="AB39" s="2">
        <v>-3.3973856479709999E-3</v>
      </c>
      <c r="AC39" s="25">
        <f t="shared" si="12"/>
        <v>2.7371075051153007</v>
      </c>
      <c r="AD39" s="2">
        <v>-3.3997169956339998E-3</v>
      </c>
      <c r="AE39" s="25">
        <f t="shared" si="13"/>
        <v>2.7454280415721826</v>
      </c>
      <c r="AF39" s="2">
        <v>-3.431291846694E-3</v>
      </c>
      <c r="AG39" s="25">
        <f t="shared" si="14"/>
        <v>2.8572816075861098</v>
      </c>
      <c r="AH39" s="2">
        <v>-3.432355322736E-3</v>
      </c>
      <c r="AI39" s="25">
        <f t="shared" si="15"/>
        <v>2.8610220699340978</v>
      </c>
      <c r="AJ39" s="2">
        <v>-3.4334460274400001E-3</v>
      </c>
      <c r="AK39" s="25">
        <f t="shared" si="15"/>
        <v>2.8648564957335516</v>
      </c>
      <c r="AL39" s="2">
        <v>-3.4345642628300001E-3</v>
      </c>
      <c r="AM39" s="25">
        <f t="shared" ref="AM39:AO39" si="66">$A39-SQRT(-2/AL39)</f>
        <v>2.8687858105857487</v>
      </c>
      <c r="AN39" s="2">
        <v>-3.4357105126210001E-3</v>
      </c>
      <c r="AO39" s="25">
        <f t="shared" si="66"/>
        <v>2.8728115727354648</v>
      </c>
      <c r="AP39" s="2">
        <v>-3.4368851448410001E-3</v>
      </c>
      <c r="AQ39" s="25">
        <f t="shared" ref="AQ39" si="67">$A39-SQRT(-2/AP39)</f>
        <v>2.8769349276964178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>
      <c r="A40">
        <v>28</v>
      </c>
      <c r="B40" s="2">
        <v>-3.2537356974340001E-3</v>
      </c>
      <c r="C40" s="36">
        <f t="shared" si="0"/>
        <v>3.2072979181570638</v>
      </c>
      <c r="D40" s="2">
        <v>-3.2040644538139998E-3</v>
      </c>
      <c r="E40" s="36">
        <f t="shared" si="1"/>
        <v>3.015861664386815</v>
      </c>
      <c r="F40" s="2">
        <v>-3.174301205929E-3</v>
      </c>
      <c r="G40" s="36">
        <f t="shared" si="2"/>
        <v>2.8990053706218433</v>
      </c>
      <c r="H40" s="2">
        <v>-3.155583137377E-3</v>
      </c>
      <c r="I40" s="36">
        <f t="shared" si="3"/>
        <v>2.8246692760929086</v>
      </c>
      <c r="J40" s="2">
        <v>-3.1447968095279998E-3</v>
      </c>
      <c r="K40" s="36">
        <f t="shared" si="4"/>
        <v>2.7815318431793301</v>
      </c>
      <c r="L40" s="43">
        <v>-3.3011956940830001E-3</v>
      </c>
      <c r="M40" s="36">
        <f t="shared" si="5"/>
        <v>3.3861605854546788</v>
      </c>
      <c r="N40" s="43">
        <v>-3.3899910634240002E-3</v>
      </c>
      <c r="O40" s="36">
        <f t="shared" si="6"/>
        <v>3.7106596068450344</v>
      </c>
      <c r="P40" s="43">
        <v>-3.567482005709E-3</v>
      </c>
      <c r="Q40" s="36">
        <f t="shared" si="7"/>
        <v>4.3225950306449263</v>
      </c>
      <c r="R40" s="43">
        <v>-4.0422620651909998E-3</v>
      </c>
      <c r="S40" s="36">
        <f t="shared" si="8"/>
        <v>5.7565184072065207</v>
      </c>
      <c r="T40" s="2">
        <v>-6.6829836728629997E-3</v>
      </c>
      <c r="U40" s="25">
        <f t="shared" si="9"/>
        <v>10.700649506847085</v>
      </c>
      <c r="V40" s="2">
        <v>-3.128327725136E-3</v>
      </c>
      <c r="W40" s="25">
        <f t="shared" si="10"/>
        <v>2.7152376548692807</v>
      </c>
      <c r="X40" s="2">
        <v>-3.1274289082500002E-3</v>
      </c>
      <c r="Y40" s="25">
        <f t="shared" si="10"/>
        <v>2.7116045205316155</v>
      </c>
      <c r="Z40" s="2">
        <v>-3.130677906198E-3</v>
      </c>
      <c r="AA40" s="25">
        <f t="shared" si="11"/>
        <v>2.7247299961218765</v>
      </c>
      <c r="AB40" s="2">
        <v>-3.133734587296E-3</v>
      </c>
      <c r="AC40" s="25">
        <f t="shared" si="12"/>
        <v>2.7370598994375008</v>
      </c>
      <c r="AD40" s="2">
        <v>-3.1357998230720002E-3</v>
      </c>
      <c r="AE40" s="25">
        <f t="shared" si="13"/>
        <v>2.74538034779291</v>
      </c>
      <c r="AF40" s="2">
        <v>-3.163760756225E-3</v>
      </c>
      <c r="AG40" s="25">
        <f t="shared" si="14"/>
        <v>2.8572266471972583</v>
      </c>
      <c r="AH40" s="2">
        <v>-3.1647022713400001E-3</v>
      </c>
      <c r="AI40" s="25">
        <f t="shared" si="15"/>
        <v>2.8609669772559023</v>
      </c>
      <c r="AJ40" s="2">
        <v>-3.1656678756960001E-3</v>
      </c>
      <c r="AK40" s="25">
        <f t="shared" si="15"/>
        <v>2.8648012725915102</v>
      </c>
      <c r="AL40" s="2">
        <v>-3.1666578353340001E-3</v>
      </c>
      <c r="AM40" s="25">
        <f t="shared" ref="AM40:AO40" si="68">$A40-SQRT(-2/AL40)</f>
        <v>2.868730458905155</v>
      </c>
      <c r="AN40" s="2">
        <v>-3.1676725771739998E-3</v>
      </c>
      <c r="AO40" s="25">
        <f t="shared" si="68"/>
        <v>2.8727560948773956</v>
      </c>
      <c r="AP40" s="2">
        <v>-3.1687124255280002E-3</v>
      </c>
      <c r="AQ40" s="25">
        <f t="shared" ref="AQ40" si="69">$A40-SQRT(-2/AP40)</f>
        <v>2.8768793259646053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>
      <c r="A41">
        <v>29</v>
      </c>
      <c r="B41" s="2">
        <v>-3.0063154933950001E-3</v>
      </c>
      <c r="C41" s="36">
        <f t="shared" si="0"/>
        <v>3.2072457468829754</v>
      </c>
      <c r="D41" s="2">
        <v>-2.9621813631229999E-3</v>
      </c>
      <c r="E41" s="36">
        <f t="shared" si="1"/>
        <v>3.0158104764473812</v>
      </c>
      <c r="F41" s="2">
        <v>-2.935717237287E-3</v>
      </c>
      <c r="G41" s="36">
        <f t="shared" si="2"/>
        <v>2.8989555406683216</v>
      </c>
      <c r="H41" s="2">
        <v>-2.9190670021389999E-3</v>
      </c>
      <c r="I41" s="36">
        <f t="shared" si="3"/>
        <v>2.8246217603841473</v>
      </c>
      <c r="J41" s="2">
        <v>-2.9094699538549998E-3</v>
      </c>
      <c r="K41" s="36">
        <f t="shared" si="4"/>
        <v>2.781486832165232</v>
      </c>
      <c r="L41" s="43">
        <v>-3.048448107216E-3</v>
      </c>
      <c r="M41" s="36">
        <f t="shared" si="5"/>
        <v>3.3861067882230493</v>
      </c>
      <c r="N41" s="43">
        <v>-3.1271810338810001E-3</v>
      </c>
      <c r="O41" s="36">
        <f t="shared" si="6"/>
        <v>3.7106023046708714</v>
      </c>
      <c r="P41" s="43">
        <v>-3.2841943807679999E-3</v>
      </c>
      <c r="Q41" s="36">
        <f t="shared" si="7"/>
        <v>4.3225335016858324</v>
      </c>
      <c r="R41" s="43">
        <v>-3.701901100598E-3</v>
      </c>
      <c r="S41" s="36">
        <f t="shared" si="8"/>
        <v>5.7564428817336299</v>
      </c>
      <c r="T41" s="2">
        <v>-5.9724306213280003E-3</v>
      </c>
      <c r="U41" s="25">
        <f t="shared" si="9"/>
        <v>10.700490835554433</v>
      </c>
      <c r="V41" s="2">
        <v>-2.8948128341859999E-3</v>
      </c>
      <c r="W41" s="25">
        <f t="shared" si="10"/>
        <v>2.7151953826694211</v>
      </c>
      <c r="X41" s="2">
        <v>-2.894012856515E-3</v>
      </c>
      <c r="Y41" s="25">
        <f t="shared" si="10"/>
        <v>2.7115627443729551</v>
      </c>
      <c r="Z41" s="2">
        <v>-2.8969047173269999E-3</v>
      </c>
      <c r="AA41" s="25">
        <f t="shared" si="11"/>
        <v>2.7246873533846205</v>
      </c>
      <c r="AB41" s="2">
        <v>-2.8996255101550001E-3</v>
      </c>
      <c r="AC41" s="25">
        <f t="shared" si="12"/>
        <v>2.7370176456885957</v>
      </c>
      <c r="AD41" s="2">
        <v>-2.901463643567E-3</v>
      </c>
      <c r="AE41" s="25">
        <f t="shared" si="13"/>
        <v>2.7453380176601065</v>
      </c>
      <c r="AF41" s="2">
        <v>-2.9263418634940001E-3</v>
      </c>
      <c r="AG41" s="25">
        <f t="shared" si="14"/>
        <v>2.8571778920423689</v>
      </c>
      <c r="AH41" s="2">
        <v>-2.9271793777030002E-3</v>
      </c>
      <c r="AI41" s="25">
        <f t="shared" si="15"/>
        <v>2.8609181054878725</v>
      </c>
      <c r="AJ41" s="2">
        <v>-2.9280383064080001E-3</v>
      </c>
      <c r="AK41" s="25">
        <f t="shared" si="15"/>
        <v>2.8647522859487289</v>
      </c>
      <c r="AL41" s="2">
        <v>-2.9289188851620001E-3</v>
      </c>
      <c r="AM41" s="25">
        <f t="shared" ref="AM41:AO41" si="70">$A41-SQRT(-2/AL41)</f>
        <v>2.8686813592397975</v>
      </c>
      <c r="AN41" s="2">
        <v>-2.9298214925850001E-3</v>
      </c>
      <c r="AO41" s="25">
        <f t="shared" si="70"/>
        <v>2.8727068841927554</v>
      </c>
      <c r="AP41" s="2">
        <v>-2.9307464159550002E-3</v>
      </c>
      <c r="AQ41" s="25">
        <f t="shared" ref="AQ41" si="71">$A41-SQRT(-2/AP41)</f>
        <v>2.8768300063439192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>
      <c r="A42">
        <v>30</v>
      </c>
      <c r="B42" s="2">
        <v>-2.786081197328E-3</v>
      </c>
      <c r="C42" s="36">
        <f t="shared" si="0"/>
        <v>3.2071993244438985</v>
      </c>
      <c r="D42" s="2">
        <v>-2.7466907905260001E-3</v>
      </c>
      <c r="E42" s="36">
        <f t="shared" si="1"/>
        <v>3.0157648894050091</v>
      </c>
      <c r="F42" s="2">
        <v>-2.7230556397139999E-3</v>
      </c>
      <c r="G42" s="36">
        <f t="shared" si="2"/>
        <v>2.898911140134004</v>
      </c>
      <c r="H42" s="2">
        <v>-2.7081795041750002E-3</v>
      </c>
      <c r="I42" s="36">
        <f t="shared" si="3"/>
        <v>2.8245794085718643</v>
      </c>
      <c r="J42" s="2">
        <v>-2.6996031080479999E-3</v>
      </c>
      <c r="K42" s="36">
        <f t="shared" si="4"/>
        <v>2.781446705784596</v>
      </c>
      <c r="L42" s="43">
        <v>-2.8236548839560001E-3</v>
      </c>
      <c r="M42" s="36">
        <f t="shared" si="5"/>
        <v>3.3860589583693859</v>
      </c>
      <c r="N42" s="43">
        <v>-2.8937902056470001E-3</v>
      </c>
      <c r="O42" s="36">
        <f t="shared" si="6"/>
        <v>3.7105514356091618</v>
      </c>
      <c r="P42" s="43">
        <v>-3.033358990022E-3</v>
      </c>
      <c r="Q42" s="36">
        <f t="shared" si="7"/>
        <v>4.3224790425487214</v>
      </c>
      <c r="R42" s="43">
        <v>-3.4027883352640001E-3</v>
      </c>
      <c r="S42" s="36">
        <f t="shared" si="8"/>
        <v>5.7563765399501925</v>
      </c>
      <c r="T42" s="2">
        <v>-5.369469919557E-3</v>
      </c>
      <c r="U42" s="25">
        <f t="shared" si="9"/>
        <v>10.700356318002374</v>
      </c>
      <c r="V42" s="2">
        <v>-2.6865015733540001E-3</v>
      </c>
      <c r="W42" s="25">
        <f t="shared" si="10"/>
        <v>2.7151576873742975</v>
      </c>
      <c r="X42" s="2">
        <v>-2.6857864544620001E-3</v>
      </c>
      <c r="Y42" s="25">
        <f t="shared" si="10"/>
        <v>2.7115254910150348</v>
      </c>
      <c r="Z42" s="2">
        <v>-2.68837166824E-3</v>
      </c>
      <c r="AA42" s="25">
        <f t="shared" si="11"/>
        <v>2.7246493289795595</v>
      </c>
      <c r="AB42" s="2">
        <v>-2.6908040358100001E-3</v>
      </c>
      <c r="AC42" s="25">
        <f t="shared" si="12"/>
        <v>2.7369799701681892</v>
      </c>
      <c r="AD42" s="2">
        <v>-2.6924471820430002E-3</v>
      </c>
      <c r="AE42" s="25">
        <f t="shared" si="13"/>
        <v>2.7453002755289582</v>
      </c>
      <c r="AF42" s="2">
        <v>-2.7146797570550001E-3</v>
      </c>
      <c r="AG42" s="25">
        <f t="shared" si="14"/>
        <v>2.8571344414248365</v>
      </c>
      <c r="AH42" s="2">
        <v>-2.7154280421030001E-3</v>
      </c>
      <c r="AI42" s="25">
        <f t="shared" si="15"/>
        <v>2.8608745515608973</v>
      </c>
      <c r="AJ42" s="2">
        <v>-2.7161954486860001E-3</v>
      </c>
      <c r="AK42" s="25">
        <f t="shared" si="15"/>
        <v>2.8647086303619353</v>
      </c>
      <c r="AL42" s="2">
        <v>-2.716982186346E-3</v>
      </c>
      <c r="AM42" s="25">
        <f t="shared" ref="AM42:AO42" si="72">$A42-SQRT(-2/AL42)</f>
        <v>2.8686376037262846</v>
      </c>
      <c r="AN42" s="2">
        <v>-2.7177885923949999E-3</v>
      </c>
      <c r="AO42" s="25">
        <f t="shared" si="72"/>
        <v>2.8726630305015384</v>
      </c>
      <c r="AP42" s="2">
        <v>-2.7186149225129999E-3</v>
      </c>
      <c r="AQ42" s="25">
        <f t="shared" ref="AQ42" si="73">$A42-SQRT(-2/AP42)</f>
        <v>2.8767860563469938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>
      <c r="A43">
        <v>31</v>
      </c>
      <c r="B43" s="2">
        <v>-2.5891909092569999E-3</v>
      </c>
      <c r="C43" s="36">
        <f t="shared" si="0"/>
        <v>3.2071578356489638</v>
      </c>
      <c r="D43" s="2">
        <v>-2.5538880046889999E-3</v>
      </c>
      <c r="E43" s="36">
        <f t="shared" si="1"/>
        <v>3.0157241143920963</v>
      </c>
      <c r="F43" s="2">
        <v>-2.5326925392570002E-3</v>
      </c>
      <c r="G43" s="36">
        <f t="shared" si="2"/>
        <v>2.8988714073685067</v>
      </c>
      <c r="H43" s="2">
        <v>-2.519347131691E-3</v>
      </c>
      <c r="I43" s="36">
        <f t="shared" si="3"/>
        <v>2.8245414980349821</v>
      </c>
      <c r="J43" s="2">
        <v>-2.5116516225580001E-3</v>
      </c>
      <c r="K43" s="36">
        <f t="shared" si="4"/>
        <v>2.7814107814189271</v>
      </c>
      <c r="L43" s="43">
        <v>-2.6228404063139998E-3</v>
      </c>
      <c r="M43" s="36">
        <f t="shared" si="5"/>
        <v>3.3860162443110191</v>
      </c>
      <c r="N43" s="43">
        <v>-2.685585798972E-3</v>
      </c>
      <c r="O43" s="36">
        <f t="shared" si="6"/>
        <v>3.7105060709779174</v>
      </c>
      <c r="P43" s="43">
        <v>-2.8102016163510002E-3</v>
      </c>
      <c r="Q43" s="36">
        <f t="shared" si="7"/>
        <v>4.3224306095708762</v>
      </c>
      <c r="R43" s="43">
        <v>-3.1385177753059999E-3</v>
      </c>
      <c r="S43" s="36">
        <f t="shared" si="8"/>
        <v>5.7563179498677108</v>
      </c>
      <c r="T43" s="2">
        <v>-4.8534241172969997E-3</v>
      </c>
      <c r="U43" s="25">
        <f t="shared" si="9"/>
        <v>10.700241284019985</v>
      </c>
      <c r="V43" s="2">
        <v>-2.4998930850479999E-3</v>
      </c>
      <c r="W43" s="25">
        <f t="shared" si="10"/>
        <v>2.7151239308381285</v>
      </c>
      <c r="X43" s="2">
        <v>-2.4992512320869999E-3</v>
      </c>
      <c r="Y43" s="25">
        <f t="shared" si="10"/>
        <v>2.7114921298896739</v>
      </c>
      <c r="Z43" s="2">
        <v>-2.5015716713909998E-3</v>
      </c>
      <c r="AA43" s="25">
        <f t="shared" si="11"/>
        <v>2.7246152787348272</v>
      </c>
      <c r="AB43" s="2">
        <v>-2.503754980937E-3</v>
      </c>
      <c r="AC43" s="25">
        <f t="shared" si="12"/>
        <v>2.7369462340261705</v>
      </c>
      <c r="AD43" s="2">
        <v>-2.505229772901E-3</v>
      </c>
      <c r="AE43" s="25">
        <f t="shared" si="13"/>
        <v>2.7452664809837515</v>
      </c>
      <c r="AF43" s="2">
        <v>-2.525178967441E-3</v>
      </c>
      <c r="AG43" s="25">
        <f t="shared" si="14"/>
        <v>2.8570955522431944</v>
      </c>
      <c r="AH43" s="2">
        <v>-2.5258502626419998E-3</v>
      </c>
      <c r="AI43" s="25">
        <f t="shared" si="15"/>
        <v>2.8608355704835802</v>
      </c>
      <c r="AJ43" s="2">
        <v>-2.5265387024279999E-3</v>
      </c>
      <c r="AK43" s="25">
        <f t="shared" si="15"/>
        <v>2.8646695588852715</v>
      </c>
      <c r="AL43" s="2">
        <v>-2.5272444740220001E-3</v>
      </c>
      <c r="AM43" s="25">
        <f t="shared" ref="AM43:AO43" si="74">$A43-SQRT(-2/AL43)</f>
        <v>2.868598443439506</v>
      </c>
      <c r="AN43" s="2">
        <v>-2.5279678792159998E-3</v>
      </c>
      <c r="AO43" s="25">
        <f t="shared" si="74"/>
        <v>2.8726237829716617</v>
      </c>
      <c r="AP43" s="2">
        <v>-2.528709146562E-3</v>
      </c>
      <c r="AQ43" s="25">
        <f t="shared" ref="AQ43" si="75">$A43-SQRT(-2/AP43)</f>
        <v>2.8767467232788171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>
      <c r="A44">
        <v>32</v>
      </c>
      <c r="B44" s="2">
        <v>-2.4124582125210001E-3</v>
      </c>
      <c r="C44" s="36">
        <f t="shared" si="0"/>
        <v>3.2071206048598313</v>
      </c>
      <c r="D44" s="2">
        <v>-2.380696254074E-3</v>
      </c>
      <c r="E44" s="36">
        <f t="shared" si="1"/>
        <v>3.0156874967814851</v>
      </c>
      <c r="F44" s="2">
        <v>-2.3616159111560001E-3</v>
      </c>
      <c r="G44" s="36">
        <f t="shared" si="2"/>
        <v>2.898835709885649</v>
      </c>
      <c r="H44" s="2">
        <v>-2.3495982046469999E-3</v>
      </c>
      <c r="I44" s="36">
        <f t="shared" si="3"/>
        <v>2.8245074284101044</v>
      </c>
      <c r="J44" s="2">
        <v>-2.3426669479939999E-3</v>
      </c>
      <c r="K44" s="36">
        <f t="shared" si="4"/>
        <v>2.7813784918159961</v>
      </c>
      <c r="L44" s="43">
        <v>-2.4427115191440001E-3</v>
      </c>
      <c r="M44" s="36">
        <f t="shared" si="5"/>
        <v>3.385977941120089</v>
      </c>
      <c r="N44" s="43">
        <v>-2.4990698293110001E-3</v>
      </c>
      <c r="O44" s="36">
        <f t="shared" si="6"/>
        <v>3.7104654437450577</v>
      </c>
      <c r="P44" s="43">
        <v>-2.610794814212E-3</v>
      </c>
      <c r="Q44" s="36">
        <f t="shared" si="7"/>
        <v>4.3223873447995764</v>
      </c>
      <c r="R44" s="43">
        <v>-2.9038804943970001E-3</v>
      </c>
      <c r="S44" s="36">
        <f t="shared" si="8"/>
        <v>5.7562659484175782</v>
      </c>
      <c r="T44" s="2">
        <v>-4.4083552500810003E-3</v>
      </c>
      <c r="U44" s="25">
        <f t="shared" si="9"/>
        <v>10.700142140981416</v>
      </c>
      <c r="V44" s="2">
        <v>-2.3320739328900001E-3</v>
      </c>
      <c r="W44" s="25">
        <f t="shared" si="10"/>
        <v>2.7150935825243536</v>
      </c>
      <c r="X44" s="2">
        <v>-2.3314956674269998E-3</v>
      </c>
      <c r="Y44" s="25">
        <f t="shared" si="10"/>
        <v>2.711462136774685</v>
      </c>
      <c r="Z44" s="2">
        <v>-2.3335862939440001E-3</v>
      </c>
      <c r="AA44" s="25">
        <f t="shared" si="11"/>
        <v>2.7245846671667699</v>
      </c>
      <c r="AB44" s="2">
        <v>-2.3355534190370002E-3</v>
      </c>
      <c r="AC44" s="25">
        <f t="shared" si="12"/>
        <v>2.7369159062511628</v>
      </c>
      <c r="AD44" s="2">
        <v>-2.3368820931900002E-3</v>
      </c>
      <c r="AE44" s="25">
        <f t="shared" si="13"/>
        <v>2.7452361017342817</v>
      </c>
      <c r="AF44" s="2">
        <v>-2.3548502218269998E-3</v>
      </c>
      <c r="AG44" s="25">
        <f t="shared" si="14"/>
        <v>2.8570606072587204</v>
      </c>
      <c r="AH44" s="2">
        <v>-2.3554547377280001E-3</v>
      </c>
      <c r="AI44" s="25">
        <f t="shared" si="15"/>
        <v>2.8608005434333776</v>
      </c>
      <c r="AJ44" s="2">
        <v>-2.3560746846530002E-3</v>
      </c>
      <c r="AK44" s="25">
        <f t="shared" si="15"/>
        <v>2.8646344510988584</v>
      </c>
      <c r="AL44" s="2">
        <v>-2.3567102305639999E-3</v>
      </c>
      <c r="AM44" s="25">
        <f t="shared" ref="AM44:AO44" si="76">$A44-SQRT(-2/AL44)</f>
        <v>2.8685632563359569</v>
      </c>
      <c r="AN44" s="2">
        <v>-2.3573616465569999E-3</v>
      </c>
      <c r="AO44" s="25">
        <f t="shared" si="76"/>
        <v>2.8725885180034005</v>
      </c>
      <c r="AP44" s="2">
        <v>-2.3580291377530002E-3</v>
      </c>
      <c r="AQ44" s="25">
        <f t="shared" ref="AQ44" si="77">$A44-SQRT(-2/AP44)</f>
        <v>2.8767113819876293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>
      <c r="A45">
        <v>33</v>
      </c>
      <c r="B45" s="2">
        <v>-2.2532224041900001E-3</v>
      </c>
      <c r="C45" s="36">
        <f t="shared" si="0"/>
        <v>3.2070870684523953</v>
      </c>
      <c r="D45" s="2">
        <v>-2.224543222436E-3</v>
      </c>
      <c r="E45" s="36">
        <f t="shared" si="1"/>
        <v>3.0156544897597612</v>
      </c>
      <c r="F45" s="2">
        <v>-2.207305668451E-3</v>
      </c>
      <c r="G45" s="36">
        <f t="shared" si="2"/>
        <v>2.8988035189297463</v>
      </c>
      <c r="H45" s="2">
        <v>-2.196445213255E-3</v>
      </c>
      <c r="I45" s="36">
        <f t="shared" si="3"/>
        <v>2.8244766975975999</v>
      </c>
      <c r="J45" s="2">
        <v>-2.190180258934E-3</v>
      </c>
      <c r="K45" s="36">
        <f t="shared" si="4"/>
        <v>2.7813493624364547</v>
      </c>
      <c r="L45" s="43">
        <v>-2.280521617039E-3</v>
      </c>
      <c r="M45" s="36">
        <f t="shared" si="5"/>
        <v>3.3859434614062138</v>
      </c>
      <c r="N45" s="43">
        <v>-2.3313311783739999E-3</v>
      </c>
      <c r="O45" s="36">
        <f t="shared" si="6"/>
        <v>3.7104289161567152</v>
      </c>
      <c r="P45" s="43">
        <v>-2.431883864985E-3</v>
      </c>
      <c r="Q45" s="36">
        <f t="shared" si="7"/>
        <v>4.3223485377168487</v>
      </c>
      <c r="R45" s="43">
        <v>-2.6946058802680001E-3</v>
      </c>
      <c r="S45" s="36">
        <f t="shared" si="8"/>
        <v>5.7562195829600036</v>
      </c>
      <c r="T45" s="2">
        <v>-4.0218183771279998E-3</v>
      </c>
      <c r="U45" s="25">
        <f t="shared" si="9"/>
        <v>10.700056088536446</v>
      </c>
      <c r="V45" s="2">
        <v>-2.180603667954E-3</v>
      </c>
      <c r="W45" s="25">
        <f t="shared" si="10"/>
        <v>2.7150661983527371</v>
      </c>
      <c r="X45" s="2">
        <v>-2.1800808587049999E-3</v>
      </c>
      <c r="Y45" s="25">
        <f t="shared" si="10"/>
        <v>2.7114350728608692</v>
      </c>
      <c r="Z45" s="2">
        <v>-2.181971048206E-3</v>
      </c>
      <c r="AA45" s="25">
        <f t="shared" si="11"/>
        <v>2.7245570461491333</v>
      </c>
      <c r="AB45" s="2">
        <v>-2.1837496128460001E-3</v>
      </c>
      <c r="AC45" s="25">
        <f t="shared" si="12"/>
        <v>2.7368885424884297</v>
      </c>
      <c r="AD45" s="2">
        <v>-2.184950852162E-3</v>
      </c>
      <c r="AE45" s="25">
        <f t="shared" si="13"/>
        <v>2.7452086923910919</v>
      </c>
      <c r="AF45" s="2">
        <v>-2.2011918027539999E-3</v>
      </c>
      <c r="AG45" s="25">
        <f t="shared" si="14"/>
        <v>2.8570290903447635</v>
      </c>
      <c r="AH45" s="2">
        <v>-2.201738111689E-3</v>
      </c>
      <c r="AI45" s="25">
        <f t="shared" si="15"/>
        <v>2.8607689529268541</v>
      </c>
      <c r="AJ45" s="2">
        <v>-2.2022983590369999E-3</v>
      </c>
      <c r="AK45" s="25">
        <f t="shared" si="15"/>
        <v>2.8646027882044223</v>
      </c>
      <c r="AL45" s="2">
        <v>-2.2028726960450001E-3</v>
      </c>
      <c r="AM45" s="25">
        <f t="shared" ref="AM45:AO45" si="78">$A45-SQRT(-2/AL45)</f>
        <v>2.8685315223030479</v>
      </c>
      <c r="AN45" s="2">
        <v>-2.2034613671479998E-3</v>
      </c>
      <c r="AO45" s="25">
        <f t="shared" si="78"/>
        <v>2.8725567141862491</v>
      </c>
      <c r="AP45" s="2">
        <v>-2.2040645571259998E-3</v>
      </c>
      <c r="AQ45" s="25">
        <f t="shared" ref="AQ45" si="79">$A45-SQRT(-2/AP45)</f>
        <v>2.8766795097943856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>
      <c r="A46">
        <v>34</v>
      </c>
      <c r="B46" s="2">
        <v>-2.109247740447E-3</v>
      </c>
      <c r="C46" s="36">
        <f t="shared" si="0"/>
        <v>3.2070567530749834</v>
      </c>
      <c r="D46" s="2">
        <v>-2.0832649396350001E-3</v>
      </c>
      <c r="E46" s="36">
        <f t="shared" si="1"/>
        <v>3.015624633521206</v>
      </c>
      <c r="F46" s="2">
        <v>-2.067640299974E-3</v>
      </c>
      <c r="G46" s="36">
        <f t="shared" si="2"/>
        <v>2.8987743895860483</v>
      </c>
      <c r="H46" s="2">
        <v>-2.0577931463299998E-3</v>
      </c>
      <c r="I46" s="36">
        <f t="shared" si="3"/>
        <v>2.8244488829010272</v>
      </c>
      <c r="J46" s="2">
        <v>-2.052111748424E-3</v>
      </c>
      <c r="K46" s="36">
        <f t="shared" si="4"/>
        <v>2.7813229936851975</v>
      </c>
      <c r="L46" s="43">
        <v>-2.1339652944889998E-3</v>
      </c>
      <c r="M46" s="36">
        <f t="shared" si="5"/>
        <v>3.3859123124729535</v>
      </c>
      <c r="N46" s="43">
        <v>-2.1799312810839998E-3</v>
      </c>
      <c r="O46" s="36">
        <f t="shared" si="6"/>
        <v>3.7103959543777485</v>
      </c>
      <c r="P46" s="43">
        <v>-2.270753084401E-3</v>
      </c>
      <c r="Q46" s="36">
        <f t="shared" si="7"/>
        <v>4.3223135960233137</v>
      </c>
      <c r="R46" s="43">
        <v>-2.5071658643039999E-3</v>
      </c>
      <c r="S46" s="36">
        <f t="shared" si="8"/>
        <v>5.7561780669288822</v>
      </c>
      <c r="T46" s="2">
        <v>-3.6839815137119998E-3</v>
      </c>
      <c r="U46" s="25">
        <f t="shared" si="9"/>
        <v>10.699980917154857</v>
      </c>
      <c r="V46" s="2">
        <v>-2.0434255842950002E-3</v>
      </c>
      <c r="W46" s="25">
        <f t="shared" si="10"/>
        <v>2.7150414042471525</v>
      </c>
      <c r="X46" s="2">
        <v>-2.04295135952E-3</v>
      </c>
      <c r="Y46" s="25">
        <f t="shared" si="10"/>
        <v>2.7114105685163707</v>
      </c>
      <c r="Z46" s="2">
        <v>-2.0446659396280002E-3</v>
      </c>
      <c r="AA46" s="25">
        <f t="shared" si="11"/>
        <v>2.7245320382076592</v>
      </c>
      <c r="AB46" s="2">
        <v>-2.0462792929089998E-3</v>
      </c>
      <c r="AC46" s="25">
        <f t="shared" si="12"/>
        <v>2.7368637684622072</v>
      </c>
      <c r="AD46" s="2">
        <v>-2.0473688871370001E-3</v>
      </c>
      <c r="AE46" s="25">
        <f t="shared" si="13"/>
        <v>2.7451838778415976</v>
      </c>
      <c r="AF46" s="2">
        <v>-2.062097140236E-3</v>
      </c>
      <c r="AG46" s="25">
        <f t="shared" si="14"/>
        <v>2.8570005670871446</v>
      </c>
      <c r="AH46" s="2">
        <v>-2.0625924819060002E-3</v>
      </c>
      <c r="AI46" s="25">
        <f t="shared" si="15"/>
        <v>2.8607403634301818</v>
      </c>
      <c r="AJ46" s="2">
        <v>-2.0631004558310001E-3</v>
      </c>
      <c r="AK46" s="25">
        <f t="shared" si="15"/>
        <v>2.8645741335410975</v>
      </c>
      <c r="AL46" s="2">
        <v>-2.0636211986910001E-3</v>
      </c>
      <c r="AM46" s="25">
        <f t="shared" ref="AM46:AO46" si="80">$A46-SQRT(-2/AL46)</f>
        <v>2.8685028036141915</v>
      </c>
      <c r="AN46" s="2">
        <v>-2.0641549316440001E-3</v>
      </c>
      <c r="AO46" s="25">
        <f t="shared" si="80"/>
        <v>2.8725279327158546</v>
      </c>
      <c r="AP46" s="2">
        <v>-2.0647018217279998E-3</v>
      </c>
      <c r="AQ46" s="25">
        <f t="shared" ref="AQ46" si="81">$A46-SQRT(-2/AP46)</f>
        <v>2.8766506668197032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>
      <c r="A47">
        <v>35</v>
      </c>
      <c r="B47" s="2">
        <v>-1.9786445124369998E-3</v>
      </c>
      <c r="C47" s="36">
        <f t="shared" si="0"/>
        <v>3.2070292588463722</v>
      </c>
      <c r="D47" s="2">
        <v>-1.9550303894729998E-3</v>
      </c>
      <c r="E47" s="36">
        <f t="shared" si="1"/>
        <v>3.0155975392455012</v>
      </c>
      <c r="F47" s="2">
        <v>-1.9408235458309999E-3</v>
      </c>
      <c r="G47" s="36">
        <f t="shared" si="2"/>
        <v>2.8987479453738274</v>
      </c>
      <c r="H47" s="2">
        <v>-1.931867449442E-3</v>
      </c>
      <c r="I47" s="36">
        <f t="shared" si="3"/>
        <v>2.8244236265226306</v>
      </c>
      <c r="J47" s="2">
        <v>-1.9266993195779999E-3</v>
      </c>
      <c r="K47" s="36">
        <f t="shared" si="4"/>
        <v>2.7812990472553025</v>
      </c>
      <c r="L47" s="43">
        <v>-2.0010959492259999E-3</v>
      </c>
      <c r="M47" s="36">
        <f t="shared" si="5"/>
        <v>3.3858840784891981</v>
      </c>
      <c r="N47" s="43">
        <v>-2.042814972815E-3</v>
      </c>
      <c r="O47" s="36">
        <f t="shared" si="6"/>
        <v>3.7103661086780058</v>
      </c>
      <c r="P47" s="43">
        <v>-2.1251221327530001E-3</v>
      </c>
      <c r="Q47" s="36">
        <f t="shared" si="7"/>
        <v>4.3222820226506933</v>
      </c>
      <c r="R47" s="43">
        <v>-2.3386252024E-3</v>
      </c>
      <c r="S47" s="36">
        <f t="shared" si="8"/>
        <v>5.7561407465016572</v>
      </c>
      <c r="T47" s="2">
        <v>-3.386993829143E-3</v>
      </c>
      <c r="U47" s="25">
        <f t="shared" si="9"/>
        <v>10.699914865539302</v>
      </c>
      <c r="V47" s="2">
        <v>-1.9187965203229999E-3</v>
      </c>
      <c r="W47" s="25">
        <f t="shared" si="10"/>
        <v>2.7150188833895896</v>
      </c>
      <c r="X47" s="2">
        <v>-1.918365040722E-3</v>
      </c>
      <c r="Y47" s="25">
        <f t="shared" si="10"/>
        <v>2.7113883106727741</v>
      </c>
      <c r="Z47" s="2">
        <v>-1.9199251105130001E-3</v>
      </c>
      <c r="AA47" s="25">
        <f t="shared" si="11"/>
        <v>2.7245093236596674</v>
      </c>
      <c r="AB47" s="2">
        <v>-1.9213930965360001E-3</v>
      </c>
      <c r="AC47" s="25">
        <f t="shared" si="12"/>
        <v>2.7368412672306448</v>
      </c>
      <c r="AD47" s="2">
        <v>-1.9223844636390001E-3</v>
      </c>
      <c r="AE47" s="25">
        <f t="shared" si="13"/>
        <v>2.7451613404175745</v>
      </c>
      <c r="AF47" s="2">
        <v>-1.935782211143E-3</v>
      </c>
      <c r="AG47" s="25">
        <f t="shared" si="14"/>
        <v>2.8569746698175109</v>
      </c>
      <c r="AH47" s="2">
        <v>-1.936232733699E-3</v>
      </c>
      <c r="AI47" s="25">
        <f t="shared" si="15"/>
        <v>2.8607144063027263</v>
      </c>
      <c r="AJ47" s="2">
        <v>-1.9366947405819999E-3</v>
      </c>
      <c r="AK47" s="25">
        <f t="shared" si="15"/>
        <v>2.8645481175482672</v>
      </c>
      <c r="AL47" s="2">
        <v>-1.937168355715E-3</v>
      </c>
      <c r="AM47" s="25">
        <f t="shared" ref="AM47:AO47" si="82">$A47-SQRT(-2/AL47)</f>
        <v>2.8684767298070781</v>
      </c>
      <c r="AN47" s="2">
        <v>-1.9376537798410001E-3</v>
      </c>
      <c r="AO47" s="25">
        <f t="shared" si="82"/>
        <v>2.8725018022316817</v>
      </c>
      <c r="AP47" s="2">
        <v>-1.9381511644549999E-3</v>
      </c>
      <c r="AQ47" s="25">
        <f t="shared" ref="AQ47" si="83">$A47-SQRT(-2/AP47)</f>
        <v>2.8766244808253845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>
      <c r="A48">
        <v>36</v>
      </c>
      <c r="B48" s="2">
        <v>-1.859806709215E-3</v>
      </c>
      <c r="C48" s="36">
        <f t="shared" si="0"/>
        <v>3.2070042461312838</v>
      </c>
      <c r="D48" s="2">
        <v>-1.838281871793E-3</v>
      </c>
      <c r="E48" s="36">
        <f t="shared" si="1"/>
        <v>3.0155728763308431</v>
      </c>
      <c r="F48" s="2">
        <v>-1.825326341791E-3</v>
      </c>
      <c r="G48" s="36">
        <f t="shared" si="2"/>
        <v>2.8987238660066339</v>
      </c>
      <c r="H48" s="2">
        <v>-1.817156951637E-3</v>
      </c>
      <c r="I48" s="36">
        <f t="shared" si="3"/>
        <v>2.8244006239348636</v>
      </c>
      <c r="J48" s="2">
        <v>-1.812442074256E-3</v>
      </c>
      <c r="K48" s="36">
        <f t="shared" si="4"/>
        <v>2.7812772351646586</v>
      </c>
      <c r="L48" s="43">
        <v>-1.880260796007E-3</v>
      </c>
      <c r="M48" s="36">
        <f t="shared" si="5"/>
        <v>3.3858584066208408</v>
      </c>
      <c r="N48" s="43">
        <v>-1.918240361074E-3</v>
      </c>
      <c r="O48" s="36">
        <f t="shared" si="6"/>
        <v>3.710338998133885</v>
      </c>
      <c r="P48" s="43">
        <v>-1.9930648721090002E-3</v>
      </c>
      <c r="Q48" s="36">
        <f t="shared" si="7"/>
        <v>4.322253397940635</v>
      </c>
      <c r="R48" s="43">
        <v>-2.186525829292E-3</v>
      </c>
      <c r="S48" s="36">
        <f t="shared" si="8"/>
        <v>5.7561070745737588</v>
      </c>
      <c r="T48" s="2">
        <v>-3.124525167991E-3</v>
      </c>
      <c r="U48" s="25">
        <f t="shared" si="9"/>
        <v>10.699856514758824</v>
      </c>
      <c r="V48" s="2">
        <v>-1.80523119825E-3</v>
      </c>
      <c r="W48" s="25">
        <f t="shared" si="10"/>
        <v>2.7149983660176815</v>
      </c>
      <c r="X48" s="2">
        <v>-1.8048374762419999E-3</v>
      </c>
      <c r="Y48" s="25">
        <f t="shared" si="10"/>
        <v>2.7113680327549829</v>
      </c>
      <c r="Z48" s="2">
        <v>-1.8062610585599999E-3</v>
      </c>
      <c r="AA48" s="25">
        <f t="shared" si="11"/>
        <v>2.7244886303010958</v>
      </c>
      <c r="AB48" s="2">
        <v>-1.807600629309E-3</v>
      </c>
      <c r="AC48" s="25">
        <f t="shared" si="12"/>
        <v>2.7368207689336401</v>
      </c>
      <c r="AD48" s="2">
        <v>-1.8085052304770001E-3</v>
      </c>
      <c r="AE48" s="25">
        <f t="shared" si="13"/>
        <v>2.7451408096796257</v>
      </c>
      <c r="AF48" s="2">
        <v>-1.8207280379219999E-3</v>
      </c>
      <c r="AG48" s="25">
        <f t="shared" si="14"/>
        <v>2.8569510856842442</v>
      </c>
      <c r="AH48" s="2">
        <v>-1.821138989664E-3</v>
      </c>
      <c r="AI48" s="25">
        <f t="shared" si="15"/>
        <v>2.8606907678890749</v>
      </c>
      <c r="AJ48" s="2">
        <v>-1.8215604127829999E-3</v>
      </c>
      <c r="AK48" s="25">
        <f t="shared" si="15"/>
        <v>2.8645244257800968</v>
      </c>
      <c r="AL48" s="2">
        <v>-1.8219924199829999E-3</v>
      </c>
      <c r="AM48" s="25">
        <f t="shared" ref="AM48:AO48" si="84">$A48-SQRT(-2/AL48)</f>
        <v>2.8684529856631826</v>
      </c>
      <c r="AN48" s="2">
        <v>-1.822435194026E-3</v>
      </c>
      <c r="AO48" s="25">
        <f t="shared" si="84"/>
        <v>2.8724780067481674</v>
      </c>
      <c r="AP48" s="2">
        <v>-1.822888872734E-3</v>
      </c>
      <c r="AQ48" s="25">
        <f t="shared" ref="AQ48" si="85">$A48-SQRT(-2/AP48)</f>
        <v>2.8766006350757891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>
      <c r="A49">
        <v>37</v>
      </c>
      <c r="B49" s="2">
        <v>-1.7513623999359999E-3</v>
      </c>
      <c r="C49" s="36">
        <f t="shared" si="0"/>
        <v>3.2069814249187161</v>
      </c>
      <c r="D49" s="2">
        <v>-1.7316874655990001E-3</v>
      </c>
      <c r="E49" s="36">
        <f t="shared" si="1"/>
        <v>3.015550362212025</v>
      </c>
      <c r="F49" s="2">
        <v>-1.7198405038390001E-3</v>
      </c>
      <c r="G49" s="36">
        <f t="shared" si="2"/>
        <v>2.8987018775716322</v>
      </c>
      <c r="H49" s="2">
        <v>-1.712368308867E-3</v>
      </c>
      <c r="I49" s="36">
        <f t="shared" si="3"/>
        <v>2.8243796146296134</v>
      </c>
      <c r="J49" s="2">
        <v>-1.708055190782E-3</v>
      </c>
      <c r="K49" s="36">
        <f t="shared" si="4"/>
        <v>2.7812573109755121</v>
      </c>
      <c r="L49" s="43">
        <v>-1.77004920967E-3</v>
      </c>
      <c r="M49" s="36">
        <f t="shared" si="5"/>
        <v>3.385834995853692</v>
      </c>
      <c r="N49" s="43">
        <v>-1.804723219274E-3</v>
      </c>
      <c r="O49" s="36">
        <f t="shared" si="6"/>
        <v>3.7103142983320154</v>
      </c>
      <c r="P49" s="43">
        <v>-1.872945336227E-3</v>
      </c>
      <c r="Q49" s="36">
        <f t="shared" si="7"/>
        <v>4.3222273656770582</v>
      </c>
      <c r="R49" s="43">
        <v>-2.048796703221E-3</v>
      </c>
      <c r="S49" s="36">
        <f t="shared" si="8"/>
        <v>5.7560765903400828</v>
      </c>
      <c r="T49" s="2">
        <v>-2.891425781358E-3</v>
      </c>
      <c r="U49" s="25">
        <f t="shared" si="9"/>
        <v>10.699804711826793</v>
      </c>
      <c r="V49" s="2">
        <v>-1.7014577596389999E-3</v>
      </c>
      <c r="W49" s="25">
        <f t="shared" si="10"/>
        <v>2.7149796212436641</v>
      </c>
      <c r="X49" s="2">
        <v>-1.7010975145040001E-3</v>
      </c>
      <c r="Y49" s="25">
        <f t="shared" si="10"/>
        <v>2.7113495066092668</v>
      </c>
      <c r="Z49" s="2">
        <v>-1.7024000789049999E-3</v>
      </c>
      <c r="AA49" s="25">
        <f t="shared" si="11"/>
        <v>2.7244697251303123</v>
      </c>
      <c r="AB49" s="2">
        <v>-1.703625785656E-3</v>
      </c>
      <c r="AC49" s="25">
        <f t="shared" si="12"/>
        <v>2.7368020426110959</v>
      </c>
      <c r="AD49" s="2">
        <v>-1.7044534580010001E-3</v>
      </c>
      <c r="AE49" s="25">
        <f t="shared" si="13"/>
        <v>2.7451220541688386</v>
      </c>
      <c r="AF49" s="2">
        <v>-1.715634801328E-3</v>
      </c>
      <c r="AG49" s="25">
        <f t="shared" si="14"/>
        <v>2.8569295470614691</v>
      </c>
      <c r="AH49" s="2">
        <v>-1.7160106842459999E-3</v>
      </c>
      <c r="AI49" s="25">
        <f t="shared" si="15"/>
        <v>2.8606691799028283</v>
      </c>
      <c r="AJ49" s="2">
        <v>-1.7163961412990001E-3</v>
      </c>
      <c r="AK49" s="25">
        <f t="shared" si="15"/>
        <v>2.8645027892952228</v>
      </c>
      <c r="AL49" s="2">
        <v>-1.7167912752849999E-3</v>
      </c>
      <c r="AM49" s="25">
        <f t="shared" ref="AM49:AO49" si="86">$A49-SQRT(-2/AL49)</f>
        <v>2.8684313015902703</v>
      </c>
      <c r="AN49" s="2">
        <v>-1.717196253065E-3</v>
      </c>
      <c r="AO49" s="25">
        <f t="shared" si="86"/>
        <v>2.8724562760087125</v>
      </c>
      <c r="AP49" s="2">
        <v>-1.7176112003890001E-3</v>
      </c>
      <c r="AQ49" s="25">
        <f t="shared" ref="AQ49" si="87">$A49-SQRT(-2/AP49)</f>
        <v>2.8765788586743142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>
        <v>38</v>
      </c>
      <c r="B50" s="2">
        <v>-1.6521339533810001E-3</v>
      </c>
      <c r="C50" s="36">
        <f t="shared" si="0"/>
        <v>3.2069605463670783</v>
      </c>
      <c r="D50" s="2">
        <v>-1.6341028661309999E-3</v>
      </c>
      <c r="E50" s="36">
        <f t="shared" si="1"/>
        <v>3.0155297542262574</v>
      </c>
      <c r="F50" s="2">
        <v>-1.6232415158450001E-3</v>
      </c>
      <c r="G50" s="36">
        <f t="shared" si="2"/>
        <v>2.8986817446790241</v>
      </c>
      <c r="H50" s="2">
        <v>-1.6163893826649999E-3</v>
      </c>
      <c r="I50" s="36">
        <f t="shared" si="3"/>
        <v>2.824360374662362</v>
      </c>
      <c r="J50" s="2">
        <v>-1.612433640985E-3</v>
      </c>
      <c r="K50" s="36">
        <f t="shared" si="4"/>
        <v>2.7812390628416495</v>
      </c>
      <c r="L50" s="43">
        <v>-1.6692513619679999E-3</v>
      </c>
      <c r="M50" s="36">
        <f t="shared" si="5"/>
        <v>3.3858135881404436</v>
      </c>
      <c r="N50" s="43">
        <v>-1.7009925646029999E-3</v>
      </c>
      <c r="O50" s="36">
        <f t="shared" si="6"/>
        <v>3.7102917315655262</v>
      </c>
      <c r="P50" s="43">
        <v>-1.7633668092639999E-3</v>
      </c>
      <c r="Q50" s="36">
        <f t="shared" si="7"/>
        <v>4.3222036218899049</v>
      </c>
      <c r="R50" s="43">
        <v>-1.9236829159199999E-3</v>
      </c>
      <c r="S50" s="36">
        <f t="shared" si="8"/>
        <v>5.756048903582986</v>
      </c>
      <c r="T50" s="2">
        <v>-2.683471692362E-3</v>
      </c>
      <c r="U50" s="25">
        <f t="shared" si="9"/>
        <v>10.699758511919075</v>
      </c>
      <c r="V50" s="2">
        <v>-1.606381995195E-3</v>
      </c>
      <c r="W50" s="25">
        <f t="shared" si="10"/>
        <v>2.7149624504861549</v>
      </c>
      <c r="X50" s="2">
        <v>-1.606051536168E-3</v>
      </c>
      <c r="Y50" s="25">
        <f t="shared" si="10"/>
        <v>2.7113325360109499</v>
      </c>
      <c r="Z50" s="2">
        <v>-1.6072464210189999E-3</v>
      </c>
      <c r="AA50" s="25">
        <f t="shared" si="11"/>
        <v>2.7244524078111141</v>
      </c>
      <c r="AB50" s="2">
        <v>-1.6083708110239999E-3</v>
      </c>
      <c r="AC50" s="25">
        <f t="shared" si="12"/>
        <v>2.7367848896410081</v>
      </c>
      <c r="AD50" s="2">
        <v>-1.609130036109E-3</v>
      </c>
      <c r="AE50" s="25">
        <f t="shared" si="13"/>
        <v>2.7451048748603739</v>
      </c>
      <c r="AF50" s="2">
        <v>-1.6193849615299999E-3</v>
      </c>
      <c r="AG50" s="25">
        <f t="shared" si="14"/>
        <v>2.8569098239646351</v>
      </c>
      <c r="AH50" s="2">
        <v>-1.6197296551240001E-3</v>
      </c>
      <c r="AI50" s="25">
        <f t="shared" si="15"/>
        <v>2.8606494117899857</v>
      </c>
      <c r="AJ50" s="2">
        <v>-1.620083125256E-3</v>
      </c>
      <c r="AK50" s="25">
        <f t="shared" si="15"/>
        <v>2.8644829769507822</v>
      </c>
      <c r="AL50" s="2">
        <v>-1.620445465947E-3</v>
      </c>
      <c r="AM50" s="25">
        <f t="shared" ref="AM50:AO50" si="88">$A50-SQRT(-2/AL50)</f>
        <v>2.8684114458644814</v>
      </c>
      <c r="AN50" s="2">
        <v>-1.6208168299489999E-3</v>
      </c>
      <c r="AO50" s="25">
        <f t="shared" si="88"/>
        <v>2.8724363777633926</v>
      </c>
      <c r="AP50" s="2">
        <v>-1.621197332306E-3</v>
      </c>
      <c r="AQ50" s="25">
        <f t="shared" ref="AQ50" si="89">$A50-SQRT(-2/AP50)</f>
        <v>2.8765589188174303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>
      <c r="A51">
        <v>39</v>
      </c>
      <c r="B51" s="2">
        <v>-1.5611059272480001E-3</v>
      </c>
      <c r="C51" s="36">
        <f t="shared" si="0"/>
        <v>3.2069413959913149</v>
      </c>
      <c r="D51" s="2">
        <v>-1.5445405412559999E-3</v>
      </c>
      <c r="E51" s="36">
        <f t="shared" si="1"/>
        <v>3.0155108430209552</v>
      </c>
      <c r="F51" s="2">
        <v>-1.5345584314550001E-3</v>
      </c>
      <c r="G51" s="36">
        <f t="shared" si="2"/>
        <v>2.898663264201943</v>
      </c>
      <c r="H51" s="2">
        <v>-1.52825960583E-3</v>
      </c>
      <c r="I51" s="36">
        <f t="shared" si="3"/>
        <v>2.8243427107297521</v>
      </c>
      <c r="J51" s="2">
        <v>-1.5246228214929999E-3</v>
      </c>
      <c r="K51" s="36">
        <f t="shared" si="4"/>
        <v>2.7812223078153053</v>
      </c>
      <c r="L51" s="43">
        <v>-1.5768248727939999E-3</v>
      </c>
      <c r="M51" s="36">
        <f t="shared" si="5"/>
        <v>3.3857939612062822</v>
      </c>
      <c r="N51" s="43">
        <v>-1.6059549210240001E-3</v>
      </c>
      <c r="O51" s="36">
        <f t="shared" si="6"/>
        <v>3.7102710590145023</v>
      </c>
      <c r="P51" s="43">
        <v>-1.6631310333540001E-3</v>
      </c>
      <c r="Q51" s="36">
        <f t="shared" si="7"/>
        <v>4.3221819058748636</v>
      </c>
      <c r="R51" s="43">
        <v>-1.809689502358E-3</v>
      </c>
      <c r="S51" s="36">
        <f t="shared" si="8"/>
        <v>5.7560236820698591</v>
      </c>
      <c r="T51" s="2">
        <v>-2.4971719207710001E-3</v>
      </c>
      <c r="U51" s="25">
        <f t="shared" si="9"/>
        <v>10.699717134615071</v>
      </c>
      <c r="V51" s="2">
        <v>-1.519058378783E-3</v>
      </c>
      <c r="W51" s="25">
        <f t="shared" si="10"/>
        <v>2.7149466822699821</v>
      </c>
      <c r="X51" s="2">
        <v>-1.5187545100980001E-3</v>
      </c>
      <c r="Y51" s="25">
        <f t="shared" si="10"/>
        <v>2.711316951490474</v>
      </c>
      <c r="Z51" s="2">
        <v>-1.5198532654430001E-3</v>
      </c>
      <c r="AA51" s="25">
        <f t="shared" si="11"/>
        <v>2.7244365052863486</v>
      </c>
      <c r="AB51" s="2">
        <v>-1.520887204212E-3</v>
      </c>
      <c r="AC51" s="25">
        <f t="shared" si="12"/>
        <v>2.7367691385146244</v>
      </c>
      <c r="AD51" s="2">
        <v>-1.5215853261709999E-3</v>
      </c>
      <c r="AE51" s="25">
        <f t="shared" si="13"/>
        <v>2.7450890998865773</v>
      </c>
      <c r="AF51" s="2">
        <v>-1.531013421622E-3</v>
      </c>
      <c r="AG51" s="25">
        <f t="shared" si="14"/>
        <v>2.8568917178375983</v>
      </c>
      <c r="AH51" s="2">
        <v>-1.531330283401E-3</v>
      </c>
      <c r="AI51" s="25">
        <f t="shared" si="15"/>
        <v>2.8606312644930085</v>
      </c>
      <c r="AJ51" s="2">
        <v>-1.5316552103120001E-3</v>
      </c>
      <c r="AK51" s="25">
        <f t="shared" si="15"/>
        <v>2.8644647892348587</v>
      </c>
      <c r="AL51" s="2">
        <v>-1.5319882885639999E-3</v>
      </c>
      <c r="AM51" s="25">
        <f t="shared" ref="AM51:AO51" si="90">$A51-SQRT(-2/AL51)</f>
        <v>2.868393218474715</v>
      </c>
      <c r="AN51" s="2">
        <v>-1.5323296583519999E-3</v>
      </c>
      <c r="AO51" s="25">
        <f t="shared" si="90"/>
        <v>2.8724181115212488</v>
      </c>
      <c r="AP51" s="2">
        <v>-1.5326794251930001E-3</v>
      </c>
      <c r="AQ51" s="25">
        <f t="shared" ref="AQ51" si="91">$A51-SQRT(-2/AP51)</f>
        <v>2.8765406145642771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>
        <v>40</v>
      </c>
      <c r="B52" s="2">
        <v>-1.477398982538E-3</v>
      </c>
      <c r="C52" s="36">
        <f t="shared" si="0"/>
        <v>3.2069237881136132</v>
      </c>
      <c r="D52" s="2">
        <v>-1.4621446456729999E-3</v>
      </c>
      <c r="E52" s="36">
        <f t="shared" si="1"/>
        <v>3.0154934472509893</v>
      </c>
      <c r="F52" s="2">
        <v>-1.452949377149E-3</v>
      </c>
      <c r="G52" s="36">
        <f t="shared" si="2"/>
        <v>2.8986462600791398</v>
      </c>
      <c r="H52" s="2">
        <v>-1.4471458520580001E-3</v>
      </c>
      <c r="I52" s="36">
        <f t="shared" si="3"/>
        <v>2.8243264552058918</v>
      </c>
      <c r="J52" s="2">
        <v>-1.443794633391E-3</v>
      </c>
      <c r="K52" s="36">
        <f t="shared" si="4"/>
        <v>2.7812068873016074</v>
      </c>
      <c r="L52" s="43">
        <v>-1.4918677489650001E-3</v>
      </c>
      <c r="M52" s="36">
        <f t="shared" si="5"/>
        <v>3.3857759228147515</v>
      </c>
      <c r="N52" s="43">
        <v>-1.518665379516E-3</v>
      </c>
      <c r="O52" s="36">
        <f t="shared" si="6"/>
        <v>3.7102520743859131</v>
      </c>
      <c r="P52" s="43">
        <v>-1.5712053061430001E-3</v>
      </c>
      <c r="Q52" s="36">
        <f t="shared" si="7"/>
        <v>4.3221619930242881</v>
      </c>
      <c r="R52" s="43">
        <v>-1.7055365669409999E-3</v>
      </c>
      <c r="S52" s="36">
        <f t="shared" si="8"/>
        <v>5.7560006414545697</v>
      </c>
      <c r="T52" s="2">
        <v>-2.3296209685429998E-3</v>
      </c>
      <c r="U52" s="25">
        <f t="shared" si="9"/>
        <v>10.699679930964308</v>
      </c>
      <c r="V52" s="2">
        <v>-1.438666465612E-3</v>
      </c>
      <c r="W52" s="25">
        <f t="shared" si="10"/>
        <v>2.7149321678319609</v>
      </c>
      <c r="X52" s="2">
        <v>-1.4383864089169999E-3</v>
      </c>
      <c r="Y52" s="25">
        <f t="shared" si="10"/>
        <v>2.7113026060576075</v>
      </c>
      <c r="Z52" s="2">
        <v>-1.4393990766770001E-3</v>
      </c>
      <c r="AA52" s="25">
        <f t="shared" si="11"/>
        <v>2.724421867480828</v>
      </c>
      <c r="AB52" s="2">
        <v>-1.4403520113710001E-3</v>
      </c>
      <c r="AC52" s="25">
        <f t="shared" si="12"/>
        <v>2.7367546404754819</v>
      </c>
      <c r="AD52" s="2">
        <v>-1.4409954151559999E-3</v>
      </c>
      <c r="AE52" s="25">
        <f t="shared" si="13"/>
        <v>2.7450745801826741</v>
      </c>
      <c r="AF52" s="2">
        <v>-1.4496832374610001E-3</v>
      </c>
      <c r="AG52" s="25">
        <f t="shared" si="14"/>
        <v>2.8568750565895726</v>
      </c>
      <c r="AH52" s="2">
        <v>-1.4499751850119999E-3</v>
      </c>
      <c r="AI52" s="25">
        <f t="shared" si="15"/>
        <v>2.8606145655044557</v>
      </c>
      <c r="AJ52" s="2">
        <v>-1.4502745611419999E-3</v>
      </c>
      <c r="AK52" s="25">
        <f t="shared" si="15"/>
        <v>2.8644480531890792</v>
      </c>
      <c r="AL52" s="2">
        <v>-1.450581445092E-3</v>
      </c>
      <c r="AM52" s="25">
        <f t="shared" ref="AM52:AO52" si="92">$A52-SQRT(-2/AL52)</f>
        <v>2.8683764460820456</v>
      </c>
      <c r="AN52" s="2">
        <v>-1.4508959658350001E-3</v>
      </c>
      <c r="AO52" s="25">
        <f t="shared" si="92"/>
        <v>2.8724013035111327</v>
      </c>
      <c r="AP52" s="2">
        <v>-1.4512182203879999E-3</v>
      </c>
      <c r="AQ52" s="25">
        <f t="shared" ref="AQ52" si="93">$A52-SQRT(-2/AP52)</f>
        <v>2.8765237717356769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>
      <c r="A53">
        <v>41</v>
      </c>
      <c r="B53" s="2">
        <v>-1.4002485647709999E-3</v>
      </c>
      <c r="C53" s="36">
        <f t="shared" si="0"/>
        <v>3.2069075613757079</v>
      </c>
      <c r="D53" s="2">
        <v>-1.386170496444E-3</v>
      </c>
      <c r="E53" s="36">
        <f t="shared" si="1"/>
        <v>3.0154774091522611</v>
      </c>
      <c r="F53" s="2">
        <v>-1.377681496081E-3</v>
      </c>
      <c r="G53" s="36">
        <f t="shared" si="2"/>
        <v>2.898630579083779</v>
      </c>
      <c r="H53" s="2">
        <v>-1.372322671485E-3</v>
      </c>
      <c r="I53" s="36">
        <f t="shared" si="3"/>
        <v>2.8243114621964622</v>
      </c>
      <c r="J53" s="2">
        <v>-1.3692278849199999E-3</v>
      </c>
      <c r="K53" s="36">
        <f t="shared" si="4"/>
        <v>2.7811926631944033</v>
      </c>
      <c r="L53" s="43">
        <v>-1.4135962913019999E-3</v>
      </c>
      <c r="M53" s="36">
        <f t="shared" si="5"/>
        <v>3.3857593059996418</v>
      </c>
      <c r="N53" s="43">
        <v>-1.4383040171290001E-3</v>
      </c>
      <c r="O53" s="36">
        <f t="shared" si="6"/>
        <v>3.7102345987319651</v>
      </c>
      <c r="P53" s="43">
        <v>-1.4866957711370001E-3</v>
      </c>
      <c r="Q53" s="36">
        <f t="shared" si="7"/>
        <v>4.32214368903729</v>
      </c>
      <c r="R53" s="43">
        <v>-1.610123194397E-3</v>
      </c>
      <c r="S53" s="36">
        <f t="shared" si="8"/>
        <v>5.7559795372376001</v>
      </c>
      <c r="T53" s="2">
        <v>-2.178384815612E-3</v>
      </c>
      <c r="U53" s="25">
        <f t="shared" si="9"/>
        <v>10.699646357700416</v>
      </c>
      <c r="V53" s="2">
        <v>-1.3644915486039999E-3</v>
      </c>
      <c r="W53" s="25">
        <f t="shared" si="10"/>
        <v>2.7149187776639323</v>
      </c>
      <c r="X53" s="2">
        <v>-1.3642328791970001E-3</v>
      </c>
      <c r="Y53" s="25">
        <f t="shared" si="10"/>
        <v>2.711289371709185</v>
      </c>
      <c r="Z53" s="2">
        <v>-1.365168223454E-3</v>
      </c>
      <c r="AA53" s="25">
        <f t="shared" si="11"/>
        <v>2.7244083637194407</v>
      </c>
      <c r="AB53" s="2">
        <v>-1.3660483993829999E-3</v>
      </c>
      <c r="AC53" s="25">
        <f t="shared" si="12"/>
        <v>2.736741266008309</v>
      </c>
      <c r="AD53" s="2">
        <v>-1.366642657256E-3</v>
      </c>
      <c r="AE53" s="25">
        <f t="shared" si="13"/>
        <v>2.745061185991176</v>
      </c>
      <c r="AF53" s="2">
        <v>-1.3746657260199999E-3</v>
      </c>
      <c r="AG53" s="25">
        <f t="shared" si="14"/>
        <v>2.8568596904167407</v>
      </c>
      <c r="AH53" s="2">
        <v>-1.3749353044069999E-3</v>
      </c>
      <c r="AI53" s="25">
        <f t="shared" si="15"/>
        <v>2.8605991646568114</v>
      </c>
      <c r="AJ53" s="2">
        <v>-1.3752117400810001E-3</v>
      </c>
      <c r="AK53" s="25">
        <f t="shared" si="15"/>
        <v>2.8644326182795794</v>
      </c>
      <c r="AL53" s="2">
        <v>-1.375495106048E-3</v>
      </c>
      <c r="AM53" s="25">
        <f t="shared" ref="AM53:AO53" si="94">$A53-SQRT(-2/AL53)</f>
        <v>2.868360977781208</v>
      </c>
      <c r="AN53" s="2">
        <v>-1.375785521225E-3</v>
      </c>
      <c r="AO53" s="25">
        <f t="shared" si="94"/>
        <v>2.8723858025053488</v>
      </c>
      <c r="AP53" s="2">
        <v>-1.376083075015E-3</v>
      </c>
      <c r="AQ53" s="25">
        <f t="shared" ref="AQ53" si="95">$A53-SQRT(-2/AP53)</f>
        <v>2.8765082387414083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>
      <c r="A54">
        <v>42</v>
      </c>
      <c r="B54" s="2">
        <v>-1.328987381847E-3</v>
      </c>
      <c r="C54" s="36">
        <f t="shared" si="0"/>
        <v>3.2068925749704107</v>
      </c>
      <c r="D54" s="2">
        <v>-1.3159676860170001E-3</v>
      </c>
      <c r="E54" s="36">
        <f t="shared" si="1"/>
        <v>3.0154625910115342</v>
      </c>
      <c r="F54" s="2">
        <v>-1.308114435918E-3</v>
      </c>
      <c r="G54" s="36">
        <f t="shared" si="2"/>
        <v>2.8986160873631945</v>
      </c>
      <c r="H54" s="2">
        <v>-1.303156012119E-3</v>
      </c>
      <c r="I54" s="36">
        <f t="shared" si="3"/>
        <v>2.8242976042228278</v>
      </c>
      <c r="J54" s="2">
        <v>-1.300292146827E-3</v>
      </c>
      <c r="K54" s="36">
        <f t="shared" si="4"/>
        <v>2.7811795147943101</v>
      </c>
      <c r="L54" s="43">
        <v>-1.3413269542150001E-3</v>
      </c>
      <c r="M54" s="36">
        <f t="shared" si="5"/>
        <v>3.3857439651484924</v>
      </c>
      <c r="N54" s="43">
        <v>-1.3641565700439999E-3</v>
      </c>
      <c r="O54" s="36">
        <f t="shared" si="6"/>
        <v>3.7102184762259682</v>
      </c>
      <c r="P54" s="43">
        <v>-1.4088256036479999E-3</v>
      </c>
      <c r="Q54" s="36">
        <f t="shared" si="7"/>
        <v>4.3221268251007388</v>
      </c>
      <c r="R54" s="43">
        <v>-1.5224982334360001E-3</v>
      </c>
      <c r="S54" s="36">
        <f t="shared" si="8"/>
        <v>5.7559601582903994</v>
      </c>
      <c r="T54" s="2">
        <v>-2.0414119996569999E-3</v>
      </c>
      <c r="U54" s="25">
        <f t="shared" si="9"/>
        <v>10.699615957143493</v>
      </c>
      <c r="V54" s="2">
        <v>-1.2959087170030001E-3</v>
      </c>
      <c r="W54" s="25">
        <f t="shared" si="10"/>
        <v>2.7149063984984707</v>
      </c>
      <c r="X54" s="2">
        <v>-1.2956693111570001E-3</v>
      </c>
      <c r="Y54" s="25">
        <f t="shared" si="10"/>
        <v>2.7112771365507342</v>
      </c>
      <c r="Z54" s="2">
        <v>-1.296535008431E-3</v>
      </c>
      <c r="AA54" s="25">
        <f t="shared" si="11"/>
        <v>2.7243958797543257</v>
      </c>
      <c r="AB54" s="2">
        <v>-1.2973496479579999E-3</v>
      </c>
      <c r="AC54" s="25">
        <f t="shared" si="12"/>
        <v>2.7367289018837155</v>
      </c>
      <c r="AD54" s="2">
        <v>-1.2978996405279999E-3</v>
      </c>
      <c r="AE54" s="25">
        <f t="shared" si="13"/>
        <v>2.7450488038576637</v>
      </c>
      <c r="AF54" s="2">
        <v>-1.3053240849670001E-3</v>
      </c>
      <c r="AG54" s="25">
        <f t="shared" si="14"/>
        <v>2.8568454884606425</v>
      </c>
      <c r="AH54" s="2">
        <v>-1.3055735223829999E-3</v>
      </c>
      <c r="AI54" s="25">
        <f t="shared" si="15"/>
        <v>2.8605849307627125</v>
      </c>
      <c r="AJ54" s="2">
        <v>-1.3058293029030001E-3</v>
      </c>
      <c r="AK54" s="25">
        <f t="shared" si="15"/>
        <v>2.8644183530170721</v>
      </c>
      <c r="AL54" s="2">
        <v>-1.3060914939339999E-3</v>
      </c>
      <c r="AM54" s="25">
        <f t="shared" ref="AM54:AO54" si="96">$A54-SQRT(-2/AL54)</f>
        <v>2.8683466817599665</v>
      </c>
      <c r="AN54" s="2">
        <v>-1.306360205357E-3</v>
      </c>
      <c r="AO54" s="25">
        <f t="shared" si="96"/>
        <v>2.8723714763711001</v>
      </c>
      <c r="AP54" s="2">
        <v>-1.306635519737E-3</v>
      </c>
      <c r="AQ54" s="25">
        <f t="shared" ref="AQ54" si="97">$A54-SQRT(-2/AP54)</f>
        <v>2.8764938831685427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>
      <c r="A55">
        <v>43</v>
      </c>
      <c r="B55" s="2">
        <v>-1.2630309250160001E-3</v>
      </c>
      <c r="C55" s="36">
        <f t="shared" si="0"/>
        <v>3.2068787056007011</v>
      </c>
      <c r="D55" s="2">
        <v>-1.250966114172E-3</v>
      </c>
      <c r="E55" s="36">
        <f t="shared" si="1"/>
        <v>3.0154488721039954</v>
      </c>
      <c r="F55" s="2">
        <v>-1.2436866826120001E-3</v>
      </c>
      <c r="G55" s="36">
        <f t="shared" si="2"/>
        <v>2.8986026675977143</v>
      </c>
      <c r="H55" s="2">
        <v>-1.2390897418089999E-3</v>
      </c>
      <c r="I55" s="36">
        <f t="shared" si="3"/>
        <v>2.8242847695115358</v>
      </c>
      <c r="J55" s="2">
        <v>-1.236434382254E-3</v>
      </c>
      <c r="K55" s="36">
        <f t="shared" si="4"/>
        <v>2.7811673362676856</v>
      </c>
      <c r="L55" s="43">
        <v>-1.274461369819E-3</v>
      </c>
      <c r="M55" s="36">
        <f t="shared" si="5"/>
        <v>3.3857297728756919</v>
      </c>
      <c r="N55" s="43">
        <v>-1.295598505628E-3</v>
      </c>
      <c r="O55" s="36">
        <f t="shared" si="6"/>
        <v>3.7102035706322383</v>
      </c>
      <c r="P55" s="43">
        <v>-1.336917093035E-3</v>
      </c>
      <c r="Q55" s="36">
        <f t="shared" si="7"/>
        <v>4.3221112539774325</v>
      </c>
      <c r="R55" s="43">
        <v>-1.4418364969930001E-3</v>
      </c>
      <c r="S55" s="36">
        <f t="shared" si="8"/>
        <v>5.7559423214873817</v>
      </c>
      <c r="T55" s="2">
        <v>-1.9169636645629999E-3</v>
      </c>
      <c r="U55" s="25">
        <f t="shared" si="9"/>
        <v>10.699588341565949</v>
      </c>
      <c r="V55" s="2">
        <v>-1.2323696501439999E-3</v>
      </c>
      <c r="W55" s="25">
        <f t="shared" si="10"/>
        <v>2.7148949310569535</v>
      </c>
      <c r="X55" s="2">
        <v>-1.232147641355E-3</v>
      </c>
      <c r="Y55" s="25">
        <f t="shared" si="10"/>
        <v>2.7112658024282723</v>
      </c>
      <c r="Z55" s="2">
        <v>-1.23295043863E-3</v>
      </c>
      <c r="AA55" s="25">
        <f t="shared" si="11"/>
        <v>2.7243843153968967</v>
      </c>
      <c r="AB55" s="2">
        <v>-1.233705889761E-3</v>
      </c>
      <c r="AC55" s="25">
        <f t="shared" si="12"/>
        <v>2.7367174488148294</v>
      </c>
      <c r="AD55" s="2">
        <v>-1.2342159065020001E-3</v>
      </c>
      <c r="AE55" s="25">
        <f t="shared" si="13"/>
        <v>2.7450373342984804</v>
      </c>
      <c r="AF55" s="2">
        <v>-1.241099832557E-3</v>
      </c>
      <c r="AG55" s="25">
        <f t="shared" si="14"/>
        <v>2.8568323359508554</v>
      </c>
      <c r="AH55" s="2">
        <v>-1.2413310865129999E-3</v>
      </c>
      <c r="AI55" s="25">
        <f t="shared" si="15"/>
        <v>2.8605717487580762</v>
      </c>
      <c r="AJ55" s="2">
        <v>-1.241568219539E-3</v>
      </c>
      <c r="AK55" s="25">
        <f t="shared" si="15"/>
        <v>2.8644051420695007</v>
      </c>
      <c r="AL55" s="2">
        <v>-1.2418112939990001E-3</v>
      </c>
      <c r="AM55" s="25">
        <f t="shared" ref="AM55:AO55" si="98">$A55-SQRT(-2/AL55)</f>
        <v>2.8683334424288773</v>
      </c>
      <c r="AN55" s="2">
        <v>-1.2420604116320001E-3</v>
      </c>
      <c r="AO55" s="25">
        <f t="shared" si="98"/>
        <v>2.8723582092730879</v>
      </c>
      <c r="AP55" s="2">
        <v>-1.242315648842E-3</v>
      </c>
      <c r="AQ55" s="25">
        <f t="shared" ref="AQ55" si="99">$A55-SQRT(-2/AP55)</f>
        <v>2.876480588904812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>
      <c r="A56">
        <v>44</v>
      </c>
      <c r="B56" s="2">
        <v>-1.2018654435770001E-3</v>
      </c>
      <c r="C56" s="36">
        <f t="shared" si="0"/>
        <v>3.2068658448885969</v>
      </c>
      <c r="D56" s="2">
        <v>-1.190664376201E-3</v>
      </c>
      <c r="E56" s="36">
        <f t="shared" si="1"/>
        <v>3.015436146295329</v>
      </c>
      <c r="F56" s="2">
        <v>-1.183904193002E-3</v>
      </c>
      <c r="G56" s="36">
        <f t="shared" si="2"/>
        <v>2.8985902165880475</v>
      </c>
      <c r="H56" s="2">
        <v>-1.179634433336E-3</v>
      </c>
      <c r="I56" s="36">
        <f t="shared" si="3"/>
        <v>2.8242728596861966</v>
      </c>
      <c r="J56" s="2">
        <v>-1.1771678192979999E-3</v>
      </c>
      <c r="K56" s="36">
        <f t="shared" si="4"/>
        <v>2.7811560345110209</v>
      </c>
      <c r="L56" s="43">
        <v>-1.21247392101E-3</v>
      </c>
      <c r="M56" s="36">
        <f t="shared" si="5"/>
        <v>3.3857166172591207</v>
      </c>
      <c r="N56" s="43">
        <v>-1.232081827076E-3</v>
      </c>
      <c r="O56" s="36">
        <f t="shared" si="6"/>
        <v>3.7101897624584268</v>
      </c>
      <c r="P56" s="43">
        <v>-1.2703768456860001E-3</v>
      </c>
      <c r="Q56" s="36">
        <f t="shared" si="7"/>
        <v>4.3220968467552865</v>
      </c>
      <c r="R56" s="43">
        <v>-1.3674192610300001E-3</v>
      </c>
      <c r="S56" s="36">
        <f t="shared" si="8"/>
        <v>5.7559258673948079</v>
      </c>
      <c r="T56" s="2">
        <v>-1.8035580898509999E-3</v>
      </c>
      <c r="U56" s="25">
        <f t="shared" si="9"/>
        <v>10.699563180776892</v>
      </c>
      <c r="V56" s="2">
        <v>-1.173391622862E-3</v>
      </c>
      <c r="W56" s="25">
        <f t="shared" si="10"/>
        <v>2.7148842878959059</v>
      </c>
      <c r="X56" s="2">
        <v>-1.1731853653510001E-3</v>
      </c>
      <c r="Y56" s="25">
        <f t="shared" si="10"/>
        <v>2.7112552829571825</v>
      </c>
      <c r="Z56" s="2">
        <v>-1.1739312119439999E-3</v>
      </c>
      <c r="AA56" s="25">
        <f t="shared" si="11"/>
        <v>2.7243735824622348</v>
      </c>
      <c r="AB56" s="2">
        <v>-1.1746330723339999E-3</v>
      </c>
      <c r="AC56" s="25">
        <f t="shared" si="12"/>
        <v>2.736706819406308</v>
      </c>
      <c r="AD56" s="2">
        <v>-1.1751068954659999E-3</v>
      </c>
      <c r="AE56" s="25">
        <f t="shared" si="13"/>
        <v>2.7450266897768927</v>
      </c>
      <c r="AF56" s="2">
        <v>-1.1815015262249999E-3</v>
      </c>
      <c r="AG56" s="25">
        <f t="shared" si="14"/>
        <v>2.8568201319662876</v>
      </c>
      <c r="AH56" s="2">
        <v>-1.181716322074E-3</v>
      </c>
      <c r="AI56" s="25">
        <f t="shared" si="15"/>
        <v>2.8605595175132805</v>
      </c>
      <c r="AJ56" s="2">
        <v>-1.1819365771370001E-3</v>
      </c>
      <c r="AK56" s="25">
        <f t="shared" si="15"/>
        <v>2.8643928840447046</v>
      </c>
      <c r="AL56" s="2">
        <v>-1.1821623492280001E-3</v>
      </c>
      <c r="AM56" s="25">
        <f t="shared" ref="AM56:AO56" si="100">$A56-SQRT(-2/AL56)</f>
        <v>2.8683211581551475</v>
      </c>
      <c r="AN56" s="2">
        <v>-1.1823937327270001E-3</v>
      </c>
      <c r="AO56" s="25">
        <f t="shared" si="100"/>
        <v>2.8723458993047544</v>
      </c>
      <c r="AP56" s="2">
        <v>-1.1826307984779999E-3</v>
      </c>
      <c r="AQ56" s="25">
        <f t="shared" ref="AQ56" si="101">$A56-SQRT(-2/AP56)</f>
        <v>2.8764682538374728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>
      <c r="A57">
        <v>45</v>
      </c>
      <c r="B57" s="2">
        <v>-1.1450379093280001E-3</v>
      </c>
      <c r="C57" s="36">
        <f t="shared" si="0"/>
        <v>3.2068538973479903</v>
      </c>
      <c r="D57" s="2">
        <v>-1.1346200637590001E-3</v>
      </c>
      <c r="E57" s="36">
        <f t="shared" si="1"/>
        <v>3.0154243200086199</v>
      </c>
      <c r="F57" s="2">
        <v>-1.128330894695E-3</v>
      </c>
      <c r="G57" s="36">
        <f t="shared" si="2"/>
        <v>2.8985786432461467</v>
      </c>
      <c r="H57" s="2">
        <v>-1.124357988528E-3</v>
      </c>
      <c r="I57" s="36">
        <f t="shared" si="3"/>
        <v>2.8242617879891014</v>
      </c>
      <c r="J57" s="2">
        <v>-1.12206264639E-3</v>
      </c>
      <c r="K57" s="36">
        <f t="shared" si="4"/>
        <v>2.7811455273123613</v>
      </c>
      <c r="L57" s="43">
        <v>-1.15490137948E-3</v>
      </c>
      <c r="M57" s="36">
        <f t="shared" si="5"/>
        <v>3.3857043997121821</v>
      </c>
      <c r="N57" s="43">
        <v>-1.1731240876850001E-3</v>
      </c>
      <c r="O57" s="36">
        <f t="shared" si="6"/>
        <v>3.7101769465320942</v>
      </c>
      <c r="P57" s="43">
        <v>-1.2086835026509999E-3</v>
      </c>
      <c r="Q57" s="36">
        <f t="shared" si="7"/>
        <v>4.322083490245987</v>
      </c>
      <c r="R57" s="43">
        <v>-1.298618196928E-3</v>
      </c>
      <c r="S57" s="36">
        <f t="shared" si="8"/>
        <v>5.7559106566513876</v>
      </c>
      <c r="T57" s="2">
        <v>-1.699926373506E-3</v>
      </c>
      <c r="U57" s="25">
        <f t="shared" si="9"/>
        <v>10.699540192103328</v>
      </c>
      <c r="V57" s="2">
        <v>-1.11854830918E-3</v>
      </c>
      <c r="W57" s="25">
        <f t="shared" si="10"/>
        <v>2.7148743918658198</v>
      </c>
      <c r="X57" s="2">
        <v>-1.118356347291E-3</v>
      </c>
      <c r="Y57" s="25">
        <f t="shared" si="10"/>
        <v>2.7112455018797874</v>
      </c>
      <c r="Z57" s="2">
        <v>-1.1190505054E-3</v>
      </c>
      <c r="AA57" s="25">
        <f t="shared" si="11"/>
        <v>2.724363603090211</v>
      </c>
      <c r="AB57" s="2">
        <v>-1.119703726318E-3</v>
      </c>
      <c r="AC57" s="25">
        <f t="shared" si="12"/>
        <v>2.736696936520481</v>
      </c>
      <c r="AD57" s="2">
        <v>-1.1201447011190001E-3</v>
      </c>
      <c r="AE57" s="25">
        <f t="shared" si="13"/>
        <v>2.7450167929834492</v>
      </c>
      <c r="AF57" s="2">
        <v>-1.126095332505E-3</v>
      </c>
      <c r="AG57" s="25">
        <f t="shared" si="14"/>
        <v>2.8568087874403219</v>
      </c>
      <c r="AH57" s="2">
        <v>-1.1262951957100001E-3</v>
      </c>
      <c r="AI57" s="25">
        <f t="shared" si="15"/>
        <v>2.8605481476869059</v>
      </c>
      <c r="AJ57" s="2">
        <v>-1.1265001373200001E-3</v>
      </c>
      <c r="AK57" s="25">
        <f t="shared" si="15"/>
        <v>2.8643814893992072</v>
      </c>
      <c r="AL57" s="2">
        <v>-1.126710211029E-3</v>
      </c>
      <c r="AM57" s="25">
        <f t="shared" ref="AM57:AO57" si="102">$A57-SQRT(-2/AL57)</f>
        <v>2.8683097391856691</v>
      </c>
      <c r="AN57" s="2">
        <v>-1.126925504552E-3</v>
      </c>
      <c r="AO57" s="25">
        <f t="shared" si="102"/>
        <v>2.8723344565507674</v>
      </c>
      <c r="AP57" s="2">
        <v>-1.1271460836969999E-3</v>
      </c>
      <c r="AQ57" s="25">
        <f t="shared" ref="AQ57" si="103">$A57-SQRT(-2/AP57)</f>
        <v>2.8764567878320619</v>
      </c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>
      <c r="A58">
        <v>46</v>
      </c>
      <c r="B58" s="2">
        <v>-1.0921476031789999E-3</v>
      </c>
      <c r="C58" s="36">
        <f t="shared" si="0"/>
        <v>3.2068427784948668</v>
      </c>
      <c r="D58" s="2">
        <v>-1.082441626607E-3</v>
      </c>
      <c r="E58" s="36">
        <f t="shared" si="1"/>
        <v>3.0154133103677836</v>
      </c>
      <c r="F58" s="2">
        <v>-1.0765807107229999E-3</v>
      </c>
      <c r="G58" s="36">
        <f t="shared" si="2"/>
        <v>2.8985678669697634</v>
      </c>
      <c r="H58" s="2">
        <v>-1.072877764627E-3</v>
      </c>
      <c r="I58" s="36">
        <f t="shared" si="3"/>
        <v>2.8242514775197094</v>
      </c>
      <c r="J58" s="2">
        <v>-1.0707381970499999E-3</v>
      </c>
      <c r="K58" s="36">
        <f t="shared" si="4"/>
        <v>2.7811357418480682</v>
      </c>
      <c r="L58" s="43">
        <v>-1.1013342256130001E-3</v>
      </c>
      <c r="M58" s="36">
        <f t="shared" si="5"/>
        <v>3.3856930331185069</v>
      </c>
      <c r="N58" s="43">
        <v>-1.1182992017790001E-3</v>
      </c>
      <c r="O58" s="36">
        <f t="shared" si="6"/>
        <v>3.7101650300113818</v>
      </c>
      <c r="P58" s="43">
        <v>-1.151377495098E-3</v>
      </c>
      <c r="Q58" s="36">
        <f t="shared" si="7"/>
        <v>4.3220710846652821</v>
      </c>
      <c r="R58" s="43">
        <v>-1.234882063522E-3</v>
      </c>
      <c r="S58" s="36">
        <f t="shared" si="8"/>
        <v>5.7558965670247559</v>
      </c>
      <c r="T58" s="2">
        <v>-1.604976776853E-3</v>
      </c>
      <c r="U58" s="25">
        <f t="shared" si="9"/>
        <v>10.69951913241615</v>
      </c>
      <c r="V58" s="2">
        <v>-1.0674620557869999E-3</v>
      </c>
      <c r="W58" s="25">
        <f t="shared" si="10"/>
        <v>2.7148651746350794</v>
      </c>
      <c r="X58" s="2">
        <v>-1.0672830982260001E-3</v>
      </c>
      <c r="Y58" s="25">
        <f t="shared" si="10"/>
        <v>2.7112363916611386</v>
      </c>
      <c r="Z58" s="2">
        <v>-1.0679302360100001E-3</v>
      </c>
      <c r="AA58" s="25">
        <f t="shared" si="11"/>
        <v>2.7243543083572987</v>
      </c>
      <c r="AB58" s="2">
        <v>-1.0685392098750001E-3</v>
      </c>
      <c r="AC58" s="25">
        <f t="shared" si="12"/>
        <v>2.736687731817625</v>
      </c>
      <c r="AD58" s="2">
        <v>-1.0689503038839999E-3</v>
      </c>
      <c r="AE58" s="25">
        <f t="shared" si="13"/>
        <v>2.7450075754538048</v>
      </c>
      <c r="AF58" s="2">
        <v>-1.0744971090300001E-3</v>
      </c>
      <c r="AG58" s="25">
        <f t="shared" si="14"/>
        <v>2.8567982234620715</v>
      </c>
      <c r="AH58" s="2">
        <v>-1.0746833923289999E-3</v>
      </c>
      <c r="AI58" s="25">
        <f t="shared" si="15"/>
        <v>2.8605375602364234</v>
      </c>
      <c r="AJ58" s="2">
        <v>-1.0748744078319999E-3</v>
      </c>
      <c r="AK58" s="25">
        <f t="shared" si="15"/>
        <v>2.8643708788943769</v>
      </c>
      <c r="AL58" s="2">
        <v>-1.0750702054979999E-3</v>
      </c>
      <c r="AM58" s="25">
        <f t="shared" ref="AM58:AO58" si="104">$A58-SQRT(-2/AL58)</f>
        <v>2.8682991061145771</v>
      </c>
      <c r="AN58" s="2">
        <v>-1.0752708669869999E-3</v>
      </c>
      <c r="AO58" s="25">
        <f t="shared" si="104"/>
        <v>2.8723238013842547</v>
      </c>
      <c r="AP58" s="2">
        <v>-1.0754764535399999E-3</v>
      </c>
      <c r="AQ58" s="25">
        <f t="shared" ref="AQ58" si="105">$A58-SQRT(-2/AP58)</f>
        <v>2.8764461110942321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>
      <c r="A59">
        <v>47</v>
      </c>
      <c r="B59" s="2">
        <v>-1.0428390310479999E-3</v>
      </c>
      <c r="C59" s="36">
        <f t="shared" si="0"/>
        <v>3.2068324133979402</v>
      </c>
      <c r="D59" s="2">
        <v>-1.033781514643E-3</v>
      </c>
      <c r="E59" s="36">
        <f t="shared" si="1"/>
        <v>3.0154030438640689</v>
      </c>
      <c r="F59" s="2">
        <v>-1.028310835553E-3</v>
      </c>
      <c r="G59" s="36">
        <f t="shared" si="2"/>
        <v>2.8985578161708077</v>
      </c>
      <c r="H59" s="2">
        <v>-1.024853934016E-3</v>
      </c>
      <c r="I59" s="36">
        <f t="shared" si="3"/>
        <v>2.8242418600728314</v>
      </c>
      <c r="J59" s="2">
        <v>-1.0228563576570001E-3</v>
      </c>
      <c r="K59" s="36">
        <f t="shared" si="4"/>
        <v>2.7811266135151484</v>
      </c>
      <c r="L59" s="43">
        <v>-1.0514093453519999E-3</v>
      </c>
      <c r="M59" s="36">
        <f t="shared" si="5"/>
        <v>3.3856824402214372</v>
      </c>
      <c r="N59" s="43">
        <v>-1.067229724141E-3</v>
      </c>
      <c r="O59" s="36">
        <f t="shared" si="6"/>
        <v>3.7101539305898257</v>
      </c>
      <c r="P59" s="43">
        <v>-1.098052460158E-3</v>
      </c>
      <c r="Q59" s="36">
        <f t="shared" si="7"/>
        <v>4.3220595418387688</v>
      </c>
      <c r="R59" s="43">
        <v>-1.1757256300720001E-3</v>
      </c>
      <c r="S59" s="36">
        <f t="shared" si="8"/>
        <v>5.7558834909662977</v>
      </c>
      <c r="T59" s="2">
        <v>-1.5177658491510001E-3</v>
      </c>
      <c r="U59" s="25">
        <f t="shared" si="9"/>
        <v>10.699499791703616</v>
      </c>
      <c r="V59" s="2">
        <v>-1.0197973628500001E-3</v>
      </c>
      <c r="W59" s="25">
        <f t="shared" si="10"/>
        <v>2.7148565754519112</v>
      </c>
      <c r="X59" s="2">
        <v>-1.019630260908E-3</v>
      </c>
      <c r="Y59" s="25">
        <f t="shared" si="10"/>
        <v>2.7112278922987514</v>
      </c>
      <c r="Z59" s="2">
        <v>-1.0202345311780001E-3</v>
      </c>
      <c r="AA59" s="25">
        <f t="shared" si="11"/>
        <v>2.7243456369839762</v>
      </c>
      <c r="AB59" s="2">
        <v>-1.020803165579E-3</v>
      </c>
      <c r="AC59" s="25">
        <f t="shared" si="12"/>
        <v>2.7366791446392682</v>
      </c>
      <c r="AD59" s="2">
        <v>-1.021187018647E-3</v>
      </c>
      <c r="AE59" s="25">
        <f t="shared" si="13"/>
        <v>2.7449989764362286</v>
      </c>
      <c r="AF59" s="2">
        <v>-1.02636572774E-3</v>
      </c>
      <c r="AG59" s="25">
        <f t="shared" si="14"/>
        <v>2.8567883700419401</v>
      </c>
      <c r="AH59" s="2">
        <v>-1.026539634089E-3</v>
      </c>
      <c r="AI59" s="25">
        <f t="shared" si="15"/>
        <v>2.8605276849557697</v>
      </c>
      <c r="AJ59" s="2">
        <v>-1.02671795721E-3</v>
      </c>
      <c r="AK59" s="25">
        <f t="shared" si="15"/>
        <v>2.8643609822137179</v>
      </c>
      <c r="AL59" s="2">
        <v>-1.0269007436589999E-3</v>
      </c>
      <c r="AM59" s="25">
        <f t="shared" ref="AM59:AO59" si="106">$A59-SQRT(-2/AL59)</f>
        <v>2.8682891884243134</v>
      </c>
      <c r="AN59" s="2">
        <v>-1.02708806959E-3</v>
      </c>
      <c r="AO59" s="25">
        <f t="shared" si="106"/>
        <v>2.8723138631524847</v>
      </c>
      <c r="AP59" s="2">
        <v>-1.0272799920879999E-3</v>
      </c>
      <c r="AQ59" s="25">
        <f t="shared" ref="AQ59" si="107">$A59-SQRT(-2/AP59)</f>
        <v>2.876436152799954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>
      <c r="A60">
        <v>48</v>
      </c>
      <c r="B60" s="2">
        <v>-9.9679593430800008E-4</v>
      </c>
      <c r="C60" s="36">
        <f t="shared" si="0"/>
        <v>3.2068227354266483</v>
      </c>
      <c r="D60" s="2">
        <v>-9.8833037507999998E-4</v>
      </c>
      <c r="E60" s="36">
        <f t="shared" si="1"/>
        <v>3.0153934550718304</v>
      </c>
      <c r="F60" s="2">
        <v>-9.8321604299600007E-4</v>
      </c>
      <c r="G60" s="36">
        <f t="shared" si="2"/>
        <v>2.8985484271744539</v>
      </c>
      <c r="H60" s="2">
        <v>-9.799838613129999E-4</v>
      </c>
      <c r="I60" s="36">
        <f t="shared" si="3"/>
        <v>2.8242328748561789</v>
      </c>
      <c r="J60" s="2">
        <v>-9.7811598427400008E-4</v>
      </c>
      <c r="K60" s="36">
        <f t="shared" si="4"/>
        <v>2.7811180847235946</v>
      </c>
      <c r="L60" s="43">
        <v>-1.004803859938E-3</v>
      </c>
      <c r="M60" s="36">
        <f t="shared" si="5"/>
        <v>3.3856725523449001</v>
      </c>
      <c r="N60" s="43">
        <v>-1.0195803357549999E-3</v>
      </c>
      <c r="O60" s="36">
        <f t="shared" si="6"/>
        <v>3.7101435752620731</v>
      </c>
      <c r="P60" s="43">
        <v>-1.0483480165549999E-3</v>
      </c>
      <c r="Q60" s="36">
        <f t="shared" si="7"/>
        <v>4.3220487835393442</v>
      </c>
      <c r="R60" s="43">
        <v>-1.1207204127499999E-3</v>
      </c>
      <c r="S60" s="36">
        <f t="shared" si="8"/>
        <v>5.7558713334947029</v>
      </c>
      <c r="T60" s="2">
        <v>-1.4374748975769999E-3</v>
      </c>
      <c r="U60" s="25">
        <f t="shared" si="9"/>
        <v>10.69948198778954</v>
      </c>
      <c r="V60" s="2">
        <v>-9.7525536127200001E-4</v>
      </c>
      <c r="W60" s="25">
        <f t="shared" si="10"/>
        <v>2.7148485402648177</v>
      </c>
      <c r="X60" s="2">
        <v>-9.7509909033700003E-4</v>
      </c>
      <c r="Y60" s="25">
        <f t="shared" si="10"/>
        <v>2.7112199503501344</v>
      </c>
      <c r="Z60" s="2">
        <v>-9.7566419735400001E-4</v>
      </c>
      <c r="AA60" s="25">
        <f t="shared" si="11"/>
        <v>2.7243375344651994</v>
      </c>
      <c r="AB60" s="2">
        <v>-9.7619597787000005E-4</v>
      </c>
      <c r="AC60" s="25">
        <f t="shared" si="12"/>
        <v>2.7366711209177481</v>
      </c>
      <c r="AD60" s="2">
        <v>-9.7655494464000004E-4</v>
      </c>
      <c r="AE60" s="25">
        <f t="shared" si="13"/>
        <v>2.744990941765117</v>
      </c>
      <c r="AF60" s="2">
        <v>-9.8139742178599996E-4</v>
      </c>
      <c r="AG60" s="25">
        <f t="shared" si="14"/>
        <v>2.8567791648153147</v>
      </c>
      <c r="AH60" s="2">
        <v>-9.8156002383300005E-4</v>
      </c>
      <c r="AI60" s="25">
        <f t="shared" si="15"/>
        <v>2.8605184593866113</v>
      </c>
      <c r="AJ60" s="2">
        <v>-9.8172675463899998E-4</v>
      </c>
      <c r="AK60" s="25">
        <f t="shared" si="15"/>
        <v>2.8643517366607583</v>
      </c>
      <c r="AL60" s="2">
        <v>-9.8189765766600002E-4</v>
      </c>
      <c r="AM60" s="25">
        <f t="shared" ref="AM60:AO60" si="108">$A60-SQRT(-2/AL60)</f>
        <v>2.8682799233397347</v>
      </c>
      <c r="AN60" s="2">
        <v>-9.8207280404000001E-4</v>
      </c>
      <c r="AO60" s="25">
        <f t="shared" si="108"/>
        <v>2.8723045789247976</v>
      </c>
      <c r="AP60" s="2">
        <v>-9.8225224705999993E-4</v>
      </c>
      <c r="AQ60" s="25">
        <f t="shared" ref="AQ60" si="109">$A60-SQRT(-2/AP60)</f>
        <v>2.8764268498839627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>
      <c r="A61">
        <v>49</v>
      </c>
      <c r="B61" s="2">
        <v>-9.5373620568599997E-4</v>
      </c>
      <c r="C61" s="36">
        <f t="shared" si="0"/>
        <v>3.2068136851559714</v>
      </c>
      <c r="D61" s="2">
        <v>-9.4581212324099996E-4</v>
      </c>
      <c r="E61" s="36">
        <f t="shared" si="1"/>
        <v>3.0153844855991707</v>
      </c>
      <c r="F61" s="2">
        <v>-9.4102384890200005E-4</v>
      </c>
      <c r="G61" s="36">
        <f t="shared" si="2"/>
        <v>2.8985396430969459</v>
      </c>
      <c r="H61" s="2">
        <v>-9.3799732353700002E-4</v>
      </c>
      <c r="I61" s="36">
        <f t="shared" si="3"/>
        <v>2.8242244676579276</v>
      </c>
      <c r="J61" s="2">
        <v>-9.3624815581100005E-4</v>
      </c>
      <c r="K61" s="36">
        <f t="shared" si="4"/>
        <v>2.7811101040931732</v>
      </c>
      <c r="L61" s="43">
        <v>-9.6122989203499998E-4</v>
      </c>
      <c r="M61" s="36">
        <f t="shared" si="5"/>
        <v>3.3856633082666079</v>
      </c>
      <c r="N61" s="43">
        <v>-9.7505232512699999E-4</v>
      </c>
      <c r="O61" s="36">
        <f t="shared" si="6"/>
        <v>3.710133898934906</v>
      </c>
      <c r="P61" s="43">
        <v>-1.0019436593189999E-3</v>
      </c>
      <c r="Q61" s="36">
        <f t="shared" si="7"/>
        <v>4.3220387402465761</v>
      </c>
      <c r="R61" s="43">
        <v>-1.0694868930930001E-3</v>
      </c>
      <c r="S61" s="36">
        <f t="shared" si="8"/>
        <v>5.7558600105492701</v>
      </c>
      <c r="T61" s="2">
        <v>-1.3633907008659999E-3</v>
      </c>
      <c r="U61" s="25">
        <f t="shared" si="9"/>
        <v>10.699465562039997</v>
      </c>
      <c r="V61" s="2">
        <v>-9.3356911604199999E-4</v>
      </c>
      <c r="W61" s="25">
        <f t="shared" si="10"/>
        <v>2.7148410208392377</v>
      </c>
      <c r="X61" s="2">
        <v>-9.3342275985099999E-4</v>
      </c>
      <c r="Y61" s="25">
        <f t="shared" si="10"/>
        <v>2.7112125181163265</v>
      </c>
      <c r="Z61" s="2">
        <v>-9.3395201623000003E-4</v>
      </c>
      <c r="AA61" s="25">
        <f t="shared" si="11"/>
        <v>2.7243299520743207</v>
      </c>
      <c r="AB61" s="2">
        <v>-9.3445005996499995E-4</v>
      </c>
      <c r="AC61" s="25">
        <f t="shared" si="12"/>
        <v>2.7366636124261916</v>
      </c>
      <c r="AD61" s="2">
        <v>-9.3478624606399996E-4</v>
      </c>
      <c r="AE61" s="25">
        <f t="shared" si="13"/>
        <v>2.7449834231211341</v>
      </c>
      <c r="AF61" s="2">
        <v>-9.3932098062399997E-4</v>
      </c>
      <c r="AG61" s="25">
        <f t="shared" si="14"/>
        <v>2.8567705521773377</v>
      </c>
      <c r="AH61" s="2">
        <v>-9.3947323728300002E-4</v>
      </c>
      <c r="AI61" s="25">
        <f t="shared" si="15"/>
        <v>2.8605098277355552</v>
      </c>
      <c r="AJ61" s="2">
        <v>-9.3962935919599997E-4</v>
      </c>
      <c r="AK61" s="25">
        <f t="shared" si="15"/>
        <v>2.8643430863711501</v>
      </c>
      <c r="AL61" s="2">
        <v>-9.3978938699600004E-4</v>
      </c>
      <c r="AM61" s="25">
        <f t="shared" ref="AM61:AO61" si="110">$A61-SQRT(-2/AL61)</f>
        <v>2.8682712547996658</v>
      </c>
      <c r="AN61" s="2">
        <v>-9.3995338721699999E-4</v>
      </c>
      <c r="AO61" s="25">
        <f t="shared" si="110"/>
        <v>2.8722958925356181</v>
      </c>
      <c r="AP61" s="2">
        <v>-9.4012140969799995E-4</v>
      </c>
      <c r="AQ61" s="25">
        <f t="shared" ref="AQ61" si="111">$A61-SQRT(-2/AP61)</f>
        <v>2.876418146075487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>
      <c r="A62">
        <v>50</v>
      </c>
      <c r="B62" s="2">
        <v>-9.1340755749200002E-4</v>
      </c>
      <c r="C62" s="36">
        <f t="shared" si="0"/>
        <v>3.2068052094281967</v>
      </c>
      <c r="D62" s="2">
        <v>-9.0597973982700002E-4</v>
      </c>
      <c r="E62" s="36">
        <f t="shared" si="1"/>
        <v>3.0153760832771823</v>
      </c>
      <c r="F62" s="2">
        <v>-9.0149038503799998E-4</v>
      </c>
      <c r="G62" s="36">
        <f t="shared" si="2"/>
        <v>2.8985314130411837</v>
      </c>
      <c r="H62" s="2">
        <v>-8.9865243189299999E-4</v>
      </c>
      <c r="I62" s="36">
        <f t="shared" si="3"/>
        <v>2.8242165899238927</v>
      </c>
      <c r="J62" s="2">
        <v>-8.9701212333499997E-4</v>
      </c>
      <c r="K62" s="36">
        <f t="shared" si="4"/>
        <v>2.7811026256340625</v>
      </c>
      <c r="L62" s="43">
        <v>-9.2043010928799995E-4</v>
      </c>
      <c r="M62" s="36">
        <f t="shared" si="5"/>
        <v>3.3856546532707625</v>
      </c>
      <c r="N62" s="43">
        <v>-9.3337889504099998E-4</v>
      </c>
      <c r="O62" s="36">
        <f t="shared" si="6"/>
        <v>3.7101248435268488</v>
      </c>
      <c r="P62" s="43">
        <v>-9.5855357974399999E-4</v>
      </c>
      <c r="Q62" s="36">
        <f t="shared" si="7"/>
        <v>4.3220293499290179</v>
      </c>
      <c r="R62" s="43">
        <v>-1.0216879535119999E-3</v>
      </c>
      <c r="S62" s="36">
        <f t="shared" si="8"/>
        <v>5.7558494474190312</v>
      </c>
      <c r="T62" s="2">
        <v>-1.294889613899E-3</v>
      </c>
      <c r="U62" s="25">
        <f t="shared" si="9"/>
        <v>10.699450375718946</v>
      </c>
      <c r="V62" s="2">
        <v>-8.94499617417E-4</v>
      </c>
      <c r="W62" s="25">
        <f t="shared" si="10"/>
        <v>2.7148339738798128</v>
      </c>
      <c r="X62" s="2">
        <v>-8.9436235459499996E-4</v>
      </c>
      <c r="Y62" s="25">
        <f t="shared" si="10"/>
        <v>2.7112055528712347</v>
      </c>
      <c r="Z62" s="2">
        <v>-8.94858729968E-4</v>
      </c>
      <c r="AA62" s="25">
        <f t="shared" si="11"/>
        <v>2.7243228462486684</v>
      </c>
      <c r="AB62" s="2">
        <v>-8.9532583131899995E-4</v>
      </c>
      <c r="AC62" s="25">
        <f t="shared" si="12"/>
        <v>2.7366565759491337</v>
      </c>
      <c r="AD62" s="2">
        <v>-8.9564112430300005E-4</v>
      </c>
      <c r="AE62" s="25">
        <f t="shared" si="13"/>
        <v>2.7449763771957123</v>
      </c>
      <c r="AF62" s="2">
        <v>-8.9989365088899995E-4</v>
      </c>
      <c r="AG62" s="25">
        <f t="shared" si="14"/>
        <v>2.8567624822754354</v>
      </c>
      <c r="AH62" s="2">
        <v>-9.0003642151400003E-4</v>
      </c>
      <c r="AI62" s="25">
        <f t="shared" si="15"/>
        <v>2.860501740078071</v>
      </c>
      <c r="AJ62" s="2">
        <v>-9.0018281584199999E-4</v>
      </c>
      <c r="AK62" s="25">
        <f t="shared" si="15"/>
        <v>2.8643349813054968</v>
      </c>
      <c r="AL62" s="2">
        <v>-9.0033287191600001E-4</v>
      </c>
      <c r="AM62" s="25">
        <f t="shared" ref="AM62:AO62" si="112">$A62-SQRT(-2/AL62)</f>
        <v>2.8682631326551231</v>
      </c>
      <c r="AN62" s="2">
        <v>-9.00486652068E-4</v>
      </c>
      <c r="AO62" s="25">
        <f t="shared" si="112"/>
        <v>2.8722877537361029</v>
      </c>
      <c r="AP62" s="2">
        <v>-9.0064420296600005E-4</v>
      </c>
      <c r="AQ62" s="25">
        <f t="shared" ref="AQ62" si="113">$A62-SQRT(-2/AP62)</f>
        <v>2.876409990966927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>
      <c r="A63">
        <v>51</v>
      </c>
      <c r="B63" s="2">
        <v>-8.7558381758500001E-4</v>
      </c>
      <c r="C63" s="36">
        <f t="shared" si="0"/>
        <v>3.2067972606102941</v>
      </c>
      <c r="D63" s="2">
        <v>-8.6861167480599996E-4</v>
      </c>
      <c r="E63" s="36">
        <f t="shared" si="1"/>
        <v>3.0153682012089931</v>
      </c>
      <c r="F63" s="2">
        <v>-8.6439686710700005E-4</v>
      </c>
      <c r="G63" s="36">
        <f t="shared" si="2"/>
        <v>2.8985236914172106</v>
      </c>
      <c r="H63" s="2">
        <v>-8.6173213990800004E-4</v>
      </c>
      <c r="I63" s="36">
        <f t="shared" si="3"/>
        <v>2.8242091980839064</v>
      </c>
      <c r="J63" s="2">
        <v>-8.6019184125199998E-4</v>
      </c>
      <c r="K63" s="36">
        <f t="shared" si="4"/>
        <v>2.7810956080593883</v>
      </c>
      <c r="L63" s="43">
        <v>-8.8217391608199996E-4</v>
      </c>
      <c r="M63" s="36">
        <f t="shared" si="5"/>
        <v>3.3856465383369638</v>
      </c>
      <c r="N63" s="43">
        <v>-8.9432115658300004E-4</v>
      </c>
      <c r="O63" s="36">
        <f t="shared" si="6"/>
        <v>3.7101163569651234</v>
      </c>
      <c r="P63" s="43">
        <v>-9.1792225375599999E-4</v>
      </c>
      <c r="Q63" s="36">
        <f t="shared" si="7"/>
        <v>4.3220205572258976</v>
      </c>
      <c r="R63" s="43">
        <v>-9.7702331708900006E-4</v>
      </c>
      <c r="S63" s="36">
        <f t="shared" si="8"/>
        <v>5.7558395775944575</v>
      </c>
      <c r="T63" s="2">
        <v>-1.2314243985940001E-3</v>
      </c>
      <c r="U63" s="25">
        <f t="shared" si="9"/>
        <v>10.699436307162046</v>
      </c>
      <c r="V63" s="2">
        <v>-8.5783234719199997E-4</v>
      </c>
      <c r="W63" s="25">
        <f t="shared" si="10"/>
        <v>2.7148273606671296</v>
      </c>
      <c r="X63" s="2">
        <v>-8.5770343969500005E-4</v>
      </c>
      <c r="Y63" s="25">
        <f t="shared" si="10"/>
        <v>2.7111990162957085</v>
      </c>
      <c r="Z63" s="2">
        <v>-8.5816960245600001E-4</v>
      </c>
      <c r="AA63" s="25">
        <f t="shared" si="11"/>
        <v>2.7243161778153748</v>
      </c>
      <c r="AB63" s="2">
        <v>-8.5860827239100002E-4</v>
      </c>
      <c r="AC63" s="25">
        <f t="shared" si="12"/>
        <v>2.7366499727155187</v>
      </c>
      <c r="AD63" s="2">
        <v>-8.5890436829800002E-4</v>
      </c>
      <c r="AE63" s="25">
        <f t="shared" si="13"/>
        <v>2.744969765211124</v>
      </c>
      <c r="AF63" s="2">
        <v>-8.6289762703000003E-4</v>
      </c>
      <c r="AG63" s="25">
        <f t="shared" si="14"/>
        <v>2.8567549104750256</v>
      </c>
      <c r="AH63" s="2">
        <v>-8.63031683564E-4</v>
      </c>
      <c r="AI63" s="25">
        <f t="shared" si="15"/>
        <v>2.8604941516522118</v>
      </c>
      <c r="AJ63" s="2">
        <v>-8.6316914196400002E-4</v>
      </c>
      <c r="AK63" s="25">
        <f t="shared" si="15"/>
        <v>2.8643273765637431</v>
      </c>
      <c r="AL63" s="2">
        <v>-8.6331003790099999E-4</v>
      </c>
      <c r="AM63" s="25">
        <f t="shared" ref="AM63:AO63" si="114">$A63-SQRT(-2/AL63)</f>
        <v>2.86825551196128</v>
      </c>
      <c r="AN63" s="2">
        <v>-8.6345442984700005E-4</v>
      </c>
      <c r="AO63" s="25">
        <f t="shared" si="114"/>
        <v>2.8722801174200114</v>
      </c>
      <c r="AP63" s="2">
        <v>-8.6360236156699996E-4</v>
      </c>
      <c r="AQ63" s="25">
        <f t="shared" ref="AQ63" si="115">$A63-SQRT(-2/AP63)</f>
        <v>2.8764023394144829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>
      <c r="A64">
        <v>52</v>
      </c>
      <c r="B64" s="2">
        <v>-8.40061751219E-4</v>
      </c>
      <c r="C64" s="36">
        <f t="shared" si="0"/>
        <v>3.20678979592833</v>
      </c>
      <c r="D64" s="2">
        <v>-8.3350875990299996E-4</v>
      </c>
      <c r="E64" s="36">
        <f t="shared" si="1"/>
        <v>3.0153607973521659</v>
      </c>
      <c r="F64" s="2">
        <v>-8.2954656109700004E-4</v>
      </c>
      <c r="G64" s="36">
        <f t="shared" si="2"/>
        <v>2.8985164371262684</v>
      </c>
      <c r="H64" s="2">
        <v>-8.2704124350800004E-4</v>
      </c>
      <c r="I64" s="36">
        <f t="shared" si="3"/>
        <v>2.8242022530050832</v>
      </c>
      <c r="J64" s="2">
        <v>-8.2559298675999998E-4</v>
      </c>
      <c r="K64" s="36">
        <f t="shared" si="4"/>
        <v>2.7810890142622142</v>
      </c>
      <c r="L64" s="43">
        <v>-8.4625418794599997E-4</v>
      </c>
      <c r="M64" s="36">
        <f t="shared" si="5"/>
        <v>3.3856389194506846</v>
      </c>
      <c r="N64" s="43">
        <v>-8.5766469779400005E-4</v>
      </c>
      <c r="O64" s="36">
        <f t="shared" si="6"/>
        <v>3.7101083926372098</v>
      </c>
      <c r="P64" s="43">
        <v>-8.7982067110399997E-4</v>
      </c>
      <c r="Q64" s="36">
        <f t="shared" si="7"/>
        <v>4.3220123124204974</v>
      </c>
      <c r="R64" s="43">
        <v>-9.3522481981400001E-4</v>
      </c>
      <c r="S64" s="36">
        <f t="shared" si="8"/>
        <v>5.7558303416975036</v>
      </c>
      <c r="T64" s="2">
        <v>-1.1725132594650001E-3</v>
      </c>
      <c r="U64" s="25">
        <f t="shared" si="9"/>
        <v>10.699423249286859</v>
      </c>
      <c r="V64" s="2">
        <v>-8.2337432763699998E-4</v>
      </c>
      <c r="W64" s="25">
        <f t="shared" si="10"/>
        <v>2.7148211463131631</v>
      </c>
      <c r="X64" s="2">
        <v>-8.2325311081100005E-4</v>
      </c>
      <c r="Y64" s="25">
        <f t="shared" si="10"/>
        <v>2.7111928739293134</v>
      </c>
      <c r="Z64" s="2">
        <v>-8.2369146405899998E-4</v>
      </c>
      <c r="AA64" s="25">
        <f t="shared" si="11"/>
        <v>2.7243099116596312</v>
      </c>
      <c r="AB64" s="2">
        <v>-8.2410396392299998E-4</v>
      </c>
      <c r="AC64" s="25">
        <f t="shared" si="12"/>
        <v>2.7366437678994373</v>
      </c>
      <c r="AD64" s="2">
        <v>-8.2438239012300001E-4</v>
      </c>
      <c r="AE64" s="25">
        <f t="shared" si="13"/>
        <v>2.7449635522374365</v>
      </c>
      <c r="AF64" s="2">
        <v>-8.2813703666199999E-4</v>
      </c>
      <c r="AG64" s="25">
        <f t="shared" si="14"/>
        <v>2.8567477965696142</v>
      </c>
      <c r="AH64" s="2">
        <v>-8.2826307409400001E-4</v>
      </c>
      <c r="AI64" s="25">
        <f t="shared" si="15"/>
        <v>2.8604870221561143</v>
      </c>
      <c r="AJ64" s="2">
        <v>-8.2839230929999995E-4</v>
      </c>
      <c r="AK64" s="25">
        <f t="shared" si="15"/>
        <v>2.8643202318042569</v>
      </c>
      <c r="AL64" s="2">
        <v>-8.2852477576900001E-4</v>
      </c>
      <c r="AM64" s="25">
        <f t="shared" ref="AM64:AO64" si="116">$A64-SQRT(-2/AL64)</f>
        <v>2.868248352226054</v>
      </c>
      <c r="AN64" s="2">
        <v>-8.2866052842900005E-4</v>
      </c>
      <c r="AO64" s="25">
        <f t="shared" si="116"/>
        <v>2.8722729430768652</v>
      </c>
      <c r="AP64" s="2">
        <v>-8.2879960837499997E-4</v>
      </c>
      <c r="AQ64" s="25">
        <f t="shared" ref="AQ64" si="117">$A64-SQRT(-2/AP64)</f>
        <v>2.8763951508019758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>
      <c r="A65">
        <v>53</v>
      </c>
      <c r="B65" s="2">
        <v>-8.0665832513799999E-4</v>
      </c>
      <c r="C65" s="36">
        <f t="shared" si="0"/>
        <v>3.2067827768303729</v>
      </c>
      <c r="D65" s="2">
        <v>-8.0049154908299995E-4</v>
      </c>
      <c r="E65" s="36">
        <f t="shared" si="1"/>
        <v>3.0153538337407042</v>
      </c>
      <c r="F65" s="2">
        <v>-7.9676216921599995E-4</v>
      </c>
      <c r="G65" s="36">
        <f t="shared" si="2"/>
        <v>2.8985096132300612</v>
      </c>
      <c r="H65" s="2">
        <v>-7.9440379538799999E-4</v>
      </c>
      <c r="I65" s="36">
        <f t="shared" si="3"/>
        <v>2.8241957193844911</v>
      </c>
      <c r="J65" s="2">
        <v>-7.9304039057000002E-4</v>
      </c>
      <c r="K65" s="36">
        <f t="shared" si="4"/>
        <v>2.7810828107837366</v>
      </c>
      <c r="L65" s="43">
        <v>-8.1248446199599998E-4</v>
      </c>
      <c r="M65" s="36">
        <f t="shared" si="5"/>
        <v>3.3856317569702128</v>
      </c>
      <c r="N65" s="43">
        <v>-8.23216634617E-4</v>
      </c>
      <c r="O65" s="36">
        <f t="shared" si="6"/>
        <v>3.7101009085219019</v>
      </c>
      <c r="P65" s="43">
        <v>-8.4404310118400003E-4</v>
      </c>
      <c r="Q65" s="36">
        <f t="shared" si="7"/>
        <v>4.3220045709453956</v>
      </c>
      <c r="R65" s="43">
        <v>-8.9605237581999995E-4</v>
      </c>
      <c r="S65" s="36">
        <f t="shared" si="8"/>
        <v>5.7558216865805889</v>
      </c>
      <c r="T65" s="2">
        <v>-1.1177306719049999E-3</v>
      </c>
      <c r="U65" s="25">
        <f t="shared" si="9"/>
        <v>10.699411107542943</v>
      </c>
      <c r="V65" s="2">
        <v>-7.9095157711299999E-4</v>
      </c>
      <c r="W65" s="25">
        <f t="shared" si="10"/>
        <v>2.7148152993120291</v>
      </c>
      <c r="X65" s="2">
        <v>-7.9083745110799999E-4</v>
      </c>
      <c r="Y65" s="25">
        <f t="shared" si="10"/>
        <v>2.7111870946767027</v>
      </c>
      <c r="Z65" s="2">
        <v>-7.9125016367699997E-4</v>
      </c>
      <c r="AA65" s="25">
        <f t="shared" si="11"/>
        <v>2.7243040159938872</v>
      </c>
      <c r="AB65" s="2">
        <v>-7.9163853439099998E-4</v>
      </c>
      <c r="AC65" s="25">
        <f t="shared" si="12"/>
        <v>2.7366379300576469</v>
      </c>
      <c r="AD65" s="2">
        <v>-7.9190066932199996E-4</v>
      </c>
      <c r="AE65" s="25">
        <f t="shared" si="13"/>
        <v>2.7449577067675293</v>
      </c>
      <c r="AF65" s="2">
        <v>-7.95435342529E-4</v>
      </c>
      <c r="AG65" s="25">
        <f t="shared" si="14"/>
        <v>2.8567411043956525</v>
      </c>
      <c r="AH65" s="2">
        <v>-7.9555398791999999E-4</v>
      </c>
      <c r="AI65" s="25">
        <f t="shared" si="15"/>
        <v>2.8604803153583092</v>
      </c>
      <c r="AJ65" s="2">
        <v>-7.9567564299600001E-4</v>
      </c>
      <c r="AK65" s="25">
        <f t="shared" si="15"/>
        <v>2.8643135106460349</v>
      </c>
      <c r="AL65" s="2">
        <v>-7.9580033924100003E-4</v>
      </c>
      <c r="AM65" s="25">
        <f t="shared" ref="AM65:AO65" si="118">$A65-SQRT(-2/AL65)</f>
        <v>2.8682416170171265</v>
      </c>
      <c r="AN65" s="2">
        <v>-7.9592812831700004E-4</v>
      </c>
      <c r="AO65" s="25">
        <f t="shared" si="118"/>
        <v>2.8722661941195682</v>
      </c>
      <c r="AP65" s="2">
        <v>-7.9605904886500005E-4</v>
      </c>
      <c r="AQ65" s="25">
        <f t="shared" ref="AQ65" si="119">$A65-SQRT(-2/AP65)</f>
        <v>2.8763883884720443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>
      <c r="A66">
        <v>54</v>
      </c>
      <c r="B66" s="2">
        <v>-7.7520834496500003E-4</v>
      </c>
      <c r="C66" s="36">
        <f t="shared" si="0"/>
        <v>3.2067761685089167</v>
      </c>
      <c r="D66" s="2">
        <v>-7.6939802056800002E-4</v>
      </c>
      <c r="E66" s="36">
        <f t="shared" si="1"/>
        <v>3.0153472761964721</v>
      </c>
      <c r="F66" s="2">
        <v>-7.6588357035100002E-4</v>
      </c>
      <c r="G66" s="36">
        <f t="shared" si="2"/>
        <v>2.8985031863162973</v>
      </c>
      <c r="H66" s="2">
        <v>-7.6366086956100002E-4</v>
      </c>
      <c r="I66" s="36">
        <f t="shared" si="3"/>
        <v>2.8241895653112934</v>
      </c>
      <c r="J66" s="2">
        <v>-7.6237581529999996E-4</v>
      </c>
      <c r="K66" s="36">
        <f t="shared" si="4"/>
        <v>2.7810769674366611</v>
      </c>
      <c r="L66" s="43">
        <v>-7.80696512062E-4</v>
      </c>
      <c r="M66" s="36">
        <f t="shared" si="5"/>
        <v>3.3856250151539413</v>
      </c>
      <c r="N66" s="43">
        <v>-7.9080306821700005E-4</v>
      </c>
      <c r="O66" s="36">
        <f t="shared" si="6"/>
        <v>3.7100938667618379</v>
      </c>
      <c r="P66" s="43">
        <v>-8.1040430992999999E-4</v>
      </c>
      <c r="Q66" s="36">
        <f t="shared" si="7"/>
        <v>4.3219972926198764</v>
      </c>
      <c r="R66" s="43">
        <v>-8.5929052190600005E-4</v>
      </c>
      <c r="S66" s="36">
        <f t="shared" si="8"/>
        <v>5.7558135645290562</v>
      </c>
      <c r="T66" s="2">
        <v>-1.066699675849E-3</v>
      </c>
      <c r="U66" s="25">
        <f t="shared" si="9"/>
        <v>10.699399798129356</v>
      </c>
      <c r="V66" s="2">
        <v>-7.6040690955300001E-4</v>
      </c>
      <c r="W66" s="25">
        <f t="shared" si="10"/>
        <v>2.7148097913297065</v>
      </c>
      <c r="X66" s="2">
        <v>-7.6029933188200005E-4</v>
      </c>
      <c r="Y66" s="25">
        <f t="shared" si="10"/>
        <v>2.7111816504504986</v>
      </c>
      <c r="Z66" s="2">
        <v>-7.6068836522299999E-4</v>
      </c>
      <c r="AA66" s="25">
        <f t="shared" si="11"/>
        <v>2.7242984621671198</v>
      </c>
      <c r="AB66" s="2">
        <v>-7.6105445257100004E-4</v>
      </c>
      <c r="AC66" s="25">
        <f t="shared" si="12"/>
        <v>2.7366324308180552</v>
      </c>
      <c r="AD66" s="2">
        <v>-7.6130154283199998E-4</v>
      </c>
      <c r="AE66" s="25">
        <f t="shared" si="13"/>
        <v>2.7449522003903795</v>
      </c>
      <c r="AF66" s="2">
        <v>-7.6463309653499996E-4</v>
      </c>
      <c r="AG66" s="25">
        <f t="shared" si="14"/>
        <v>2.8567348012268852</v>
      </c>
      <c r="AH66" s="2">
        <v>-7.6474491683100004E-4</v>
      </c>
      <c r="AI66" s="25">
        <f t="shared" si="15"/>
        <v>2.8604739984374774</v>
      </c>
      <c r="AJ66" s="2">
        <v>-7.6485957319000002E-4</v>
      </c>
      <c r="AK66" s="25">
        <f t="shared" si="15"/>
        <v>2.864307180249817</v>
      </c>
      <c r="AL66" s="2">
        <v>-7.6497709524699998E-4</v>
      </c>
      <c r="AM66" s="25">
        <f t="shared" ref="AM66:AO66" si="120">$A66-SQRT(-2/AL66)</f>
        <v>2.8682352734380245</v>
      </c>
      <c r="AN66" s="2">
        <v>-7.6509753165200005E-4</v>
      </c>
      <c r="AO66" s="25">
        <f t="shared" si="120"/>
        <v>2.8722598376483148</v>
      </c>
      <c r="AP66" s="2">
        <v>-7.6522091878100001E-4</v>
      </c>
      <c r="AQ66" s="25">
        <f t="shared" ref="AQ66" si="121">$A66-SQRT(-2/AP66)</f>
        <v>2.8763820193859004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>
      <c r="A67">
        <v>55</v>
      </c>
      <c r="B67" s="2"/>
      <c r="C67" s="36"/>
      <c r="D67" s="2"/>
      <c r="E67" s="36"/>
      <c r="F67" s="2"/>
      <c r="G67" s="25"/>
      <c r="H67" s="2"/>
      <c r="I67" s="25"/>
      <c r="J67" s="2"/>
      <c r="K67" s="25"/>
      <c r="L67" s="43">
        <v>-7.5073824945499999E-4</v>
      </c>
      <c r="M67" s="36">
        <f t="shared" si="5"/>
        <v>3.3856186616889659</v>
      </c>
      <c r="N67" s="43">
        <v>-7.6026688589699997E-4</v>
      </c>
      <c r="O67" s="36">
        <f t="shared" si="6"/>
        <v>3.7100872331431205</v>
      </c>
      <c r="P67" s="43">
        <v>-7.7873715730099997E-4</v>
      </c>
      <c r="Q67" s="36">
        <f t="shared" si="7"/>
        <v>4.3219904412260064</v>
      </c>
      <c r="R67" s="43">
        <v>-8.2474544821000003E-4</v>
      </c>
      <c r="S67" s="36">
        <f t="shared" si="8"/>
        <v>5.7558059326168873</v>
      </c>
      <c r="T67" s="2">
        <v>-1.0190853732320001E-3</v>
      </c>
      <c r="U67" s="25">
        <f t="shared" si="9"/>
        <v>10.699389246683076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>
      <c r="A68">
        <v>56</v>
      </c>
      <c r="B68" s="2"/>
      <c r="C68" s="36"/>
      <c r="D68" s="2"/>
      <c r="E68" s="36"/>
      <c r="F68" s="2"/>
      <c r="G68" s="25"/>
      <c r="H68" s="2"/>
      <c r="I68" s="25"/>
      <c r="J68" s="2"/>
      <c r="K68" s="25"/>
      <c r="L68" s="43"/>
      <c r="M68" s="25"/>
      <c r="N68" s="43"/>
      <c r="O68" s="25"/>
      <c r="P68" s="43">
        <v>-7.4889051701000002E-4</v>
      </c>
      <c r="Q68" s="36">
        <f t="shared" si="7"/>
        <v>4.3219839840214007</v>
      </c>
      <c r="R68" s="43">
        <v>-7.9224243840700002E-4</v>
      </c>
      <c r="S68" s="36">
        <f t="shared" si="8"/>
        <v>5.755798752232522</v>
      </c>
      <c r="T68" s="2">
        <v>-9.7458941900900001E-4</v>
      </c>
      <c r="U68" s="25">
        <f t="shared" si="9"/>
        <v>10.699379386920143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>
      <c r="A69">
        <v>57</v>
      </c>
      <c r="B69" s="2"/>
      <c r="C69" s="36"/>
      <c r="D69" s="2"/>
      <c r="E69" s="36"/>
      <c r="F69" s="2"/>
      <c r="G69" s="25"/>
      <c r="H69" s="2"/>
      <c r="I69" s="25"/>
      <c r="J69" s="2"/>
      <c r="K69" s="25"/>
      <c r="L69" s="43"/>
      <c r="M69" s="25"/>
      <c r="N69" s="43"/>
      <c r="O69" s="25"/>
      <c r="P69" s="43"/>
      <c r="Q69" s="25"/>
      <c r="R69" s="43">
        <v>-7.6162365611899996E-4</v>
      </c>
      <c r="S69" s="36">
        <f t="shared" si="8"/>
        <v>5.7557919883840398</v>
      </c>
      <c r="T69" s="2">
        <v>-9.3294533596799997E-4</v>
      </c>
      <c r="U69" s="25">
        <f t="shared" si="9"/>
        <v>10.699370159697096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>
      <c r="A70">
        <v>58</v>
      </c>
      <c r="B70" s="2"/>
      <c r="C70" s="36"/>
      <c r="D70" s="2"/>
      <c r="E70" s="36"/>
      <c r="F70" s="2"/>
      <c r="G70" s="25"/>
      <c r="H70" s="2"/>
      <c r="I70" s="25"/>
      <c r="J70" s="2"/>
      <c r="K70" s="25"/>
      <c r="L70" s="43"/>
      <c r="M70" s="25"/>
      <c r="N70" s="43"/>
      <c r="O70" s="25"/>
      <c r="P70" s="43"/>
      <c r="Q70" s="25"/>
      <c r="R70" s="43"/>
      <c r="S70" s="25"/>
      <c r="T70" s="2">
        <v>-8.9391451547899997E-4</v>
      </c>
      <c r="U70" s="25">
        <f t="shared" si="9"/>
        <v>10.699361511995448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>
      <c r="A71">
        <v>59</v>
      </c>
      <c r="B71" s="2"/>
      <c r="C71" s="36"/>
      <c r="D71" s="2"/>
      <c r="E71" s="36"/>
      <c r="F71" s="2"/>
      <c r="G71" s="25"/>
      <c r="H71" s="2"/>
      <c r="I71" s="25"/>
      <c r="J71" s="2"/>
      <c r="K71" s="25"/>
      <c r="L71" s="43"/>
      <c r="M71" s="25"/>
      <c r="N71" s="43"/>
      <c r="O71" s="25"/>
      <c r="P71" s="43"/>
      <c r="Q71" s="25"/>
      <c r="R71" s="43"/>
      <c r="S71" s="25"/>
      <c r="T71" s="2">
        <v>-8.5728279177900001E-4</v>
      </c>
      <c r="U71" s="25">
        <f t="shared" si="9"/>
        <v>10.69935339628411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>
      <c r="A72">
        <v>60</v>
      </c>
      <c r="B72" s="2"/>
      <c r="C72" s="36"/>
      <c r="D72" s="2"/>
      <c r="E72" s="36"/>
      <c r="F72" s="2"/>
      <c r="G72" s="25"/>
      <c r="H72" s="2"/>
      <c r="I72" s="25"/>
      <c r="J72" s="2"/>
      <c r="K72" s="25"/>
      <c r="L72" s="43"/>
      <c r="M72" s="25"/>
      <c r="N72" s="43"/>
      <c r="O72" s="25"/>
      <c r="P72" s="43"/>
      <c r="Q72" s="25"/>
      <c r="R72" s="43"/>
      <c r="S72" s="25"/>
      <c r="T72" s="2">
        <v>-8.2285749766400004E-4</v>
      </c>
      <c r="U72" s="25">
        <f t="shared" si="9"/>
        <v>10.699345769782546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>
      <c r="A73">
        <v>61</v>
      </c>
      <c r="B73" s="2"/>
      <c r="C73" s="36"/>
      <c r="D73" s="2"/>
      <c r="E73" s="36"/>
      <c r="F73" s="2"/>
      <c r="G73" s="25"/>
      <c r="H73" s="2"/>
      <c r="I73" s="25"/>
      <c r="J73" s="2"/>
      <c r="K73" s="25"/>
      <c r="L73" s="43"/>
      <c r="M73" s="25"/>
      <c r="N73" s="43"/>
      <c r="O73" s="25"/>
      <c r="P73" s="43"/>
      <c r="Q73" s="25"/>
      <c r="R73" s="43"/>
      <c r="S73" s="25"/>
      <c r="T73" s="2"/>
      <c r="U73" s="25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>
      <c r="A74">
        <v>62</v>
      </c>
      <c r="B74" s="2"/>
      <c r="C74" s="36"/>
      <c r="D74" s="2"/>
      <c r="E74" s="36"/>
      <c r="F74" s="2"/>
      <c r="G74" s="25"/>
      <c r="H74" s="2"/>
      <c r="I74" s="25"/>
      <c r="J74" s="2"/>
      <c r="K74" s="25"/>
      <c r="L74" s="43"/>
      <c r="M74" s="25"/>
      <c r="N74" s="43"/>
      <c r="O74" s="25"/>
      <c r="P74" s="43"/>
      <c r="Q74" s="25"/>
      <c r="R74" s="43"/>
      <c r="S74" s="25"/>
      <c r="T74" s="2"/>
      <c r="U74" s="2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>
      <c r="A75">
        <v>63</v>
      </c>
      <c r="B75" s="2"/>
      <c r="C75" s="36"/>
      <c r="D75" s="2"/>
      <c r="E75" s="36"/>
      <c r="F75" s="2"/>
      <c r="G75" s="25"/>
      <c r="H75" s="2"/>
      <c r="I75" s="25"/>
      <c r="J75" s="2"/>
      <c r="K75" s="25"/>
      <c r="L75" s="43"/>
      <c r="M75" s="25"/>
      <c r="N75" s="43"/>
      <c r="O75" s="25"/>
      <c r="P75" s="43"/>
      <c r="Q75" s="25"/>
      <c r="R75" s="43"/>
      <c r="S75" s="25"/>
      <c r="T75" s="2"/>
      <c r="U75" s="25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>
      <c r="A76">
        <v>64</v>
      </c>
      <c r="B76" s="2"/>
      <c r="C76" s="36"/>
      <c r="D76" s="2"/>
      <c r="E76" s="36"/>
      <c r="F76" s="2"/>
      <c r="G76" s="25"/>
      <c r="H76" s="2"/>
      <c r="I76" s="25"/>
      <c r="J76" s="2"/>
      <c r="K76" s="25"/>
      <c r="L76" s="43"/>
      <c r="M76" s="25"/>
      <c r="N76" s="43"/>
      <c r="O76" s="25"/>
      <c r="P76" s="43"/>
      <c r="Q76" s="25"/>
      <c r="R76" s="43"/>
      <c r="S76" s="25"/>
      <c r="T76" s="2"/>
      <c r="U76" s="25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>
      <c r="A77">
        <v>65</v>
      </c>
      <c r="B77" s="2"/>
      <c r="C77" s="36"/>
      <c r="D77" s="2"/>
      <c r="E77" s="36"/>
      <c r="F77" s="2"/>
      <c r="G77" s="25"/>
      <c r="H77" s="2"/>
      <c r="I77" s="25"/>
      <c r="J77" s="2"/>
      <c r="K77" s="25"/>
      <c r="L77" s="43"/>
      <c r="M77" s="25"/>
      <c r="N77" s="43"/>
      <c r="O77" s="25"/>
      <c r="P77" s="43"/>
      <c r="Q77" s="25"/>
      <c r="R77" s="43"/>
      <c r="S77" s="25"/>
      <c r="T77" s="2"/>
      <c r="U77" s="25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>
      <c r="A78">
        <v>66</v>
      </c>
      <c r="B78" s="2"/>
      <c r="C78" s="36"/>
      <c r="D78" s="2"/>
      <c r="E78" s="36"/>
      <c r="F78" s="2"/>
      <c r="G78" s="25"/>
      <c r="H78" s="2"/>
      <c r="I78" s="25"/>
      <c r="J78" s="2"/>
      <c r="K78" s="25"/>
      <c r="L78" s="43"/>
      <c r="M78" s="25"/>
      <c r="N78" s="43"/>
      <c r="O78" s="25"/>
      <c r="P78" s="43"/>
      <c r="Q78" s="25"/>
      <c r="R78" s="43"/>
      <c r="S78" s="25"/>
      <c r="T78" s="2"/>
      <c r="U78" s="25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>
      <c r="A79">
        <v>67</v>
      </c>
      <c r="B79" s="2"/>
      <c r="C79" s="36"/>
      <c r="D79" s="2"/>
      <c r="E79" s="36"/>
      <c r="F79" s="2"/>
      <c r="G79" s="25"/>
      <c r="H79" s="2"/>
      <c r="I79" s="25"/>
      <c r="J79" s="2"/>
      <c r="K79" s="25"/>
      <c r="L79" s="43"/>
      <c r="M79" s="25"/>
      <c r="N79" s="43"/>
      <c r="O79" s="25"/>
      <c r="P79" s="43"/>
      <c r="Q79" s="25"/>
      <c r="R79" s="43"/>
      <c r="S79" s="25"/>
      <c r="T79" s="2"/>
      <c r="U79" s="25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>
      <c r="A80">
        <v>68</v>
      </c>
      <c r="B80" s="2"/>
      <c r="C80" s="36"/>
      <c r="D80" s="2"/>
      <c r="E80" s="36"/>
      <c r="F80" s="2"/>
      <c r="G80" s="25"/>
      <c r="H80" s="2"/>
      <c r="I80" s="25"/>
      <c r="J80" s="2"/>
      <c r="K80" s="25"/>
      <c r="L80" s="43"/>
      <c r="M80" s="25"/>
      <c r="N80" s="43"/>
      <c r="O80" s="25"/>
      <c r="P80" s="43"/>
      <c r="Q80" s="25"/>
      <c r="R80" s="43"/>
      <c r="S80" s="25"/>
      <c r="T80" s="2"/>
      <c r="U80" s="2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>
      <c r="A81">
        <v>69</v>
      </c>
      <c r="B81" s="2"/>
      <c r="C81" s="36"/>
      <c r="D81" s="2"/>
      <c r="E81" s="36"/>
      <c r="F81" s="2"/>
      <c r="G81" s="25"/>
      <c r="H81" s="2"/>
      <c r="I81" s="25"/>
      <c r="J81" s="2"/>
      <c r="K81" s="25"/>
      <c r="L81" s="43"/>
      <c r="M81" s="25"/>
      <c r="N81" s="43"/>
      <c r="O81" s="25"/>
      <c r="P81" s="43"/>
      <c r="Q81" s="25"/>
      <c r="R81" s="43"/>
      <c r="S81" s="25"/>
      <c r="T81" s="2"/>
      <c r="U81" s="25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>
      <c r="A82">
        <v>70</v>
      </c>
      <c r="B82" s="2"/>
      <c r="C82" s="36"/>
      <c r="D82" s="2"/>
      <c r="E82" s="36"/>
      <c r="F82" s="2"/>
      <c r="G82" s="25"/>
      <c r="H82" s="2"/>
      <c r="I82" s="25"/>
      <c r="J82" s="2"/>
      <c r="K82" s="25"/>
      <c r="L82" s="43"/>
      <c r="M82" s="25"/>
      <c r="N82" s="43"/>
      <c r="O82" s="25"/>
      <c r="P82" s="43"/>
      <c r="Q82" s="25"/>
      <c r="R82" s="43"/>
      <c r="S82" s="25"/>
      <c r="T82" s="2"/>
      <c r="U82" s="25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>
      <c r="B83" s="2"/>
      <c r="C83" s="36"/>
      <c r="D83" s="2"/>
      <c r="E83" s="36"/>
      <c r="F83" s="2"/>
      <c r="G83" s="25"/>
      <c r="H83" s="2"/>
      <c r="I83" s="25"/>
      <c r="J83" s="2"/>
      <c r="K83" s="25"/>
      <c r="L83" s="43"/>
      <c r="M83" s="25"/>
      <c r="N83" s="43"/>
      <c r="O83" s="25"/>
      <c r="P83" s="43"/>
      <c r="Q83" s="25"/>
      <c r="R83" s="43"/>
      <c r="S83" s="25"/>
      <c r="T83" s="2"/>
      <c r="U83" s="2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>
      <c r="B84" s="2"/>
      <c r="C84" s="36"/>
      <c r="D84" s="2"/>
      <c r="E84" s="36"/>
      <c r="F84" s="2"/>
      <c r="G84" s="25"/>
      <c r="H84" s="2"/>
      <c r="I84" s="25"/>
      <c r="J84" s="2"/>
      <c r="K84" s="25"/>
      <c r="L84" s="43"/>
      <c r="M84" s="25"/>
      <c r="N84" s="43"/>
      <c r="O84" s="25"/>
      <c r="P84" s="43"/>
      <c r="Q84" s="25"/>
      <c r="R84" s="43"/>
      <c r="S84" s="25"/>
      <c r="T84" s="2"/>
      <c r="U84" s="2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>
      <c r="B85" s="2"/>
      <c r="C85" s="36"/>
      <c r="D85" s="2"/>
      <c r="E85" s="36"/>
      <c r="F85" s="2"/>
      <c r="G85" s="25"/>
      <c r="H85" s="2"/>
      <c r="I85" s="25"/>
      <c r="J85" s="2"/>
      <c r="K85" s="25"/>
      <c r="L85" s="43"/>
      <c r="M85" s="25"/>
      <c r="N85" s="43"/>
      <c r="O85" s="25"/>
      <c r="P85" s="43"/>
      <c r="Q85" s="25"/>
      <c r="R85" s="43"/>
      <c r="S85" s="25"/>
      <c r="T85" s="2"/>
      <c r="U85" s="2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>
      <c r="B86" s="2"/>
      <c r="C86" s="36"/>
      <c r="D86" s="2"/>
      <c r="E86" s="36"/>
      <c r="F86" s="2"/>
      <c r="G86" s="25"/>
      <c r="H86" s="2"/>
      <c r="I86" s="25"/>
      <c r="J86" s="2"/>
      <c r="K86" s="25"/>
      <c r="L86" s="43"/>
      <c r="M86" s="25"/>
      <c r="N86" s="43"/>
      <c r="O86" s="25"/>
      <c r="P86" s="43"/>
      <c r="Q86" s="25"/>
      <c r="R86" s="43"/>
      <c r="S86" s="25"/>
      <c r="T86" s="2"/>
      <c r="U86" s="2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>
      <c r="B87" s="2"/>
      <c r="C87" s="36"/>
      <c r="D87" s="2"/>
      <c r="E87" s="36"/>
      <c r="F87" s="2"/>
      <c r="G87" s="25"/>
      <c r="H87" s="2"/>
      <c r="I87" s="25"/>
      <c r="J87" s="2"/>
      <c r="K87" s="25"/>
      <c r="L87" s="43"/>
      <c r="M87" s="25"/>
      <c r="N87" s="43"/>
      <c r="O87" s="25"/>
      <c r="P87" s="43"/>
      <c r="Q87" s="25"/>
      <c r="R87" s="43"/>
      <c r="S87" s="25"/>
      <c r="T87" s="2"/>
      <c r="U87" s="2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>
      <c r="B88" s="2"/>
      <c r="C88" s="36"/>
      <c r="D88" s="2"/>
      <c r="E88" s="36"/>
      <c r="F88" s="2"/>
      <c r="G88" s="25"/>
      <c r="H88" s="2"/>
      <c r="I88" s="25"/>
      <c r="J88" s="2"/>
      <c r="K88" s="25"/>
      <c r="L88" s="43"/>
      <c r="M88" s="25"/>
      <c r="N88" s="43"/>
      <c r="O88" s="25"/>
      <c r="P88" s="43"/>
      <c r="Q88" s="25"/>
      <c r="R88" s="43"/>
      <c r="S88" s="25"/>
      <c r="T88" s="2"/>
      <c r="U88" s="25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>
      <c r="B89" s="2"/>
      <c r="C89" s="36"/>
      <c r="D89" s="2"/>
      <c r="E89" s="36"/>
      <c r="F89" s="2"/>
      <c r="G89" s="25"/>
      <c r="H89" s="2"/>
      <c r="I89" s="25"/>
      <c r="J89" s="2"/>
      <c r="K89" s="25"/>
      <c r="L89" s="43"/>
      <c r="M89" s="25"/>
      <c r="N89" s="43"/>
      <c r="O89" s="25"/>
      <c r="P89" s="43"/>
      <c r="Q89" s="25"/>
      <c r="R89" s="43"/>
      <c r="S89" s="25"/>
      <c r="T89" s="2"/>
      <c r="U89" s="25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>
      <c r="B90" s="2"/>
      <c r="C90" s="36"/>
      <c r="D90" s="2"/>
      <c r="E90" s="36"/>
      <c r="F90" s="2"/>
      <c r="G90" s="25"/>
      <c r="H90" s="2"/>
      <c r="I90" s="25"/>
      <c r="J90" s="2"/>
      <c r="K90" s="25"/>
      <c r="L90" s="43"/>
      <c r="M90" s="25"/>
      <c r="N90" s="43"/>
      <c r="O90" s="25"/>
      <c r="P90" s="43"/>
      <c r="Q90" s="25"/>
      <c r="R90" s="43"/>
      <c r="S90" s="25"/>
      <c r="T90" s="2"/>
      <c r="U90" s="25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>
      <c r="B91" s="2"/>
      <c r="C91" s="36"/>
      <c r="D91" s="2"/>
      <c r="E91" s="36"/>
      <c r="F91" s="2"/>
      <c r="G91" s="25"/>
      <c r="H91" s="2"/>
      <c r="I91" s="25"/>
      <c r="J91" s="2"/>
      <c r="K91" s="25"/>
      <c r="L91" s="43"/>
      <c r="M91" s="25"/>
      <c r="N91" s="43"/>
      <c r="O91" s="25"/>
      <c r="P91" s="43"/>
      <c r="Q91" s="25"/>
      <c r="R91" s="43"/>
      <c r="S91" s="25"/>
      <c r="T91" s="2"/>
      <c r="U91" s="25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>
      <c r="B92" s="2"/>
      <c r="C92" s="36"/>
      <c r="D92" s="2"/>
      <c r="E92" s="36"/>
      <c r="F92" s="2"/>
      <c r="G92" s="25"/>
      <c r="H92" s="2"/>
      <c r="I92" s="25"/>
      <c r="J92" s="2"/>
      <c r="K92" s="25"/>
      <c r="L92" s="43"/>
      <c r="M92" s="25"/>
      <c r="N92" s="43"/>
      <c r="O92" s="25"/>
      <c r="P92" s="43"/>
      <c r="Q92" s="25"/>
      <c r="R92" s="43"/>
      <c r="S92" s="25"/>
      <c r="T92" s="2"/>
      <c r="U92" s="2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>
      <c r="B93" s="2"/>
      <c r="C93" s="36"/>
      <c r="D93" s="2"/>
      <c r="E93" s="36"/>
      <c r="F93" s="2"/>
      <c r="G93" s="25"/>
      <c r="H93" s="2"/>
      <c r="I93" s="25"/>
      <c r="J93" s="2"/>
      <c r="K93" s="25"/>
      <c r="L93" s="43"/>
      <c r="M93" s="25"/>
      <c r="N93" s="43"/>
      <c r="O93" s="25"/>
      <c r="P93" s="43"/>
      <c r="Q93" s="25"/>
      <c r="R93" s="43"/>
      <c r="S93" s="25"/>
      <c r="T93" s="2"/>
      <c r="U93" s="25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>
      <c r="B94" s="2"/>
      <c r="C94" s="36"/>
      <c r="D94" s="2"/>
      <c r="E94" s="36"/>
      <c r="F94" s="2"/>
      <c r="G94" s="25"/>
      <c r="H94" s="2"/>
      <c r="I94" s="25"/>
      <c r="J94" s="2"/>
      <c r="K94" s="25"/>
      <c r="L94" s="43"/>
      <c r="M94" s="25"/>
      <c r="N94" s="43"/>
      <c r="O94" s="25"/>
      <c r="P94" s="43"/>
      <c r="Q94" s="25"/>
      <c r="R94" s="43"/>
      <c r="S94" s="25"/>
      <c r="T94" s="2"/>
      <c r="U94" s="2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>
      <c r="B95" s="2"/>
      <c r="C95" s="36"/>
      <c r="D95" s="2"/>
      <c r="E95" s="36"/>
      <c r="F95" s="2"/>
      <c r="G95" s="25"/>
      <c r="H95" s="2"/>
      <c r="I95" s="25"/>
      <c r="J95" s="2"/>
      <c r="K95" s="25"/>
      <c r="L95" s="43"/>
      <c r="M95" s="25"/>
      <c r="N95" s="43"/>
      <c r="O95" s="25"/>
      <c r="P95" s="43"/>
      <c r="Q95" s="25"/>
      <c r="R95" s="43"/>
      <c r="S95" s="25"/>
      <c r="T95" s="2"/>
      <c r="U95" s="2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>
      <c r="B96" s="2"/>
      <c r="C96" s="36"/>
      <c r="D96" s="2"/>
      <c r="E96" s="36"/>
      <c r="F96" s="2"/>
      <c r="G96" s="25"/>
      <c r="H96" s="2"/>
      <c r="I96" s="25"/>
      <c r="J96" s="2"/>
      <c r="K96" s="25"/>
      <c r="L96" s="43"/>
      <c r="M96" s="25"/>
      <c r="N96" s="43"/>
      <c r="O96" s="25"/>
      <c r="P96" s="43"/>
      <c r="Q96" s="25"/>
      <c r="R96" s="43"/>
      <c r="S96" s="25"/>
      <c r="T96" s="2"/>
      <c r="U96" s="2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2:69">
      <c r="B97" s="2"/>
      <c r="C97" s="36"/>
      <c r="D97" s="2"/>
      <c r="E97" s="36"/>
      <c r="F97" s="2"/>
      <c r="G97" s="25"/>
      <c r="H97" s="2"/>
      <c r="I97" s="25"/>
      <c r="J97" s="2"/>
      <c r="K97" s="25"/>
      <c r="L97" s="43"/>
      <c r="M97" s="25"/>
      <c r="N97" s="43"/>
      <c r="O97" s="25"/>
      <c r="P97" s="43"/>
      <c r="Q97" s="25"/>
      <c r="R97" s="43"/>
      <c r="S97" s="25"/>
      <c r="T97" s="2"/>
      <c r="U97" s="2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2:69">
      <c r="B98" s="2"/>
      <c r="C98" s="36"/>
      <c r="D98" s="2"/>
      <c r="E98" s="36"/>
      <c r="F98" s="2"/>
      <c r="G98" s="25"/>
      <c r="H98" s="2"/>
      <c r="I98" s="25"/>
      <c r="J98" s="2"/>
      <c r="K98" s="25"/>
      <c r="L98" s="43"/>
      <c r="M98" s="25"/>
      <c r="N98" s="43"/>
      <c r="O98" s="25"/>
      <c r="P98" s="43"/>
      <c r="Q98" s="25"/>
      <c r="R98" s="43"/>
      <c r="S98" s="25"/>
      <c r="T98" s="2"/>
      <c r="U98" s="2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2:69">
      <c r="B99" s="2"/>
      <c r="C99" s="36"/>
      <c r="D99" s="2"/>
      <c r="E99" s="36"/>
      <c r="F99" s="2"/>
      <c r="G99" s="25"/>
      <c r="H99" s="2"/>
      <c r="I99" s="25"/>
      <c r="J99" s="2"/>
      <c r="K99" s="25"/>
      <c r="L99" s="43"/>
      <c r="M99" s="25"/>
      <c r="N99" s="43"/>
      <c r="O99" s="25"/>
      <c r="P99" s="43"/>
      <c r="Q99" s="25"/>
      <c r="R99" s="43"/>
      <c r="S99" s="25"/>
      <c r="T99" s="2"/>
      <c r="U99" s="2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2:69">
      <c r="B100" s="2"/>
      <c r="C100" s="36"/>
      <c r="D100" s="2"/>
      <c r="E100" s="36"/>
      <c r="F100" s="2"/>
      <c r="G100" s="25"/>
      <c r="H100" s="2"/>
      <c r="I100" s="25"/>
      <c r="J100" s="2"/>
      <c r="K100" s="25"/>
      <c r="L100" s="43"/>
      <c r="M100" s="25"/>
      <c r="N100" s="43"/>
      <c r="O100" s="25"/>
      <c r="P100" s="43"/>
      <c r="Q100" s="25"/>
      <c r="R100" s="43"/>
      <c r="S100" s="25"/>
      <c r="T100" s="2"/>
      <c r="U100" s="2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2:69">
      <c r="B101" s="2"/>
      <c r="C101" s="36"/>
      <c r="D101" s="2"/>
      <c r="E101" s="36"/>
      <c r="F101" s="2"/>
      <c r="G101" s="25"/>
      <c r="H101" s="2"/>
      <c r="I101" s="25"/>
      <c r="J101" s="2"/>
      <c r="K101" s="25"/>
      <c r="L101" s="43"/>
      <c r="M101" s="25"/>
      <c r="N101" s="43"/>
      <c r="O101" s="25"/>
      <c r="P101" s="43"/>
      <c r="Q101" s="25"/>
      <c r="R101" s="43"/>
      <c r="S101" s="25"/>
      <c r="T101" s="2"/>
      <c r="U101" s="2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2:69">
      <c r="B102" s="2"/>
      <c r="C102" s="36"/>
      <c r="D102" s="2"/>
      <c r="E102" s="36"/>
      <c r="F102" s="2"/>
      <c r="G102" s="25"/>
      <c r="H102" s="2"/>
      <c r="I102" s="25"/>
      <c r="J102" s="2"/>
      <c r="K102" s="25"/>
      <c r="L102" s="43"/>
      <c r="M102" s="25"/>
      <c r="N102" s="43"/>
      <c r="O102" s="25"/>
      <c r="P102" s="43"/>
      <c r="Q102" s="25"/>
      <c r="R102" s="43"/>
      <c r="S102" s="25"/>
      <c r="T102" s="2"/>
      <c r="U102" s="2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2:69">
      <c r="B103" s="2"/>
      <c r="C103" s="36"/>
      <c r="D103" s="2"/>
      <c r="E103" s="36"/>
      <c r="F103" s="2"/>
      <c r="G103" s="25"/>
      <c r="H103" s="2"/>
      <c r="I103" s="25"/>
      <c r="J103" s="2"/>
      <c r="K103" s="25"/>
      <c r="L103" s="43"/>
      <c r="M103" s="25"/>
      <c r="N103" s="43"/>
      <c r="O103" s="25"/>
      <c r="P103" s="43"/>
      <c r="Q103" s="25"/>
      <c r="R103" s="43"/>
      <c r="S103" s="25"/>
      <c r="T103" s="2"/>
      <c r="U103" s="2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2:69" ht="14" customHeight="1"/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CE71-5D5B-450A-B6E7-0E176FA88CD0}">
  <sheetPr filterMode="1"/>
  <dimension ref="A1:N235"/>
  <sheetViews>
    <sheetView tabSelected="1" topLeftCell="A114" workbookViewId="0">
      <selection activeCell="H242" sqref="H242"/>
    </sheetView>
  </sheetViews>
  <sheetFormatPr defaultRowHeight="14"/>
  <cols>
    <col min="1" max="1" width="14.9140625" customWidth="1"/>
    <col min="2" max="2" width="17.08203125" customWidth="1"/>
    <col min="3" max="3" width="15.75" customWidth="1"/>
    <col min="4" max="4" width="20.58203125" customWidth="1"/>
    <col min="5" max="5" width="16.4140625" customWidth="1"/>
    <col min="6" max="6" width="19.9140625" customWidth="1"/>
    <col min="7" max="7" width="17.1640625" customWidth="1"/>
    <col min="8" max="8" width="16.6640625" customWidth="1"/>
    <col min="9" max="9" width="20.25" customWidth="1"/>
    <col min="11" max="11" width="12.83203125" customWidth="1"/>
    <col min="13" max="13" width="13.33203125" customWidth="1"/>
    <col min="14" max="14" width="14.83203125" customWidth="1"/>
  </cols>
  <sheetData>
    <row r="1" spans="1:14">
      <c r="A1" s="44" t="s">
        <v>77</v>
      </c>
      <c r="B1" s="44"/>
      <c r="C1" s="44"/>
      <c r="D1" s="44"/>
      <c r="E1" s="44"/>
      <c r="F1" s="44"/>
      <c r="G1" t="s">
        <v>78</v>
      </c>
    </row>
    <row r="2" spans="1:14">
      <c r="F2" t="s">
        <v>328</v>
      </c>
      <c r="G2" t="s">
        <v>329</v>
      </c>
      <c r="H2">
        <f>I235</f>
        <v>45932.203600000001</v>
      </c>
      <c r="I2" t="s">
        <v>331</v>
      </c>
      <c r="J2">
        <v>219474.63</v>
      </c>
    </row>
    <row r="3" spans="1:14">
      <c r="G3" t="s">
        <v>330</v>
      </c>
      <c r="H3">
        <v>109736.62699999999</v>
      </c>
    </row>
    <row r="4" spans="1:14">
      <c r="A4" t="s">
        <v>83</v>
      </c>
      <c r="B4" t="s">
        <v>79</v>
      </c>
      <c r="C4" t="s">
        <v>80</v>
      </c>
      <c r="D4" t="s">
        <v>81</v>
      </c>
      <c r="E4" t="s">
        <v>82</v>
      </c>
      <c r="F4" t="s">
        <v>86</v>
      </c>
      <c r="G4" t="s">
        <v>87</v>
      </c>
      <c r="H4" t="s">
        <v>88</v>
      </c>
      <c r="I4" t="s">
        <v>3</v>
      </c>
      <c r="J4" t="s">
        <v>44</v>
      </c>
      <c r="K4" t="s">
        <v>92</v>
      </c>
      <c r="L4" t="s">
        <v>332</v>
      </c>
      <c r="M4" t="s">
        <v>75</v>
      </c>
      <c r="N4" t="s">
        <v>76</v>
      </c>
    </row>
    <row r="5" spans="1:14">
      <c r="A5" t="s">
        <v>84</v>
      </c>
      <c r="B5">
        <v>5</v>
      </c>
      <c r="C5">
        <v>0</v>
      </c>
      <c r="D5">
        <v>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 t="s">
        <v>31</v>
      </c>
      <c r="L5">
        <v>3.454323783878714</v>
      </c>
      <c r="M5">
        <f>I5-$H$2</f>
        <v>-45932.203600000001</v>
      </c>
      <c r="N5">
        <f>D5-SQRT(-0.5/(M5/$J$2))</f>
        <v>3.454323783878714</v>
      </c>
    </row>
    <row r="6" spans="1:14" hidden="1">
      <c r="A6" t="s">
        <v>85</v>
      </c>
      <c r="B6">
        <v>5</v>
      </c>
      <c r="C6">
        <v>0</v>
      </c>
      <c r="D6">
        <v>5</v>
      </c>
      <c r="E6">
        <v>1</v>
      </c>
      <c r="F6">
        <v>3</v>
      </c>
      <c r="G6">
        <v>1</v>
      </c>
      <c r="H6">
        <v>0</v>
      </c>
      <c r="I6">
        <v>14317.507</v>
      </c>
      <c r="J6">
        <v>1E-3</v>
      </c>
      <c r="K6" t="s">
        <v>94</v>
      </c>
      <c r="L6">
        <v>3.1369150579164811</v>
      </c>
      <c r="M6">
        <f>I6-$H$2</f>
        <v>-31614.696600000003</v>
      </c>
      <c r="N6">
        <f t="shared" ref="L6:N69" si="0">D6-SQRT(-0.5/(M6/$J$2))</f>
        <v>3.1369150579164811</v>
      </c>
    </row>
    <row r="7" spans="1:14" hidden="1">
      <c r="A7" t="s">
        <v>89</v>
      </c>
      <c r="B7">
        <v>5</v>
      </c>
      <c r="C7">
        <v>0</v>
      </c>
      <c r="D7">
        <v>5</v>
      </c>
      <c r="E7">
        <v>1</v>
      </c>
      <c r="F7">
        <v>3</v>
      </c>
      <c r="G7">
        <v>1</v>
      </c>
      <c r="H7">
        <v>1</v>
      </c>
      <c r="I7">
        <v>14504.334000000001</v>
      </c>
      <c r="J7">
        <v>3.0000000000000001E-3</v>
      </c>
      <c r="K7" t="s">
        <v>94</v>
      </c>
      <c r="L7">
        <v>3.1313855897519058</v>
      </c>
      <c r="M7">
        <f>I7-$H$2</f>
        <v>-31427.869599999998</v>
      </c>
      <c r="N7">
        <f t="shared" si="0"/>
        <v>3.1313855897519058</v>
      </c>
    </row>
    <row r="8" spans="1:14" hidden="1">
      <c r="A8" t="s">
        <v>90</v>
      </c>
      <c r="B8">
        <v>5</v>
      </c>
      <c r="C8">
        <v>0</v>
      </c>
      <c r="D8">
        <v>5</v>
      </c>
      <c r="E8">
        <v>1</v>
      </c>
      <c r="F8">
        <v>3</v>
      </c>
      <c r="G8">
        <v>1</v>
      </c>
      <c r="H8">
        <v>2</v>
      </c>
      <c r="I8">
        <v>14898.545</v>
      </c>
      <c r="J8">
        <v>4.0000000000000001E-3</v>
      </c>
      <c r="K8" t="s">
        <v>94</v>
      </c>
      <c r="L8">
        <v>3.1195548253755465</v>
      </c>
      <c r="M8">
        <f>I8-$H$2</f>
        <v>-31033.658600000002</v>
      </c>
      <c r="N8">
        <f t="shared" si="0"/>
        <v>3.1195548253755465</v>
      </c>
    </row>
    <row r="9" spans="1:14" hidden="1">
      <c r="A9" t="s">
        <v>91</v>
      </c>
      <c r="B9">
        <v>5</v>
      </c>
      <c r="C9">
        <v>0</v>
      </c>
      <c r="D9">
        <v>5</v>
      </c>
      <c r="E9">
        <v>1</v>
      </c>
      <c r="F9">
        <v>1</v>
      </c>
      <c r="G9">
        <v>1</v>
      </c>
      <c r="H9">
        <v>1</v>
      </c>
      <c r="I9">
        <v>21698.452000000001</v>
      </c>
      <c r="J9">
        <v>4.0000000000000001E-3</v>
      </c>
      <c r="K9" t="s">
        <v>94</v>
      </c>
      <c r="L9">
        <v>2.8720234443064756</v>
      </c>
      <c r="M9">
        <f>I9-$H$2</f>
        <v>-24233.7516</v>
      </c>
      <c r="N9">
        <f t="shared" si="0"/>
        <v>2.8720234443064756</v>
      </c>
    </row>
    <row r="10" spans="1:14" hidden="1">
      <c r="A10" t="s">
        <v>95</v>
      </c>
      <c r="B10">
        <v>5</v>
      </c>
      <c r="C10">
        <v>0</v>
      </c>
      <c r="D10">
        <v>4</v>
      </c>
      <c r="E10">
        <v>2</v>
      </c>
      <c r="F10">
        <v>3</v>
      </c>
      <c r="G10">
        <v>2</v>
      </c>
      <c r="H10">
        <v>1</v>
      </c>
      <c r="I10">
        <v>18159.04</v>
      </c>
      <c r="J10">
        <v>3.0000000000000001E-3</v>
      </c>
      <c r="K10" t="s">
        <v>94</v>
      </c>
      <c r="L10">
        <v>2.0122375203866651</v>
      </c>
      <c r="M10">
        <f>I10-$H$2</f>
        <v>-27773.1636</v>
      </c>
      <c r="N10">
        <f t="shared" si="0"/>
        <v>2.0122375203866651</v>
      </c>
    </row>
    <row r="11" spans="1:14" hidden="1">
      <c r="A11" t="s">
        <v>96</v>
      </c>
      <c r="B11">
        <v>5</v>
      </c>
      <c r="C11">
        <v>0</v>
      </c>
      <c r="D11">
        <v>4</v>
      </c>
      <c r="E11">
        <v>2</v>
      </c>
      <c r="F11">
        <v>3</v>
      </c>
      <c r="G11">
        <v>2</v>
      </c>
      <c r="H11">
        <v>2</v>
      </c>
      <c r="I11">
        <v>18218.784</v>
      </c>
      <c r="J11">
        <v>3.0000000000000001E-3</v>
      </c>
      <c r="K11" t="s">
        <v>94</v>
      </c>
      <c r="L11">
        <v>2.010096085861413</v>
      </c>
      <c r="M11">
        <f>I11-$H$2</f>
        <v>-27713.419600000001</v>
      </c>
      <c r="N11">
        <f t="shared" si="0"/>
        <v>2.010096085861413</v>
      </c>
    </row>
    <row r="12" spans="1:14" hidden="1">
      <c r="A12" t="s">
        <v>97</v>
      </c>
      <c r="B12">
        <v>5</v>
      </c>
      <c r="C12">
        <v>0</v>
      </c>
      <c r="D12">
        <v>4</v>
      </c>
      <c r="E12">
        <v>2</v>
      </c>
      <c r="F12">
        <v>3</v>
      </c>
      <c r="G12">
        <v>2</v>
      </c>
      <c r="H12">
        <v>3</v>
      </c>
      <c r="I12">
        <v>18319.260999999999</v>
      </c>
      <c r="J12">
        <v>4.0000000000000001E-3</v>
      </c>
      <c r="K12" t="s">
        <v>94</v>
      </c>
      <c r="L12">
        <v>2.0064789772943703</v>
      </c>
      <c r="M12">
        <f>I12-$H$2</f>
        <v>-27612.942600000002</v>
      </c>
      <c r="N12">
        <f t="shared" si="0"/>
        <v>2.0064789772943703</v>
      </c>
    </row>
    <row r="13" spans="1:14" hidden="1">
      <c r="A13" t="s">
        <v>98</v>
      </c>
      <c r="B13">
        <v>5</v>
      </c>
      <c r="C13">
        <v>0</v>
      </c>
      <c r="D13">
        <v>4</v>
      </c>
      <c r="E13">
        <v>2</v>
      </c>
      <c r="F13">
        <v>1</v>
      </c>
      <c r="G13">
        <v>2</v>
      </c>
      <c r="H13">
        <v>2</v>
      </c>
      <c r="I13">
        <v>20149.685000000001</v>
      </c>
      <c r="J13">
        <v>3.0000000000000001E-3</v>
      </c>
      <c r="K13" t="s">
        <v>94</v>
      </c>
      <c r="L13">
        <v>1.9369274764316695</v>
      </c>
      <c r="M13">
        <f>I13-$H$2</f>
        <v>-25782.518599999999</v>
      </c>
      <c r="N13">
        <f t="shared" si="0"/>
        <v>1.9369274764316695</v>
      </c>
    </row>
    <row r="14" spans="1:14" hidden="1">
      <c r="A14" t="s">
        <v>99</v>
      </c>
      <c r="B14">
        <v>5</v>
      </c>
      <c r="C14">
        <v>0</v>
      </c>
      <c r="D14">
        <v>6</v>
      </c>
      <c r="E14">
        <v>0</v>
      </c>
      <c r="F14">
        <v>3</v>
      </c>
      <c r="G14">
        <v>0</v>
      </c>
      <c r="H14">
        <v>1</v>
      </c>
      <c r="I14">
        <v>29038.773000000001</v>
      </c>
      <c r="J14">
        <v>4.0000000000000001E-3</v>
      </c>
      <c r="K14" t="s">
        <v>94</v>
      </c>
      <c r="L14">
        <v>3.4513028170294406</v>
      </c>
      <c r="M14">
        <f>I14-$H$2</f>
        <v>-16893.4306</v>
      </c>
      <c r="N14">
        <f t="shared" si="0"/>
        <v>3.4513028170294406</v>
      </c>
    </row>
    <row r="15" spans="1:14">
      <c r="A15" t="s">
        <v>100</v>
      </c>
      <c r="B15">
        <v>5</v>
      </c>
      <c r="C15">
        <v>0</v>
      </c>
      <c r="D15">
        <v>6</v>
      </c>
      <c r="E15">
        <v>0</v>
      </c>
      <c r="F15">
        <v>1</v>
      </c>
      <c r="G15">
        <v>0</v>
      </c>
      <c r="H15">
        <v>0</v>
      </c>
      <c r="I15">
        <v>30591.825000000001</v>
      </c>
      <c r="J15">
        <v>1.6E-2</v>
      </c>
      <c r="K15" t="s">
        <v>94</v>
      </c>
      <c r="L15">
        <v>3.3253982410642946</v>
      </c>
      <c r="M15">
        <f>I15-$H$2</f>
        <v>-15340.3786</v>
      </c>
      <c r="N15">
        <f t="shared" si="0"/>
        <v>3.3253982410642946</v>
      </c>
    </row>
    <row r="16" spans="1:14" hidden="1">
      <c r="A16" t="s">
        <v>101</v>
      </c>
      <c r="B16">
        <v>4</v>
      </c>
      <c r="C16">
        <v>2</v>
      </c>
      <c r="D16">
        <v>5</v>
      </c>
      <c r="E16">
        <v>1</v>
      </c>
      <c r="F16">
        <v>3</v>
      </c>
      <c r="G16">
        <v>3</v>
      </c>
      <c r="H16">
        <v>2</v>
      </c>
      <c r="I16">
        <v>33266.851000000002</v>
      </c>
      <c r="J16">
        <v>3.0000000000000001E-3</v>
      </c>
      <c r="K16" t="s">
        <v>94</v>
      </c>
      <c r="L16">
        <v>2.0564696201770767</v>
      </c>
      <c r="M16">
        <f>I16-$H$2</f>
        <v>-12665.352599999998</v>
      </c>
      <c r="N16">
        <f t="shared" si="0"/>
        <v>2.0564696201770767</v>
      </c>
    </row>
    <row r="17" spans="1:14" hidden="1">
      <c r="A17" t="s">
        <v>102</v>
      </c>
      <c r="B17">
        <v>4</v>
      </c>
      <c r="C17">
        <v>2</v>
      </c>
      <c r="D17">
        <v>5</v>
      </c>
      <c r="E17">
        <v>1</v>
      </c>
      <c r="F17">
        <v>3</v>
      </c>
      <c r="G17">
        <v>3</v>
      </c>
      <c r="H17">
        <v>3</v>
      </c>
      <c r="I17">
        <v>33589.709000000003</v>
      </c>
      <c r="J17">
        <v>7.0000000000000001E-3</v>
      </c>
      <c r="K17" t="s">
        <v>94</v>
      </c>
      <c r="L17">
        <v>2.0182193507051425</v>
      </c>
      <c r="M17">
        <f>I17-$H$2</f>
        <v>-12342.494599999998</v>
      </c>
      <c r="N17">
        <f t="shared" si="0"/>
        <v>2.0182193507051425</v>
      </c>
    </row>
    <row r="18" spans="1:14" hidden="1">
      <c r="A18" t="s">
        <v>103</v>
      </c>
      <c r="B18">
        <v>4</v>
      </c>
      <c r="C18">
        <v>2</v>
      </c>
      <c r="D18">
        <v>5</v>
      </c>
      <c r="E18">
        <v>1</v>
      </c>
      <c r="F18">
        <v>3</v>
      </c>
      <c r="G18">
        <v>3</v>
      </c>
      <c r="H18">
        <v>4</v>
      </c>
      <c r="I18">
        <v>33919.315000000002</v>
      </c>
      <c r="J18">
        <v>6.0000000000000001E-3</v>
      </c>
      <c r="K18" t="s">
        <v>94</v>
      </c>
      <c r="L18">
        <v>1.9775895644349508</v>
      </c>
      <c r="M18">
        <f>I18-$H$2</f>
        <v>-12012.888599999998</v>
      </c>
      <c r="N18">
        <f t="shared" si="0"/>
        <v>1.9775895644349508</v>
      </c>
    </row>
    <row r="19" spans="1:14" hidden="1">
      <c r="A19" t="s">
        <v>104</v>
      </c>
      <c r="B19">
        <v>4</v>
      </c>
      <c r="C19">
        <v>2</v>
      </c>
      <c r="D19">
        <v>5</v>
      </c>
      <c r="E19">
        <v>1</v>
      </c>
      <c r="F19">
        <v>1</v>
      </c>
      <c r="G19">
        <v>2</v>
      </c>
      <c r="H19">
        <v>2</v>
      </c>
      <c r="I19">
        <v>33826.898999999998</v>
      </c>
      <c r="J19">
        <v>3.0000000000000001E-3</v>
      </c>
      <c r="K19" t="s">
        <v>94</v>
      </c>
      <c r="L19">
        <v>1.9891487213879899</v>
      </c>
      <c r="M19">
        <f>I19-$H$2</f>
        <v>-12105.304600000003</v>
      </c>
      <c r="N19">
        <f t="shared" si="0"/>
        <v>1.9891487213879899</v>
      </c>
    </row>
    <row r="20" spans="1:14" hidden="1">
      <c r="A20" t="s">
        <v>105</v>
      </c>
      <c r="B20">
        <v>5</v>
      </c>
      <c r="C20">
        <v>0</v>
      </c>
      <c r="D20">
        <v>6</v>
      </c>
      <c r="E20">
        <v>1</v>
      </c>
      <c r="F20">
        <v>3</v>
      </c>
      <c r="G20">
        <v>1</v>
      </c>
      <c r="H20">
        <v>0</v>
      </c>
      <c r="I20">
        <v>33853.49</v>
      </c>
      <c r="J20">
        <v>6.0000000000000001E-3</v>
      </c>
      <c r="K20" t="s">
        <v>94</v>
      </c>
      <c r="L20">
        <v>2.98583638474194</v>
      </c>
      <c r="M20">
        <f>I20-$H$2</f>
        <v>-12078.713600000003</v>
      </c>
      <c r="N20">
        <f t="shared" si="0"/>
        <v>2.98583638474194</v>
      </c>
    </row>
    <row r="21" spans="1:14" hidden="1">
      <c r="A21" t="s">
        <v>106</v>
      </c>
      <c r="B21">
        <v>5</v>
      </c>
      <c r="C21">
        <v>0</v>
      </c>
      <c r="D21">
        <v>6</v>
      </c>
      <c r="E21">
        <v>1</v>
      </c>
      <c r="F21">
        <v>3</v>
      </c>
      <c r="G21">
        <v>1</v>
      </c>
      <c r="H21">
        <v>1</v>
      </c>
      <c r="I21">
        <v>33868.317000000003</v>
      </c>
      <c r="J21">
        <v>6.0000000000000001E-3</v>
      </c>
      <c r="K21" t="s">
        <v>94</v>
      </c>
      <c r="L21">
        <v>2.9839846895926838</v>
      </c>
      <c r="M21">
        <f>I21-$H$2</f>
        <v>-12063.886599999998</v>
      </c>
      <c r="N21">
        <f t="shared" si="0"/>
        <v>2.9839846895926838</v>
      </c>
    </row>
    <row r="22" spans="1:14" hidden="1">
      <c r="A22" t="s">
        <v>107</v>
      </c>
      <c r="B22">
        <v>5</v>
      </c>
      <c r="C22">
        <v>0</v>
      </c>
      <c r="D22">
        <v>6</v>
      </c>
      <c r="E22">
        <v>1</v>
      </c>
      <c r="F22">
        <v>3</v>
      </c>
      <c r="G22">
        <v>1</v>
      </c>
      <c r="H22">
        <v>2</v>
      </c>
      <c r="I22">
        <v>33973.065000000002</v>
      </c>
      <c r="J22">
        <v>4.0000000000000001E-3</v>
      </c>
      <c r="K22" t="s">
        <v>94</v>
      </c>
      <c r="L22">
        <v>2.9708051111991849</v>
      </c>
      <c r="M22">
        <f>I22-$H$2</f>
        <v>-11959.138599999998</v>
      </c>
      <c r="N22">
        <f t="shared" si="0"/>
        <v>2.9708051111991849</v>
      </c>
    </row>
    <row r="23" spans="1:14" hidden="1">
      <c r="A23" t="s">
        <v>108</v>
      </c>
      <c r="B23">
        <v>5</v>
      </c>
      <c r="C23">
        <v>0</v>
      </c>
      <c r="D23">
        <v>6</v>
      </c>
      <c r="E23">
        <v>1</v>
      </c>
      <c r="F23">
        <v>1</v>
      </c>
      <c r="G23">
        <v>1</v>
      </c>
      <c r="H23">
        <v>1</v>
      </c>
      <c r="I23">
        <v>34098.404000000002</v>
      </c>
      <c r="J23">
        <v>6.0000000000000001E-3</v>
      </c>
      <c r="K23" t="s">
        <v>94</v>
      </c>
      <c r="L23">
        <v>2.9548053387547522</v>
      </c>
      <c r="M23">
        <f>I23-$H$2</f>
        <v>-11833.799599999998</v>
      </c>
      <c r="N23">
        <f t="shared" si="0"/>
        <v>2.9548053387547522</v>
      </c>
    </row>
    <row r="24" spans="1:14" hidden="1">
      <c r="A24" t="s">
        <v>109</v>
      </c>
      <c r="B24">
        <v>5</v>
      </c>
      <c r="C24">
        <v>0</v>
      </c>
      <c r="D24">
        <v>5</v>
      </c>
      <c r="E24">
        <v>2</v>
      </c>
      <c r="F24">
        <v>1</v>
      </c>
      <c r="G24">
        <v>2</v>
      </c>
      <c r="H24">
        <v>2</v>
      </c>
      <c r="I24">
        <v>34727.447</v>
      </c>
      <c r="J24">
        <v>5.0000000000000001E-3</v>
      </c>
      <c r="K24" t="s">
        <v>94</v>
      </c>
      <c r="L24">
        <v>1.8704928254990523</v>
      </c>
      <c r="M24">
        <f>I24-$H$2</f>
        <v>-11204.756600000001</v>
      </c>
      <c r="N24">
        <f t="shared" si="0"/>
        <v>1.8704928254990523</v>
      </c>
    </row>
    <row r="25" spans="1:14" hidden="1">
      <c r="A25" t="s">
        <v>110</v>
      </c>
      <c r="B25">
        <v>5</v>
      </c>
      <c r="C25">
        <v>0</v>
      </c>
      <c r="D25">
        <v>5</v>
      </c>
      <c r="E25">
        <v>2</v>
      </c>
      <c r="F25">
        <v>3</v>
      </c>
      <c r="G25">
        <v>2</v>
      </c>
      <c r="H25">
        <v>1</v>
      </c>
      <c r="I25">
        <v>35006.908000000003</v>
      </c>
      <c r="J25">
        <v>7.0000000000000001E-3</v>
      </c>
      <c r="K25" t="s">
        <v>94</v>
      </c>
      <c r="L25">
        <v>1.8307203152195979</v>
      </c>
      <c r="M25">
        <f>I25-$H$2</f>
        <v>-10925.295599999998</v>
      </c>
      <c r="N25">
        <f t="shared" si="0"/>
        <v>1.8307203152195979</v>
      </c>
    </row>
    <row r="26" spans="1:14" hidden="1">
      <c r="A26" t="s">
        <v>111</v>
      </c>
      <c r="B26">
        <v>5</v>
      </c>
      <c r="C26">
        <v>0</v>
      </c>
      <c r="D26">
        <v>5</v>
      </c>
      <c r="E26">
        <v>2</v>
      </c>
      <c r="F26">
        <v>3</v>
      </c>
      <c r="G26">
        <v>2</v>
      </c>
      <c r="H26">
        <v>2</v>
      </c>
      <c r="I26">
        <v>35021.989000000001</v>
      </c>
      <c r="J26">
        <v>1.2E-2</v>
      </c>
      <c r="K26" t="s">
        <v>94</v>
      </c>
      <c r="L26">
        <v>1.8285306515319117</v>
      </c>
      <c r="M26">
        <f>I26-$H$2</f>
        <v>-10910.214599999999</v>
      </c>
      <c r="N26">
        <f t="shared" si="0"/>
        <v>1.8285306515319117</v>
      </c>
    </row>
    <row r="27" spans="1:14" hidden="1">
      <c r="A27" t="s">
        <v>112</v>
      </c>
      <c r="B27">
        <v>5</v>
      </c>
      <c r="C27">
        <v>0</v>
      </c>
      <c r="D27">
        <v>5</v>
      </c>
      <c r="E27">
        <v>2</v>
      </c>
      <c r="F27">
        <v>3</v>
      </c>
      <c r="G27">
        <v>2</v>
      </c>
      <c r="H27">
        <v>3</v>
      </c>
      <c r="I27">
        <v>35045.019</v>
      </c>
      <c r="J27">
        <v>8.0000000000000002E-3</v>
      </c>
      <c r="K27" t="s">
        <v>94</v>
      </c>
      <c r="L27">
        <v>1.8251780697032971</v>
      </c>
      <c r="M27">
        <f>I27-$H$2</f>
        <v>-10887.184600000001</v>
      </c>
      <c r="N27">
        <f t="shared" si="0"/>
        <v>1.8251780697032971</v>
      </c>
    </row>
    <row r="28" spans="1:14" hidden="1">
      <c r="A28" t="s">
        <v>113</v>
      </c>
      <c r="B28">
        <v>5</v>
      </c>
      <c r="C28">
        <v>1</v>
      </c>
      <c r="D28">
        <v>5</v>
      </c>
      <c r="E28">
        <v>1</v>
      </c>
      <c r="F28">
        <v>3</v>
      </c>
      <c r="G28">
        <v>1</v>
      </c>
      <c r="H28">
        <v>0</v>
      </c>
      <c r="I28">
        <v>35193.442000000003</v>
      </c>
      <c r="J28">
        <v>1.9E-2</v>
      </c>
      <c r="K28" t="s">
        <v>94</v>
      </c>
      <c r="L28">
        <v>1.8033133720289092</v>
      </c>
      <c r="M28">
        <f>I28-$H$2</f>
        <v>-10738.761599999998</v>
      </c>
      <c r="N28">
        <f t="shared" si="0"/>
        <v>1.8033133720289092</v>
      </c>
    </row>
    <row r="29" spans="1:14" hidden="1">
      <c r="A29" t="s">
        <v>114</v>
      </c>
      <c r="B29">
        <v>5</v>
      </c>
      <c r="C29">
        <v>1</v>
      </c>
      <c r="D29">
        <v>5</v>
      </c>
      <c r="E29">
        <v>1</v>
      </c>
      <c r="F29">
        <v>3</v>
      </c>
      <c r="G29">
        <v>1</v>
      </c>
      <c r="H29">
        <v>1</v>
      </c>
      <c r="I29">
        <v>35400.105000000003</v>
      </c>
      <c r="J29">
        <v>5.0000000000000001E-3</v>
      </c>
      <c r="K29" t="s">
        <v>94</v>
      </c>
      <c r="L29">
        <v>1.7721027132297933</v>
      </c>
      <c r="M29">
        <f>I29-$H$2</f>
        <v>-10532.098599999998</v>
      </c>
      <c r="N29">
        <f t="shared" si="0"/>
        <v>1.7721027132297933</v>
      </c>
    </row>
    <row r="30" spans="1:14" hidden="1">
      <c r="A30" t="s">
        <v>115</v>
      </c>
      <c r="B30">
        <v>5</v>
      </c>
      <c r="C30">
        <v>1</v>
      </c>
      <c r="D30">
        <v>5</v>
      </c>
      <c r="E30">
        <v>1</v>
      </c>
      <c r="F30">
        <v>3</v>
      </c>
      <c r="G30">
        <v>1</v>
      </c>
      <c r="H30">
        <v>2</v>
      </c>
      <c r="I30">
        <v>35674.637000000002</v>
      </c>
      <c r="J30">
        <v>8.0000000000000002E-3</v>
      </c>
      <c r="K30" t="s">
        <v>94</v>
      </c>
      <c r="L30">
        <v>1.7291924449746827</v>
      </c>
      <c r="M30">
        <f>I30-$H$2</f>
        <v>-10257.566599999998</v>
      </c>
      <c r="N30">
        <f t="shared" si="0"/>
        <v>1.7291924449746827</v>
      </c>
    </row>
    <row r="31" spans="1:14" hidden="1">
      <c r="A31" t="s">
        <v>116</v>
      </c>
      <c r="B31">
        <v>5</v>
      </c>
      <c r="C31">
        <v>1</v>
      </c>
      <c r="D31">
        <v>5</v>
      </c>
      <c r="E31">
        <v>1</v>
      </c>
      <c r="F31">
        <v>1</v>
      </c>
      <c r="G31">
        <v>2</v>
      </c>
      <c r="H31">
        <v>2</v>
      </c>
      <c r="I31">
        <v>36960.841999999997</v>
      </c>
      <c r="J31">
        <v>5.0000000000000001E-3</v>
      </c>
      <c r="K31" t="s">
        <v>94</v>
      </c>
      <c r="L31">
        <v>1.5025784307821537</v>
      </c>
      <c r="M31">
        <f>I31-$H$2</f>
        <v>-8971.3616000000038</v>
      </c>
      <c r="N31">
        <f t="shared" si="0"/>
        <v>1.5025784307821537</v>
      </c>
    </row>
    <row r="32" spans="1:14" hidden="1">
      <c r="A32" t="s">
        <v>117</v>
      </c>
      <c r="B32">
        <v>5</v>
      </c>
      <c r="C32">
        <v>1</v>
      </c>
      <c r="D32">
        <v>5</v>
      </c>
      <c r="E32">
        <v>1</v>
      </c>
      <c r="F32">
        <v>1</v>
      </c>
      <c r="G32">
        <v>0</v>
      </c>
      <c r="H32">
        <v>0</v>
      </c>
      <c r="I32">
        <v>37160.233999999997</v>
      </c>
      <c r="J32">
        <v>5.0000000000000001E-3</v>
      </c>
      <c r="K32" t="s">
        <v>94</v>
      </c>
      <c r="L32">
        <v>1.4630525612233423</v>
      </c>
      <c r="M32">
        <f>I32-$H$2</f>
        <v>-8771.969600000004</v>
      </c>
      <c r="N32">
        <f t="shared" si="0"/>
        <v>1.4630525612233423</v>
      </c>
    </row>
    <row r="33" spans="1:14" hidden="1">
      <c r="A33" t="s">
        <v>118</v>
      </c>
      <c r="B33">
        <v>5</v>
      </c>
      <c r="C33">
        <v>0</v>
      </c>
      <c r="D33">
        <v>7</v>
      </c>
      <c r="E33">
        <v>0</v>
      </c>
      <c r="F33">
        <v>3</v>
      </c>
      <c r="G33">
        <v>0</v>
      </c>
      <c r="H33">
        <v>1</v>
      </c>
      <c r="I33">
        <v>37424.675000000003</v>
      </c>
      <c r="J33">
        <v>5.0000000000000001E-3</v>
      </c>
      <c r="K33" t="s">
        <v>94</v>
      </c>
      <c r="L33">
        <v>3.4085034294905721</v>
      </c>
      <c r="M33">
        <f>I33-$H$2</f>
        <v>-8507.5285999999978</v>
      </c>
      <c r="N33">
        <f t="shared" si="0"/>
        <v>3.4085034294905721</v>
      </c>
    </row>
    <row r="34" spans="1:14">
      <c r="A34" t="s">
        <v>119</v>
      </c>
      <c r="B34">
        <v>5</v>
      </c>
      <c r="C34">
        <v>0</v>
      </c>
      <c r="D34">
        <v>7</v>
      </c>
      <c r="E34">
        <v>0</v>
      </c>
      <c r="F34">
        <v>1</v>
      </c>
      <c r="G34">
        <v>0</v>
      </c>
      <c r="H34">
        <v>0</v>
      </c>
      <c r="I34">
        <v>38444.012999999999</v>
      </c>
      <c r="J34">
        <v>7.0000000000000001E-3</v>
      </c>
      <c r="K34" t="s">
        <v>94</v>
      </c>
      <c r="L34">
        <v>3.1718519983960438</v>
      </c>
      <c r="M34">
        <f>I34-$H$2</f>
        <v>-7488.1906000000017</v>
      </c>
      <c r="N34">
        <f t="shared" si="0"/>
        <v>3.1718519983960438</v>
      </c>
    </row>
    <row r="35" spans="1:14" hidden="1">
      <c r="A35" t="s">
        <v>120</v>
      </c>
      <c r="B35">
        <v>5</v>
      </c>
      <c r="C35">
        <v>0</v>
      </c>
      <c r="D35">
        <v>4</v>
      </c>
      <c r="E35">
        <v>3</v>
      </c>
      <c r="F35">
        <v>3</v>
      </c>
      <c r="G35">
        <v>3</v>
      </c>
      <c r="H35">
        <v>2</v>
      </c>
      <c r="I35">
        <v>38750.42</v>
      </c>
      <c r="J35">
        <v>7.0000000000000001E-3</v>
      </c>
      <c r="K35" t="s">
        <v>94</v>
      </c>
      <c r="L35">
        <v>9.1041970080538714E-2</v>
      </c>
      <c r="M35">
        <f>I35-$H$2</f>
        <v>-7181.7836000000025</v>
      </c>
      <c r="N35">
        <f t="shared" si="0"/>
        <v>9.1041970080538714E-2</v>
      </c>
    </row>
    <row r="36" spans="1:14" hidden="1">
      <c r="A36" t="s">
        <v>121</v>
      </c>
      <c r="B36">
        <v>5</v>
      </c>
      <c r="C36">
        <v>0</v>
      </c>
      <c r="D36">
        <v>4</v>
      </c>
      <c r="E36">
        <v>3</v>
      </c>
      <c r="F36">
        <v>3</v>
      </c>
      <c r="G36">
        <v>3</v>
      </c>
      <c r="H36">
        <v>3</v>
      </c>
      <c r="I36">
        <v>38752.410000000003</v>
      </c>
      <c r="J36">
        <v>7.0000000000000001E-3</v>
      </c>
      <c r="K36" t="s">
        <v>94</v>
      </c>
      <c r="L36">
        <v>9.0500291031001101E-2</v>
      </c>
      <c r="M36">
        <f>I36-$H$2</f>
        <v>-7179.7935999999972</v>
      </c>
      <c r="N36">
        <f t="shared" si="0"/>
        <v>9.0500291031001101E-2</v>
      </c>
    </row>
    <row r="37" spans="1:14" hidden="1">
      <c r="A37" t="s">
        <v>122</v>
      </c>
      <c r="B37">
        <v>5</v>
      </c>
      <c r="C37">
        <v>0</v>
      </c>
      <c r="D37">
        <v>4</v>
      </c>
      <c r="E37">
        <v>3</v>
      </c>
      <c r="F37">
        <v>3</v>
      </c>
      <c r="G37">
        <v>3</v>
      </c>
      <c r="H37">
        <v>4</v>
      </c>
      <c r="I37">
        <v>38755.175000000003</v>
      </c>
      <c r="J37">
        <v>8.0000000000000002E-3</v>
      </c>
      <c r="K37" t="s">
        <v>94</v>
      </c>
      <c r="L37">
        <v>8.9747282622937963E-2</v>
      </c>
      <c r="M37">
        <f>I37-$H$2</f>
        <v>-7177.0285999999978</v>
      </c>
      <c r="N37">
        <f t="shared" si="0"/>
        <v>8.9747282622937963E-2</v>
      </c>
    </row>
    <row r="38" spans="1:14" hidden="1">
      <c r="A38" t="s">
        <v>123</v>
      </c>
      <c r="B38">
        <v>5</v>
      </c>
      <c r="C38">
        <v>0</v>
      </c>
      <c r="D38">
        <v>4</v>
      </c>
      <c r="E38">
        <v>3</v>
      </c>
      <c r="F38">
        <v>1</v>
      </c>
      <c r="G38">
        <v>3</v>
      </c>
      <c r="H38">
        <v>3</v>
      </c>
      <c r="I38">
        <v>39539.012999999999</v>
      </c>
      <c r="J38">
        <v>7.0000000000000001E-3</v>
      </c>
      <c r="K38" t="s">
        <v>94</v>
      </c>
      <c r="L38">
        <v>-0.1430324875034934</v>
      </c>
      <c r="M38">
        <f>I38-$H$2</f>
        <v>-6393.1906000000017</v>
      </c>
      <c r="N38">
        <f t="shared" si="0"/>
        <v>-0.1430324875034934</v>
      </c>
    </row>
    <row r="39" spans="1:14" hidden="1">
      <c r="A39" t="s">
        <v>124</v>
      </c>
      <c r="B39">
        <v>5</v>
      </c>
      <c r="C39">
        <v>0</v>
      </c>
      <c r="D39">
        <v>7</v>
      </c>
      <c r="E39">
        <v>1</v>
      </c>
      <c r="F39">
        <v>1</v>
      </c>
      <c r="G39">
        <v>1</v>
      </c>
      <c r="H39">
        <v>1</v>
      </c>
      <c r="I39">
        <v>38906.858</v>
      </c>
      <c r="J39">
        <v>0.01</v>
      </c>
      <c r="K39" t="s">
        <v>94</v>
      </c>
      <c r="L39">
        <v>3.0477599187871443</v>
      </c>
      <c r="M39">
        <f>I39-$H$2</f>
        <v>-7025.3456000000006</v>
      </c>
      <c r="N39">
        <f t="shared" si="0"/>
        <v>3.0477599187871443</v>
      </c>
    </row>
    <row r="40" spans="1:14" hidden="1">
      <c r="A40" t="s">
        <v>125</v>
      </c>
      <c r="B40">
        <v>5</v>
      </c>
      <c r="C40">
        <v>0</v>
      </c>
      <c r="D40">
        <v>7</v>
      </c>
      <c r="E40">
        <v>1</v>
      </c>
      <c r="F40">
        <v>3</v>
      </c>
      <c r="G40">
        <v>1</v>
      </c>
      <c r="H40">
        <v>0</v>
      </c>
      <c r="I40">
        <v>39411.669000000002</v>
      </c>
      <c r="J40">
        <v>8.0000000000000002E-3</v>
      </c>
      <c r="K40" t="s">
        <v>94</v>
      </c>
      <c r="L40">
        <v>2.8976230526354501</v>
      </c>
      <c r="M40">
        <f>I40-$H$2</f>
        <v>-6520.534599999999</v>
      </c>
      <c r="N40">
        <f t="shared" si="0"/>
        <v>2.8976230526354501</v>
      </c>
    </row>
    <row r="41" spans="1:14" hidden="1">
      <c r="A41" t="s">
        <v>126</v>
      </c>
      <c r="B41">
        <v>5</v>
      </c>
      <c r="C41">
        <v>0</v>
      </c>
      <c r="D41">
        <v>7</v>
      </c>
      <c r="E41">
        <v>1</v>
      </c>
      <c r="F41">
        <v>3</v>
      </c>
      <c r="G41">
        <v>1</v>
      </c>
      <c r="H41">
        <v>1</v>
      </c>
      <c r="I41">
        <v>39426.442000000003</v>
      </c>
      <c r="J41">
        <v>8.0000000000000002E-3</v>
      </c>
      <c r="K41" t="s">
        <v>94</v>
      </c>
      <c r="L41">
        <v>2.8929679443707963</v>
      </c>
      <c r="M41">
        <f>I41-$H$2</f>
        <v>-6505.761599999998</v>
      </c>
      <c r="N41">
        <f t="shared" si="0"/>
        <v>2.8929679443707963</v>
      </c>
    </row>
    <row r="42" spans="1:14" hidden="1">
      <c r="A42" t="s">
        <v>127</v>
      </c>
      <c r="B42">
        <v>5</v>
      </c>
      <c r="C42">
        <v>0</v>
      </c>
      <c r="D42">
        <v>7</v>
      </c>
      <c r="E42">
        <v>1</v>
      </c>
      <c r="F42">
        <v>3</v>
      </c>
      <c r="G42">
        <v>1</v>
      </c>
      <c r="H42">
        <v>2</v>
      </c>
      <c r="I42">
        <v>39457.383000000002</v>
      </c>
      <c r="J42">
        <v>8.0000000000000002E-3</v>
      </c>
      <c r="K42" t="s">
        <v>94</v>
      </c>
      <c r="L42">
        <v>2.8831665741634387</v>
      </c>
      <c r="M42">
        <f>I42-$H$2</f>
        <v>-6474.8205999999991</v>
      </c>
      <c r="N42">
        <f t="shared" si="0"/>
        <v>2.8831665741634387</v>
      </c>
    </row>
    <row r="43" spans="1:14" hidden="1">
      <c r="A43" t="s">
        <v>128</v>
      </c>
      <c r="B43">
        <v>5</v>
      </c>
      <c r="C43">
        <v>0</v>
      </c>
      <c r="D43">
        <v>6</v>
      </c>
      <c r="E43">
        <v>2</v>
      </c>
      <c r="F43">
        <v>3</v>
      </c>
      <c r="G43">
        <v>2</v>
      </c>
      <c r="H43">
        <v>1</v>
      </c>
      <c r="I43">
        <v>39685.83</v>
      </c>
      <c r="J43">
        <v>1.7000000000000001E-2</v>
      </c>
      <c r="K43" t="s">
        <v>94</v>
      </c>
      <c r="L43">
        <v>1.8085606445621227</v>
      </c>
      <c r="M43">
        <f>I43-$H$2</f>
        <v>-6246.373599999999</v>
      </c>
      <c r="N43">
        <f t="shared" si="0"/>
        <v>1.8085606445621227</v>
      </c>
    </row>
    <row r="44" spans="1:14" hidden="1">
      <c r="A44" t="s">
        <v>129</v>
      </c>
      <c r="B44">
        <v>5</v>
      </c>
      <c r="C44">
        <v>0</v>
      </c>
      <c r="D44">
        <v>6</v>
      </c>
      <c r="E44">
        <v>2</v>
      </c>
      <c r="F44">
        <v>3</v>
      </c>
      <c r="G44">
        <v>2</v>
      </c>
      <c r="H44">
        <v>2</v>
      </c>
      <c r="I44">
        <v>39690.802000000003</v>
      </c>
      <c r="J44">
        <v>8.9999999999999993E-3</v>
      </c>
      <c r="K44" t="s">
        <v>94</v>
      </c>
      <c r="L44">
        <v>1.806891493213886</v>
      </c>
      <c r="M44">
        <f>I44-$H$2</f>
        <v>-6241.4015999999974</v>
      </c>
      <c r="N44">
        <f t="shared" si="0"/>
        <v>1.806891493213886</v>
      </c>
    </row>
    <row r="45" spans="1:14" hidden="1">
      <c r="A45" t="s">
        <v>130</v>
      </c>
      <c r="B45">
        <v>5</v>
      </c>
      <c r="C45">
        <v>0</v>
      </c>
      <c r="D45">
        <v>6</v>
      </c>
      <c r="E45">
        <v>2</v>
      </c>
      <c r="F45">
        <v>3</v>
      </c>
      <c r="G45">
        <v>2</v>
      </c>
      <c r="H45">
        <v>3</v>
      </c>
      <c r="I45">
        <v>39703.108999999997</v>
      </c>
      <c r="J45">
        <v>8.9999999999999993E-3</v>
      </c>
      <c r="K45" t="s">
        <v>94</v>
      </c>
      <c r="L45">
        <v>1.8027513150908723</v>
      </c>
      <c r="M45">
        <f>I45-$H$2</f>
        <v>-6229.094600000004</v>
      </c>
      <c r="N45">
        <f t="shared" si="0"/>
        <v>1.8027513150908723</v>
      </c>
    </row>
    <row r="46" spans="1:14" hidden="1">
      <c r="A46" t="s">
        <v>131</v>
      </c>
      <c r="B46">
        <v>5</v>
      </c>
      <c r="C46">
        <v>0</v>
      </c>
      <c r="D46">
        <v>6</v>
      </c>
      <c r="E46">
        <v>2</v>
      </c>
      <c r="F46">
        <v>1</v>
      </c>
      <c r="G46">
        <v>2</v>
      </c>
      <c r="H46">
        <v>2</v>
      </c>
      <c r="I46">
        <v>39733.067000000003</v>
      </c>
      <c r="J46">
        <v>8.9999999999999993E-3</v>
      </c>
      <c r="K46" t="s">
        <v>94</v>
      </c>
      <c r="L46">
        <v>1.7926217086872018</v>
      </c>
      <c r="M46">
        <f>I46-$H$2</f>
        <v>-6199.136599999998</v>
      </c>
      <c r="N46">
        <f t="shared" si="0"/>
        <v>1.7926217086872018</v>
      </c>
    </row>
    <row r="47" spans="1:14" hidden="1">
      <c r="A47" t="s">
        <v>132</v>
      </c>
      <c r="B47">
        <v>5</v>
      </c>
      <c r="C47">
        <v>0</v>
      </c>
      <c r="D47">
        <v>8</v>
      </c>
      <c r="E47">
        <v>0</v>
      </c>
      <c r="F47">
        <v>3</v>
      </c>
      <c r="G47">
        <v>0</v>
      </c>
      <c r="H47">
        <v>1</v>
      </c>
      <c r="I47">
        <v>40761.372000000003</v>
      </c>
      <c r="J47">
        <v>0.02</v>
      </c>
      <c r="K47" t="s">
        <v>94</v>
      </c>
      <c r="L47">
        <v>3.3932253554454457</v>
      </c>
      <c r="M47">
        <f>I47-$H$2</f>
        <v>-5170.8315999999977</v>
      </c>
      <c r="N47">
        <f t="shared" si="0"/>
        <v>3.3932253554454457</v>
      </c>
    </row>
    <row r="48" spans="1:14">
      <c r="A48" t="s">
        <v>133</v>
      </c>
      <c r="B48">
        <v>5</v>
      </c>
      <c r="C48">
        <v>0</v>
      </c>
      <c r="D48">
        <v>8</v>
      </c>
      <c r="E48">
        <v>0</v>
      </c>
      <c r="F48">
        <v>1</v>
      </c>
      <c r="G48">
        <v>0</v>
      </c>
      <c r="H48">
        <v>0</v>
      </c>
      <c r="I48">
        <v>41052.324000000001</v>
      </c>
      <c r="J48">
        <v>1.9E-2</v>
      </c>
      <c r="K48" t="s">
        <v>94</v>
      </c>
      <c r="L48">
        <v>3.2578792157059562</v>
      </c>
      <c r="M48">
        <f>I48-$H$2</f>
        <v>-4879.8796000000002</v>
      </c>
      <c r="N48">
        <f t="shared" si="0"/>
        <v>3.2578792157059562</v>
      </c>
    </row>
    <row r="49" spans="1:14" hidden="1">
      <c r="A49" t="s">
        <v>134</v>
      </c>
      <c r="B49">
        <v>5</v>
      </c>
      <c r="C49">
        <v>0</v>
      </c>
      <c r="D49">
        <v>5</v>
      </c>
      <c r="E49">
        <v>3</v>
      </c>
      <c r="F49">
        <v>3</v>
      </c>
      <c r="G49">
        <v>3</v>
      </c>
      <c r="H49">
        <v>2</v>
      </c>
      <c r="I49">
        <v>41364.601999999999</v>
      </c>
      <c r="J49">
        <v>1.7999999999999999E-2</v>
      </c>
      <c r="K49" t="s">
        <v>94</v>
      </c>
      <c r="L49">
        <v>9.8454293711757401E-2</v>
      </c>
      <c r="M49">
        <f>I49-$H$2</f>
        <v>-4567.6016000000018</v>
      </c>
      <c r="N49">
        <f t="shared" si="0"/>
        <v>9.8454293711757401E-2</v>
      </c>
    </row>
    <row r="50" spans="1:14" hidden="1">
      <c r="A50" t="s">
        <v>135</v>
      </c>
      <c r="B50">
        <v>5</v>
      </c>
      <c r="C50">
        <v>0</v>
      </c>
      <c r="D50">
        <v>5</v>
      </c>
      <c r="E50">
        <v>3</v>
      </c>
      <c r="F50">
        <v>3</v>
      </c>
      <c r="G50">
        <v>3</v>
      </c>
      <c r="H50">
        <v>3</v>
      </c>
      <c r="I50">
        <v>41365.482000000004</v>
      </c>
      <c r="J50">
        <v>2.3E-2</v>
      </c>
      <c r="K50" t="s">
        <v>94</v>
      </c>
      <c r="L50">
        <v>9.7982056423726149E-2</v>
      </c>
      <c r="M50">
        <f>I50-$H$2</f>
        <v>-4566.7215999999971</v>
      </c>
      <c r="N50">
        <f t="shared" si="0"/>
        <v>9.7982056423726149E-2</v>
      </c>
    </row>
    <row r="51" spans="1:14" hidden="1">
      <c r="A51" t="s">
        <v>136</v>
      </c>
      <c r="B51">
        <v>5</v>
      </c>
      <c r="C51">
        <v>0</v>
      </c>
      <c r="D51">
        <v>5</v>
      </c>
      <c r="E51">
        <v>3</v>
      </c>
      <c r="F51">
        <v>3</v>
      </c>
      <c r="G51">
        <v>3</v>
      </c>
      <c r="H51">
        <v>4</v>
      </c>
      <c r="I51">
        <v>41365.839999999997</v>
      </c>
      <c r="J51">
        <v>0.23</v>
      </c>
      <c r="K51" t="s">
        <v>94</v>
      </c>
      <c r="L51">
        <v>9.7789902646383986E-2</v>
      </c>
      <c r="M51">
        <f>I51-$H$2</f>
        <v>-4566.3636000000042</v>
      </c>
      <c r="N51">
        <f t="shared" si="0"/>
        <v>9.7789902646383986E-2</v>
      </c>
    </row>
    <row r="52" spans="1:14" hidden="1">
      <c r="A52" t="s">
        <v>137</v>
      </c>
      <c r="B52">
        <v>5</v>
      </c>
      <c r="C52">
        <v>0</v>
      </c>
      <c r="D52">
        <v>5</v>
      </c>
      <c r="E52">
        <v>3</v>
      </c>
      <c r="F52">
        <v>1</v>
      </c>
      <c r="G52">
        <v>3</v>
      </c>
      <c r="H52">
        <v>3</v>
      </c>
      <c r="I52">
        <v>41519.040000000001</v>
      </c>
      <c r="J52">
        <v>0.19</v>
      </c>
      <c r="K52" t="s">
        <v>94</v>
      </c>
      <c r="L52">
        <v>1.3427344162495913E-2</v>
      </c>
      <c r="M52">
        <f>I52-$H$2</f>
        <v>-4413.1635999999999</v>
      </c>
      <c r="N52">
        <f t="shared" si="0"/>
        <v>1.3427344162495913E-2</v>
      </c>
    </row>
    <row r="53" spans="1:14" hidden="1">
      <c r="A53" t="s">
        <v>138</v>
      </c>
      <c r="B53">
        <v>5</v>
      </c>
      <c r="C53">
        <v>0</v>
      </c>
      <c r="D53">
        <v>8</v>
      </c>
      <c r="E53">
        <v>1</v>
      </c>
      <c r="F53">
        <v>3</v>
      </c>
      <c r="G53">
        <v>1</v>
      </c>
      <c r="H53">
        <v>0</v>
      </c>
      <c r="I53">
        <v>41712.050000000003</v>
      </c>
      <c r="J53">
        <v>0.05</v>
      </c>
      <c r="K53" t="s">
        <v>139</v>
      </c>
      <c r="L53">
        <v>2.9006709642382331</v>
      </c>
      <c r="M53">
        <f>I53-$H$2</f>
        <v>-4220.1535999999978</v>
      </c>
      <c r="N53">
        <f t="shared" si="0"/>
        <v>2.9006709642382331</v>
      </c>
    </row>
    <row r="54" spans="1:14" hidden="1">
      <c r="A54" t="s">
        <v>140</v>
      </c>
      <c r="B54">
        <v>5</v>
      </c>
      <c r="C54">
        <v>0</v>
      </c>
      <c r="D54">
        <v>8</v>
      </c>
      <c r="E54">
        <v>1</v>
      </c>
      <c r="F54">
        <v>3</v>
      </c>
      <c r="G54">
        <v>1</v>
      </c>
      <c r="H54">
        <v>1</v>
      </c>
      <c r="I54">
        <v>41719.71</v>
      </c>
      <c r="J54">
        <v>0.05</v>
      </c>
      <c r="K54" t="s">
        <v>139</v>
      </c>
      <c r="L54">
        <v>2.8960367590409382</v>
      </c>
      <c r="M54">
        <f>I54-$H$2</f>
        <v>-4212.4936000000016</v>
      </c>
      <c r="N54">
        <f t="shared" si="0"/>
        <v>2.8960367590409382</v>
      </c>
    </row>
    <row r="55" spans="1:14" hidden="1">
      <c r="A55" t="s">
        <v>141</v>
      </c>
      <c r="B55">
        <v>5</v>
      </c>
      <c r="C55">
        <v>0</v>
      </c>
      <c r="D55">
        <v>8</v>
      </c>
      <c r="E55">
        <v>1</v>
      </c>
      <c r="F55">
        <v>3</v>
      </c>
      <c r="G55">
        <v>1</v>
      </c>
      <c r="H55">
        <v>2</v>
      </c>
      <c r="I55">
        <v>41735.980000000003</v>
      </c>
      <c r="J55">
        <v>0.05</v>
      </c>
      <c r="K55" t="s">
        <v>139</v>
      </c>
      <c r="L55">
        <v>2.8861515442127272</v>
      </c>
      <c r="M55">
        <f>I55-$H$2</f>
        <v>-4196.2235999999975</v>
      </c>
      <c r="N55">
        <f t="shared" si="0"/>
        <v>2.8861515442127272</v>
      </c>
    </row>
    <row r="56" spans="1:14" hidden="1">
      <c r="A56" t="s">
        <v>142</v>
      </c>
      <c r="B56">
        <v>5</v>
      </c>
      <c r="C56">
        <v>0</v>
      </c>
      <c r="D56">
        <v>8</v>
      </c>
      <c r="E56">
        <v>1</v>
      </c>
      <c r="F56">
        <v>1</v>
      </c>
      <c r="G56">
        <v>1</v>
      </c>
      <c r="H56">
        <v>1</v>
      </c>
      <c r="I56">
        <v>42462.135999999999</v>
      </c>
      <c r="J56">
        <v>1.4E-2</v>
      </c>
      <c r="K56" t="s">
        <v>94</v>
      </c>
      <c r="L56">
        <v>2.3764806055025627</v>
      </c>
      <c r="M56">
        <f>I56-$H$2</f>
        <v>-3470.0676000000021</v>
      </c>
      <c r="N56">
        <f t="shared" si="0"/>
        <v>2.3764806055025627</v>
      </c>
    </row>
    <row r="57" spans="1:14" hidden="1">
      <c r="A57" t="s">
        <v>143</v>
      </c>
      <c r="B57">
        <v>5</v>
      </c>
      <c r="C57">
        <v>0</v>
      </c>
      <c r="D57">
        <v>7</v>
      </c>
      <c r="E57">
        <v>2</v>
      </c>
      <c r="F57">
        <v>1</v>
      </c>
      <c r="G57">
        <v>2</v>
      </c>
      <c r="H57">
        <v>2</v>
      </c>
      <c r="I57">
        <v>41831.447999999997</v>
      </c>
      <c r="J57">
        <v>2.1000000000000001E-2</v>
      </c>
      <c r="K57" t="s">
        <v>94</v>
      </c>
      <c r="L57">
        <v>1.8269673247624247</v>
      </c>
      <c r="M57">
        <f>I57-$H$2</f>
        <v>-4100.7556000000041</v>
      </c>
      <c r="N57">
        <f t="shared" si="0"/>
        <v>1.8269673247624247</v>
      </c>
    </row>
    <row r="58" spans="1:14" hidden="1">
      <c r="A58" t="s">
        <v>144</v>
      </c>
      <c r="B58">
        <v>5</v>
      </c>
      <c r="C58">
        <v>0</v>
      </c>
      <c r="D58">
        <v>7</v>
      </c>
      <c r="E58">
        <v>2</v>
      </c>
      <c r="F58">
        <v>3</v>
      </c>
      <c r="G58">
        <v>2</v>
      </c>
      <c r="H58">
        <v>1</v>
      </c>
      <c r="I58">
        <v>41864.353999999999</v>
      </c>
      <c r="J58">
        <v>8.0000000000000002E-3</v>
      </c>
      <c r="K58" t="s">
        <v>94</v>
      </c>
      <c r="L58">
        <v>1.8060863965098983</v>
      </c>
      <c r="M58">
        <f>I58-$H$2</f>
        <v>-4067.8496000000014</v>
      </c>
      <c r="N58">
        <f t="shared" si="0"/>
        <v>1.8060863965098983</v>
      </c>
    </row>
    <row r="59" spans="1:14" hidden="1">
      <c r="A59" t="s">
        <v>145</v>
      </c>
      <c r="B59">
        <v>5</v>
      </c>
      <c r="C59">
        <v>0</v>
      </c>
      <c r="D59">
        <v>7</v>
      </c>
      <c r="E59">
        <v>2</v>
      </c>
      <c r="F59">
        <v>3</v>
      </c>
      <c r="G59">
        <v>2</v>
      </c>
      <c r="H59">
        <v>2</v>
      </c>
      <c r="I59">
        <v>41869.269999999997</v>
      </c>
      <c r="J59">
        <v>0.01</v>
      </c>
      <c r="K59" t="s">
        <v>94</v>
      </c>
      <c r="L59">
        <v>1.8029451243559578</v>
      </c>
      <c r="M59">
        <f>I59-$H$2</f>
        <v>-4062.9336000000039</v>
      </c>
      <c r="N59">
        <f t="shared" si="0"/>
        <v>1.8029451243559578</v>
      </c>
    </row>
    <row r="60" spans="1:14" hidden="1">
      <c r="A60" t="s">
        <v>146</v>
      </c>
      <c r="B60">
        <v>5</v>
      </c>
      <c r="C60">
        <v>0</v>
      </c>
      <c r="D60">
        <v>7</v>
      </c>
      <c r="E60">
        <v>2</v>
      </c>
      <c r="F60">
        <v>3</v>
      </c>
      <c r="G60">
        <v>2</v>
      </c>
      <c r="H60">
        <v>3</v>
      </c>
      <c r="I60">
        <v>41874.858999999997</v>
      </c>
      <c r="J60">
        <v>0.01</v>
      </c>
      <c r="K60" t="s">
        <v>94</v>
      </c>
      <c r="L60">
        <v>1.7993668796418776</v>
      </c>
      <c r="M60">
        <f>I60-$H$2</f>
        <v>-4057.344600000004</v>
      </c>
      <c r="N60">
        <f t="shared" si="0"/>
        <v>1.7993668796418776</v>
      </c>
    </row>
    <row r="61" spans="1:14" hidden="1">
      <c r="A61" t="s">
        <v>147</v>
      </c>
      <c r="B61">
        <v>5</v>
      </c>
      <c r="C61">
        <v>0</v>
      </c>
      <c r="D61">
        <v>9</v>
      </c>
      <c r="E61">
        <v>0</v>
      </c>
      <c r="F61">
        <v>3</v>
      </c>
      <c r="G61">
        <v>0</v>
      </c>
      <c r="H61">
        <v>1</v>
      </c>
      <c r="I61">
        <v>42451.16</v>
      </c>
      <c r="J61">
        <v>0.35</v>
      </c>
      <c r="K61" t="s">
        <v>94</v>
      </c>
      <c r="L61">
        <v>3.3853533011320716</v>
      </c>
      <c r="M61">
        <f>I61-$H$2</f>
        <v>-3481.0435999999972</v>
      </c>
      <c r="N61">
        <f t="shared" si="0"/>
        <v>3.3853533011320716</v>
      </c>
    </row>
    <row r="62" spans="1:14">
      <c r="A62" t="s">
        <v>148</v>
      </c>
      <c r="B62">
        <v>5</v>
      </c>
      <c r="C62">
        <v>0</v>
      </c>
      <c r="D62">
        <v>9</v>
      </c>
      <c r="E62">
        <v>0</v>
      </c>
      <c r="F62">
        <v>1</v>
      </c>
      <c r="G62">
        <v>0</v>
      </c>
      <c r="H62">
        <v>0</v>
      </c>
      <c r="I62">
        <v>42596.572</v>
      </c>
      <c r="J62">
        <v>2.1999999999999999E-2</v>
      </c>
      <c r="K62" t="s">
        <v>94</v>
      </c>
      <c r="L62">
        <v>3.2642775839308218</v>
      </c>
      <c r="M62">
        <f>I62-$H$2</f>
        <v>-3335.6316000000006</v>
      </c>
      <c r="N62">
        <f t="shared" si="0"/>
        <v>3.2642775839308218</v>
      </c>
    </row>
    <row r="63" spans="1:14" hidden="1">
      <c r="A63" t="s">
        <v>149</v>
      </c>
      <c r="B63">
        <v>5</v>
      </c>
      <c r="C63">
        <v>0</v>
      </c>
      <c r="D63">
        <v>6</v>
      </c>
      <c r="E63">
        <v>3</v>
      </c>
      <c r="F63">
        <v>3</v>
      </c>
      <c r="G63">
        <v>3</v>
      </c>
      <c r="H63">
        <v>2</v>
      </c>
      <c r="I63">
        <v>42777.023000000001</v>
      </c>
      <c r="J63">
        <v>2.1999999999999999E-2</v>
      </c>
      <c r="K63" t="s">
        <v>94</v>
      </c>
      <c r="L63">
        <v>0.10253932739729876</v>
      </c>
      <c r="M63">
        <f>I63-$H$2</f>
        <v>-3155.1805999999997</v>
      </c>
      <c r="N63">
        <f t="shared" si="0"/>
        <v>0.10253932739729876</v>
      </c>
    </row>
    <row r="64" spans="1:14" hidden="1">
      <c r="A64" t="s">
        <v>150</v>
      </c>
      <c r="B64">
        <v>5</v>
      </c>
      <c r="C64">
        <v>0</v>
      </c>
      <c r="D64">
        <v>6</v>
      </c>
      <c r="E64">
        <v>3</v>
      </c>
      <c r="F64">
        <v>3</v>
      </c>
      <c r="G64">
        <v>3</v>
      </c>
      <c r="H64">
        <v>3</v>
      </c>
      <c r="I64">
        <v>42777.546999999999</v>
      </c>
      <c r="J64">
        <v>1.7999999999999999E-2</v>
      </c>
      <c r="K64" t="s">
        <v>94</v>
      </c>
      <c r="L64">
        <v>0.10204955284040729</v>
      </c>
      <c r="M64">
        <f>I64-$H$2</f>
        <v>-3154.6566000000021</v>
      </c>
      <c r="N64">
        <f t="shared" si="0"/>
        <v>0.10204955284040729</v>
      </c>
    </row>
    <row r="65" spans="1:14" hidden="1">
      <c r="A65" t="s">
        <v>151</v>
      </c>
      <c r="B65">
        <v>5</v>
      </c>
      <c r="C65">
        <v>0</v>
      </c>
      <c r="D65">
        <v>6</v>
      </c>
      <c r="E65">
        <v>3</v>
      </c>
      <c r="F65">
        <v>3</v>
      </c>
      <c r="G65">
        <v>3</v>
      </c>
      <c r="H65">
        <v>4</v>
      </c>
      <c r="I65">
        <v>42778.120999999999</v>
      </c>
      <c r="J65">
        <v>8.9999999999999993E-3</v>
      </c>
      <c r="K65" t="s">
        <v>94</v>
      </c>
      <c r="L65">
        <v>0.1015129039990823</v>
      </c>
      <c r="M65">
        <f>I65-$H$2</f>
        <v>-3154.0826000000015</v>
      </c>
      <c r="N65">
        <f t="shared" si="0"/>
        <v>0.1015129039990823</v>
      </c>
    </row>
    <row r="66" spans="1:14" hidden="1">
      <c r="A66" t="s">
        <v>152</v>
      </c>
      <c r="B66">
        <v>5</v>
      </c>
      <c r="C66">
        <v>0</v>
      </c>
      <c r="D66">
        <v>6</v>
      </c>
      <c r="E66">
        <v>3</v>
      </c>
      <c r="F66">
        <v>1</v>
      </c>
      <c r="G66">
        <v>3</v>
      </c>
      <c r="H66">
        <v>3</v>
      </c>
      <c r="I66">
        <v>42839.589</v>
      </c>
      <c r="J66">
        <v>2.5999999999999999E-2</v>
      </c>
      <c r="K66" t="s">
        <v>94</v>
      </c>
      <c r="L66">
        <v>4.318292140627733E-2</v>
      </c>
      <c r="M66">
        <f>I66-$H$2</f>
        <v>-3092.6146000000008</v>
      </c>
      <c r="N66">
        <f t="shared" si="0"/>
        <v>4.318292140627733E-2</v>
      </c>
    </row>
    <row r="67" spans="1:14" hidden="1">
      <c r="A67" t="s">
        <v>153</v>
      </c>
      <c r="B67">
        <v>5</v>
      </c>
      <c r="C67">
        <v>0</v>
      </c>
      <c r="D67">
        <v>9</v>
      </c>
      <c r="E67">
        <v>1</v>
      </c>
      <c r="F67">
        <v>3</v>
      </c>
      <c r="G67">
        <v>1</v>
      </c>
      <c r="H67">
        <v>0</v>
      </c>
      <c r="I67">
        <v>42985.86</v>
      </c>
      <c r="J67">
        <v>7.0000000000000007E-2</v>
      </c>
      <c r="K67" t="s">
        <v>139</v>
      </c>
      <c r="L67">
        <v>2.8971110329340037</v>
      </c>
      <c r="M67">
        <f>I67-$H$2</f>
        <v>-2946.3436000000002</v>
      </c>
      <c r="N67">
        <f t="shared" si="0"/>
        <v>2.8971110329340037</v>
      </c>
    </row>
    <row r="68" spans="1:14" hidden="1">
      <c r="A68" t="s">
        <v>154</v>
      </c>
      <c r="B68">
        <v>5</v>
      </c>
      <c r="C68">
        <v>0</v>
      </c>
      <c r="D68">
        <v>9</v>
      </c>
      <c r="E68">
        <v>1</v>
      </c>
      <c r="F68">
        <v>3</v>
      </c>
      <c r="G68">
        <v>1</v>
      </c>
      <c r="H68">
        <v>1</v>
      </c>
      <c r="I68">
        <v>42990.26</v>
      </c>
      <c r="J68">
        <v>7.0000000000000007E-2</v>
      </c>
      <c r="K68" t="s">
        <v>139</v>
      </c>
      <c r="L68">
        <v>2.8925489674578104</v>
      </c>
      <c r="M68">
        <f>I68-$H$2</f>
        <v>-2941.9435999999987</v>
      </c>
      <c r="N68">
        <f t="shared" si="0"/>
        <v>2.8925489674578104</v>
      </c>
    </row>
    <row r="69" spans="1:14" hidden="1">
      <c r="A69" t="s">
        <v>155</v>
      </c>
      <c r="B69">
        <v>5</v>
      </c>
      <c r="C69">
        <v>0</v>
      </c>
      <c r="D69">
        <v>9</v>
      </c>
      <c r="E69">
        <v>1</v>
      </c>
      <c r="F69">
        <v>3</v>
      </c>
      <c r="G69">
        <v>1</v>
      </c>
      <c r="H69">
        <v>2</v>
      </c>
      <c r="I69">
        <v>42999.79</v>
      </c>
      <c r="J69">
        <v>7.0000000000000007E-2</v>
      </c>
      <c r="K69" t="s">
        <v>139</v>
      </c>
      <c r="L69">
        <v>2.8826327680551218</v>
      </c>
      <c r="M69">
        <f>I69-$H$2</f>
        <v>-2932.4135999999999</v>
      </c>
      <c r="N69">
        <f t="shared" si="0"/>
        <v>2.8826327680551218</v>
      </c>
    </row>
    <row r="70" spans="1:14" hidden="1">
      <c r="A70" t="s">
        <v>156</v>
      </c>
      <c r="B70">
        <v>5</v>
      </c>
      <c r="C70">
        <v>0</v>
      </c>
      <c r="D70">
        <v>9</v>
      </c>
      <c r="E70">
        <v>1</v>
      </c>
      <c r="F70">
        <v>1</v>
      </c>
      <c r="G70">
        <v>1</v>
      </c>
      <c r="H70">
        <v>1</v>
      </c>
      <c r="I70">
        <v>43328.04</v>
      </c>
      <c r="J70">
        <v>7.0000000000000007E-2</v>
      </c>
      <c r="K70" t="s">
        <v>94</v>
      </c>
      <c r="L70">
        <v>2.508530321791782</v>
      </c>
      <c r="M70">
        <f>I70-$H$2</f>
        <v>-2604.1635999999999</v>
      </c>
      <c r="N70">
        <f t="shared" ref="L70:N133" si="1">D70-SQRT(-0.5/(M70/$J$2))</f>
        <v>2.508530321791782</v>
      </c>
    </row>
    <row r="71" spans="1:14" hidden="1">
      <c r="A71" t="s">
        <v>157</v>
      </c>
      <c r="B71">
        <v>5</v>
      </c>
      <c r="C71">
        <v>0</v>
      </c>
      <c r="D71">
        <v>8</v>
      </c>
      <c r="E71">
        <v>2</v>
      </c>
      <c r="F71">
        <v>1</v>
      </c>
      <c r="G71">
        <v>2</v>
      </c>
      <c r="H71">
        <v>2</v>
      </c>
      <c r="I71">
        <v>43021.057999999997</v>
      </c>
      <c r="J71">
        <v>2.3E-2</v>
      </c>
      <c r="K71" t="s">
        <v>94</v>
      </c>
      <c r="L71">
        <v>1.8603275620958852</v>
      </c>
      <c r="M71">
        <f>I71-$H$2</f>
        <v>-2911.1456000000035</v>
      </c>
      <c r="N71">
        <f t="shared" si="1"/>
        <v>1.8603275620958852</v>
      </c>
    </row>
    <row r="72" spans="1:14" hidden="1">
      <c r="A72" t="s">
        <v>158</v>
      </c>
      <c r="B72">
        <v>5</v>
      </c>
      <c r="C72">
        <v>0</v>
      </c>
      <c r="D72">
        <v>8</v>
      </c>
      <c r="E72">
        <v>2</v>
      </c>
      <c r="F72">
        <v>3</v>
      </c>
      <c r="G72">
        <v>2</v>
      </c>
      <c r="H72">
        <v>2</v>
      </c>
      <c r="I72">
        <v>43070.267999999996</v>
      </c>
      <c r="J72">
        <v>8.9999999999999993E-3</v>
      </c>
      <c r="K72" t="s">
        <v>94</v>
      </c>
      <c r="L72">
        <v>1.8077677563231074</v>
      </c>
      <c r="M72">
        <f>I72-$H$2</f>
        <v>-2861.9356000000043</v>
      </c>
      <c r="N72">
        <f t="shared" si="1"/>
        <v>1.8077677563231074</v>
      </c>
    </row>
    <row r="73" spans="1:14" hidden="1">
      <c r="A73" t="s">
        <v>159</v>
      </c>
      <c r="B73">
        <v>5</v>
      </c>
      <c r="C73">
        <v>0</v>
      </c>
      <c r="D73">
        <v>8</v>
      </c>
      <c r="E73">
        <v>2</v>
      </c>
      <c r="F73">
        <v>3</v>
      </c>
      <c r="G73">
        <v>2</v>
      </c>
      <c r="H73">
        <v>3</v>
      </c>
      <c r="I73">
        <v>43074.728000000003</v>
      </c>
      <c r="J73">
        <v>0.01</v>
      </c>
      <c r="K73" t="s">
        <v>94</v>
      </c>
      <c r="L73">
        <v>1.8029371660303015</v>
      </c>
      <c r="M73">
        <f>I73-$H$2</f>
        <v>-2857.4755999999979</v>
      </c>
      <c r="N73">
        <f t="shared" si="1"/>
        <v>1.8029371660303015</v>
      </c>
    </row>
    <row r="74" spans="1:14">
      <c r="A74" t="s">
        <v>160</v>
      </c>
      <c r="B74">
        <v>5</v>
      </c>
      <c r="C74">
        <v>0</v>
      </c>
      <c r="D74">
        <v>10</v>
      </c>
      <c r="E74">
        <v>0</v>
      </c>
      <c r="F74">
        <v>1</v>
      </c>
      <c r="G74">
        <v>0</v>
      </c>
      <c r="H74">
        <v>0</v>
      </c>
      <c r="I74">
        <v>43512.165800000002</v>
      </c>
      <c r="J74">
        <v>1E-3</v>
      </c>
      <c r="K74" t="s">
        <v>161</v>
      </c>
      <c r="L74">
        <v>3.2661088776283949</v>
      </c>
      <c r="M74">
        <f>I74-$H$2</f>
        <v>-2420.0377999999982</v>
      </c>
      <c r="N74">
        <f t="shared" si="1"/>
        <v>3.2661088776283949</v>
      </c>
    </row>
    <row r="75" spans="1:14" hidden="1">
      <c r="A75" t="s">
        <v>162</v>
      </c>
      <c r="B75">
        <v>5</v>
      </c>
      <c r="C75">
        <v>0</v>
      </c>
      <c r="D75">
        <v>10</v>
      </c>
      <c r="E75">
        <v>0</v>
      </c>
      <c r="F75">
        <v>3</v>
      </c>
      <c r="G75">
        <v>0</v>
      </c>
      <c r="H75">
        <v>1</v>
      </c>
      <c r="I75">
        <v>43427.44</v>
      </c>
      <c r="J75">
        <v>0.19</v>
      </c>
      <c r="K75" t="s">
        <v>94</v>
      </c>
      <c r="L75">
        <v>3.3809784772604718</v>
      </c>
      <c r="M75">
        <f>I75-$H$2</f>
        <v>-2504.7635999999984</v>
      </c>
      <c r="N75">
        <f t="shared" si="1"/>
        <v>3.3809784772604718</v>
      </c>
    </row>
    <row r="76" spans="1:14" hidden="1">
      <c r="A76" t="s">
        <v>163</v>
      </c>
      <c r="B76">
        <v>5</v>
      </c>
      <c r="C76">
        <v>0</v>
      </c>
      <c r="D76">
        <v>7</v>
      </c>
      <c r="E76">
        <v>3</v>
      </c>
      <c r="F76">
        <v>3</v>
      </c>
      <c r="G76">
        <v>3</v>
      </c>
      <c r="H76">
        <v>2</v>
      </c>
      <c r="I76">
        <v>43623.896000000001</v>
      </c>
      <c r="J76">
        <v>2.5999999999999999E-2</v>
      </c>
      <c r="K76" t="s">
        <v>94</v>
      </c>
      <c r="L76">
        <v>0.10506265254476599</v>
      </c>
      <c r="M76">
        <f>I76-$H$2</f>
        <v>-2308.3076000000001</v>
      </c>
      <c r="N76">
        <f t="shared" si="1"/>
        <v>0.10506265254476599</v>
      </c>
    </row>
    <row r="77" spans="1:14" hidden="1">
      <c r="A77" t="s">
        <v>164</v>
      </c>
      <c r="B77">
        <v>5</v>
      </c>
      <c r="C77">
        <v>0</v>
      </c>
      <c r="D77">
        <v>7</v>
      </c>
      <c r="E77">
        <v>3</v>
      </c>
      <c r="F77">
        <v>3</v>
      </c>
      <c r="G77">
        <v>3</v>
      </c>
      <c r="H77">
        <v>3</v>
      </c>
      <c r="I77">
        <v>43624.205000000002</v>
      </c>
      <c r="J77">
        <v>2.8000000000000001E-2</v>
      </c>
      <c r="K77" t="s">
        <v>94</v>
      </c>
      <c r="L77">
        <v>0.10460111319744403</v>
      </c>
      <c r="M77">
        <f>I77-$H$2</f>
        <v>-2307.998599999999</v>
      </c>
      <c r="N77">
        <f t="shared" si="1"/>
        <v>0.10460111319744403</v>
      </c>
    </row>
    <row r="78" spans="1:14" hidden="1">
      <c r="A78" t="s">
        <v>165</v>
      </c>
      <c r="B78">
        <v>5</v>
      </c>
      <c r="C78">
        <v>0</v>
      </c>
      <c r="D78">
        <v>7</v>
      </c>
      <c r="E78">
        <v>3</v>
      </c>
      <c r="F78">
        <v>3</v>
      </c>
      <c r="G78">
        <v>3</v>
      </c>
      <c r="H78">
        <v>4</v>
      </c>
      <c r="I78">
        <v>43624.478999999999</v>
      </c>
      <c r="J78">
        <v>8.9999999999999993E-3</v>
      </c>
      <c r="K78" t="s">
        <v>94</v>
      </c>
      <c r="L78">
        <v>0.10419177422840242</v>
      </c>
      <c r="M78">
        <f>I78-$H$2</f>
        <v>-2307.7246000000014</v>
      </c>
      <c r="N78">
        <f t="shared" si="1"/>
        <v>0.10419177422840242</v>
      </c>
    </row>
    <row r="79" spans="1:14" hidden="1">
      <c r="A79" t="s">
        <v>166</v>
      </c>
      <c r="B79">
        <v>5</v>
      </c>
      <c r="C79">
        <v>0</v>
      </c>
      <c r="D79">
        <v>7</v>
      </c>
      <c r="E79">
        <v>3</v>
      </c>
      <c r="F79">
        <v>1</v>
      </c>
      <c r="G79">
        <v>3</v>
      </c>
      <c r="H79">
        <v>3</v>
      </c>
      <c r="I79">
        <v>43656.218999999997</v>
      </c>
      <c r="J79">
        <v>2.8000000000000001E-2</v>
      </c>
      <c r="K79" t="s">
        <v>94</v>
      </c>
      <c r="L79">
        <v>5.6275116840259543E-2</v>
      </c>
      <c r="M79">
        <f>I79-$H$2</f>
        <v>-2275.9846000000034</v>
      </c>
      <c r="N79">
        <f t="shared" si="1"/>
        <v>5.6275116840259543E-2</v>
      </c>
    </row>
    <row r="80" spans="1:14" hidden="1">
      <c r="A80" t="s">
        <v>167</v>
      </c>
      <c r="B80">
        <v>5</v>
      </c>
      <c r="C80">
        <v>0</v>
      </c>
      <c r="D80">
        <v>9</v>
      </c>
      <c r="E80">
        <v>2</v>
      </c>
      <c r="F80">
        <v>1</v>
      </c>
      <c r="G80">
        <v>2</v>
      </c>
      <c r="H80">
        <v>2</v>
      </c>
      <c r="I80">
        <v>43755.754999999997</v>
      </c>
      <c r="J80">
        <v>2.5000000000000001E-2</v>
      </c>
      <c r="K80" t="s">
        <v>94</v>
      </c>
      <c r="L80">
        <v>1.8992706843375995</v>
      </c>
      <c r="M80">
        <f>I80-$H$2</f>
        <v>-2176.4486000000034</v>
      </c>
      <c r="N80">
        <f t="shared" si="1"/>
        <v>1.8992706843375995</v>
      </c>
    </row>
    <row r="81" spans="1:14" hidden="1">
      <c r="A81" t="s">
        <v>168</v>
      </c>
      <c r="B81">
        <v>5</v>
      </c>
      <c r="C81">
        <v>0</v>
      </c>
      <c r="D81">
        <v>9</v>
      </c>
      <c r="E81">
        <v>2</v>
      </c>
      <c r="F81">
        <v>3</v>
      </c>
      <c r="G81">
        <v>2</v>
      </c>
      <c r="H81">
        <v>2</v>
      </c>
      <c r="I81">
        <v>43804.89</v>
      </c>
      <c r="J81">
        <v>2.5000000000000001E-2</v>
      </c>
      <c r="K81" t="s">
        <v>94</v>
      </c>
      <c r="L81">
        <v>1.8177353034244907</v>
      </c>
      <c r="M81">
        <f>I81-$H$2</f>
        <v>-2127.3136000000013</v>
      </c>
      <c r="N81">
        <f t="shared" si="1"/>
        <v>1.8177353034244907</v>
      </c>
    </row>
    <row r="82" spans="1:14" hidden="1">
      <c r="A82" t="s">
        <v>169</v>
      </c>
      <c r="B82">
        <v>5</v>
      </c>
      <c r="C82">
        <v>0</v>
      </c>
      <c r="D82">
        <v>10</v>
      </c>
      <c r="E82">
        <v>1</v>
      </c>
      <c r="F82">
        <v>3</v>
      </c>
      <c r="G82">
        <v>1</v>
      </c>
      <c r="H82">
        <v>0</v>
      </c>
      <c r="I82">
        <v>43758.65</v>
      </c>
      <c r="J82">
        <v>7.0000000000000007E-2</v>
      </c>
      <c r="K82" t="s">
        <v>139</v>
      </c>
      <c r="L82">
        <v>2.8945434553928138</v>
      </c>
      <c r="M82">
        <f>I82-$H$2</f>
        <v>-2173.5535999999993</v>
      </c>
      <c r="N82">
        <f t="shared" si="1"/>
        <v>2.8945434553928138</v>
      </c>
    </row>
    <row r="83" spans="1:14" hidden="1">
      <c r="A83" t="s">
        <v>170</v>
      </c>
      <c r="B83">
        <v>5</v>
      </c>
      <c r="C83">
        <v>0</v>
      </c>
      <c r="D83">
        <v>10</v>
      </c>
      <c r="E83">
        <v>1</v>
      </c>
      <c r="F83">
        <v>3</v>
      </c>
      <c r="G83">
        <v>1</v>
      </c>
      <c r="H83">
        <v>1</v>
      </c>
      <c r="I83">
        <v>43761.47</v>
      </c>
      <c r="J83">
        <v>7.0000000000000007E-2</v>
      </c>
      <c r="K83" t="s">
        <v>139</v>
      </c>
      <c r="L83">
        <v>2.8899296041037994</v>
      </c>
      <c r="M83">
        <f>I83-$H$2</f>
        <v>-2170.7335999999996</v>
      </c>
      <c r="N83">
        <f t="shared" si="1"/>
        <v>2.8899296041037994</v>
      </c>
    </row>
    <row r="84" spans="1:14" hidden="1">
      <c r="A84" t="s">
        <v>171</v>
      </c>
      <c r="B84">
        <v>5</v>
      </c>
      <c r="C84">
        <v>0</v>
      </c>
      <c r="D84">
        <v>10</v>
      </c>
      <c r="E84">
        <v>1</v>
      </c>
      <c r="F84">
        <v>3</v>
      </c>
      <c r="G84">
        <v>1</v>
      </c>
      <c r="H84">
        <v>2</v>
      </c>
      <c r="I84">
        <v>43767.58</v>
      </c>
      <c r="J84">
        <v>7.0000000000000007E-2</v>
      </c>
      <c r="K84" t="s">
        <v>139</v>
      </c>
      <c r="L84">
        <v>2.8799020137602556</v>
      </c>
      <c r="M84">
        <f>I84-$H$2</f>
        <v>-2164.623599999999</v>
      </c>
      <c r="N84">
        <f t="shared" si="1"/>
        <v>2.8799020137602556</v>
      </c>
    </row>
    <row r="85" spans="1:14" hidden="1">
      <c r="A85" t="s">
        <v>172</v>
      </c>
      <c r="B85">
        <v>5</v>
      </c>
      <c r="C85">
        <v>0</v>
      </c>
      <c r="D85">
        <v>10</v>
      </c>
      <c r="E85">
        <v>1</v>
      </c>
      <c r="F85">
        <v>1</v>
      </c>
      <c r="G85">
        <v>1</v>
      </c>
      <c r="H85">
        <v>1</v>
      </c>
      <c r="I85">
        <v>43938.201000000001</v>
      </c>
      <c r="J85">
        <v>2.5000000000000001E-2</v>
      </c>
      <c r="K85" t="s">
        <v>94</v>
      </c>
      <c r="L85">
        <v>2.5815306823268012</v>
      </c>
      <c r="M85">
        <f>I85-$H$2</f>
        <v>-1994.0025999999998</v>
      </c>
      <c r="N85">
        <f t="shared" si="1"/>
        <v>2.5815306823268012</v>
      </c>
    </row>
    <row r="86" spans="1:14" hidden="1">
      <c r="A86" t="s">
        <v>173</v>
      </c>
      <c r="B86">
        <v>5</v>
      </c>
      <c r="C86">
        <v>0</v>
      </c>
      <c r="D86">
        <v>11</v>
      </c>
      <c r="E86">
        <v>0</v>
      </c>
      <c r="F86">
        <v>3</v>
      </c>
      <c r="G86">
        <v>0</v>
      </c>
      <c r="H86">
        <v>1</v>
      </c>
      <c r="I86">
        <v>44043.35</v>
      </c>
      <c r="J86">
        <v>0.2</v>
      </c>
      <c r="K86" t="s">
        <v>94</v>
      </c>
      <c r="L86">
        <v>3.3778407926163112</v>
      </c>
      <c r="M86">
        <f>I86-$H$2</f>
        <v>-1888.8536000000022</v>
      </c>
      <c r="N86">
        <f t="shared" si="1"/>
        <v>3.3778407926163112</v>
      </c>
    </row>
    <row r="87" spans="1:14">
      <c r="A87" t="s">
        <v>174</v>
      </c>
      <c r="B87">
        <v>5</v>
      </c>
      <c r="C87">
        <v>0</v>
      </c>
      <c r="D87">
        <v>11</v>
      </c>
      <c r="E87">
        <v>0</v>
      </c>
      <c r="F87">
        <v>1</v>
      </c>
      <c r="G87">
        <v>0</v>
      </c>
      <c r="H87">
        <v>0</v>
      </c>
      <c r="I87">
        <v>44097.1224</v>
      </c>
      <c r="J87">
        <v>1E-3</v>
      </c>
      <c r="K87" t="s">
        <v>161</v>
      </c>
      <c r="L87">
        <v>3.266973081584311</v>
      </c>
      <c r="M87">
        <f>I87-$H$2</f>
        <v>-1835.0812000000005</v>
      </c>
      <c r="N87">
        <f t="shared" si="1"/>
        <v>3.266973081584311</v>
      </c>
    </row>
    <row r="88" spans="1:14" hidden="1">
      <c r="A88" t="s">
        <v>175</v>
      </c>
      <c r="B88">
        <v>5</v>
      </c>
      <c r="C88">
        <v>0</v>
      </c>
      <c r="D88">
        <v>8</v>
      </c>
      <c r="E88">
        <v>3</v>
      </c>
      <c r="F88">
        <v>3</v>
      </c>
      <c r="G88">
        <v>3</v>
      </c>
      <c r="H88">
        <v>2</v>
      </c>
      <c r="I88">
        <v>44170.8</v>
      </c>
      <c r="J88">
        <v>0.03</v>
      </c>
      <c r="K88" t="s">
        <v>94</v>
      </c>
      <c r="L88">
        <v>0.10689781758170369</v>
      </c>
      <c r="M88">
        <f>I88-$H$2</f>
        <v>-1761.4035999999978</v>
      </c>
      <c r="N88">
        <f t="shared" si="1"/>
        <v>0.10689781758170369</v>
      </c>
    </row>
    <row r="89" spans="1:14" hidden="1">
      <c r="A89" t="s">
        <v>176</v>
      </c>
      <c r="B89">
        <v>5</v>
      </c>
      <c r="C89">
        <v>0</v>
      </c>
      <c r="D89">
        <v>8</v>
      </c>
      <c r="E89">
        <v>3</v>
      </c>
      <c r="F89">
        <v>3</v>
      </c>
      <c r="G89">
        <v>3</v>
      </c>
      <c r="H89">
        <v>3</v>
      </c>
      <c r="I89">
        <v>44170.99</v>
      </c>
      <c r="J89">
        <v>0.03</v>
      </c>
      <c r="K89" t="s">
        <v>94</v>
      </c>
      <c r="L89">
        <v>0.10647207451166452</v>
      </c>
      <c r="M89">
        <f>I89-$H$2</f>
        <v>-1761.2136000000028</v>
      </c>
      <c r="N89">
        <f t="shared" si="1"/>
        <v>0.10647207451166452</v>
      </c>
    </row>
    <row r="90" spans="1:14" hidden="1">
      <c r="A90" t="s">
        <v>177</v>
      </c>
      <c r="B90">
        <v>5</v>
      </c>
      <c r="C90">
        <v>0</v>
      </c>
      <c r="D90">
        <v>8</v>
      </c>
      <c r="E90">
        <v>3</v>
      </c>
      <c r="F90">
        <v>3</v>
      </c>
      <c r="G90">
        <v>3</v>
      </c>
      <c r="H90">
        <v>4</v>
      </c>
      <c r="I90">
        <v>44171.32</v>
      </c>
      <c r="J90">
        <v>0.03</v>
      </c>
      <c r="K90" t="s">
        <v>94</v>
      </c>
      <c r="L90">
        <v>0.10573246225531818</v>
      </c>
      <c r="M90">
        <f>I90-$H$2</f>
        <v>-1760.883600000001</v>
      </c>
      <c r="N90">
        <f t="shared" si="1"/>
        <v>0.10573246225531818</v>
      </c>
    </row>
    <row r="91" spans="1:14" hidden="1">
      <c r="A91" t="s">
        <v>178</v>
      </c>
      <c r="B91">
        <v>5</v>
      </c>
      <c r="C91">
        <v>0</v>
      </c>
      <c r="D91">
        <v>8</v>
      </c>
      <c r="E91">
        <v>3</v>
      </c>
      <c r="F91">
        <v>1</v>
      </c>
      <c r="G91">
        <v>3</v>
      </c>
      <c r="H91">
        <v>3</v>
      </c>
      <c r="I91">
        <v>44189.889000000003</v>
      </c>
      <c r="J91">
        <v>2.9000000000000001E-2</v>
      </c>
      <c r="K91" t="s">
        <v>94</v>
      </c>
      <c r="L91">
        <v>6.3776736129298683E-2</v>
      </c>
      <c r="M91">
        <f>I91-$H$2</f>
        <v>-1742.3145999999979</v>
      </c>
      <c r="N91">
        <f t="shared" si="1"/>
        <v>6.3776736129298683E-2</v>
      </c>
    </row>
    <row r="92" spans="1:14" hidden="1">
      <c r="A92" t="s">
        <v>179</v>
      </c>
      <c r="B92">
        <v>5</v>
      </c>
      <c r="C92">
        <v>0</v>
      </c>
      <c r="D92">
        <v>10</v>
      </c>
      <c r="E92">
        <v>2</v>
      </c>
      <c r="F92">
        <v>1</v>
      </c>
      <c r="G92">
        <v>2</v>
      </c>
      <c r="H92">
        <v>2</v>
      </c>
      <c r="I92">
        <v>44239.454899999997</v>
      </c>
      <c r="J92">
        <v>1E-3</v>
      </c>
      <c r="K92" t="s">
        <v>161</v>
      </c>
      <c r="L92">
        <v>1.9484235584721485</v>
      </c>
      <c r="M92">
        <f>I92-$H$2</f>
        <v>-1692.7487000000037</v>
      </c>
      <c r="N92">
        <f t="shared" si="1"/>
        <v>1.9484235584721485</v>
      </c>
    </row>
    <row r="93" spans="1:14" hidden="1">
      <c r="A93" t="s">
        <v>180</v>
      </c>
      <c r="B93">
        <v>5</v>
      </c>
      <c r="C93">
        <v>0</v>
      </c>
      <c r="D93">
        <v>10</v>
      </c>
      <c r="E93">
        <v>2</v>
      </c>
      <c r="F93">
        <v>3</v>
      </c>
      <c r="G93">
        <v>2</v>
      </c>
      <c r="H93">
        <v>2</v>
      </c>
      <c r="I93">
        <v>44286.91</v>
      </c>
      <c r="J93">
        <v>0.2</v>
      </c>
      <c r="K93" t="s">
        <v>181</v>
      </c>
      <c r="L93">
        <v>1.8331334186049606</v>
      </c>
      <c r="M93">
        <f>I93-$H$2</f>
        <v>-1645.2935999999972</v>
      </c>
      <c r="N93">
        <f t="shared" si="1"/>
        <v>1.8331334186049606</v>
      </c>
    </row>
    <row r="94" spans="1:14" hidden="1">
      <c r="A94" t="s">
        <v>182</v>
      </c>
      <c r="B94">
        <v>5</v>
      </c>
      <c r="C94">
        <v>0</v>
      </c>
      <c r="D94">
        <v>11</v>
      </c>
      <c r="E94">
        <v>1</v>
      </c>
      <c r="F94">
        <v>3</v>
      </c>
      <c r="G94">
        <v>1</v>
      </c>
      <c r="H94">
        <v>0</v>
      </c>
      <c r="I94">
        <v>44262.7</v>
      </c>
      <c r="J94">
        <v>7.0000000000000007E-2</v>
      </c>
      <c r="K94" t="s">
        <v>139</v>
      </c>
      <c r="L94">
        <v>2.8925648221320301</v>
      </c>
      <c r="M94">
        <f>I94-$H$2</f>
        <v>-1669.5036000000036</v>
      </c>
      <c r="N94">
        <f t="shared" si="1"/>
        <v>2.8925648221320301</v>
      </c>
    </row>
    <row r="95" spans="1:14" hidden="1">
      <c r="A95" t="s">
        <v>183</v>
      </c>
      <c r="B95">
        <v>5</v>
      </c>
      <c r="C95">
        <v>0</v>
      </c>
      <c r="D95">
        <v>11</v>
      </c>
      <c r="E95">
        <v>1</v>
      </c>
      <c r="F95">
        <v>3</v>
      </c>
      <c r="G95">
        <v>1</v>
      </c>
      <c r="H95">
        <v>1</v>
      </c>
      <c r="I95">
        <v>44264.52</v>
      </c>
      <c r="J95">
        <v>7.0000000000000007E-2</v>
      </c>
      <c r="K95" t="s">
        <v>139</v>
      </c>
      <c r="L95">
        <v>2.8881420681950392</v>
      </c>
      <c r="M95">
        <f>I95-$H$2</f>
        <v>-1667.6836000000039</v>
      </c>
      <c r="N95">
        <f t="shared" si="1"/>
        <v>2.8881420681950392</v>
      </c>
    </row>
    <row r="96" spans="1:14" hidden="1">
      <c r="A96" t="s">
        <v>184</v>
      </c>
      <c r="B96">
        <v>5</v>
      </c>
      <c r="C96">
        <v>0</v>
      </c>
      <c r="D96">
        <v>11</v>
      </c>
      <c r="E96">
        <v>1</v>
      </c>
      <c r="F96">
        <v>3</v>
      </c>
      <c r="G96">
        <v>1</v>
      </c>
      <c r="H96">
        <v>2</v>
      </c>
      <c r="I96">
        <v>44268.72</v>
      </c>
      <c r="J96">
        <v>7.0000000000000007E-2</v>
      </c>
      <c r="K96" t="s">
        <v>139</v>
      </c>
      <c r="L96">
        <v>2.8779080251988312</v>
      </c>
      <c r="M96">
        <f>I96-$H$2</f>
        <v>-1663.4835999999996</v>
      </c>
      <c r="N96">
        <f t="shared" si="1"/>
        <v>2.8779080251988312</v>
      </c>
    </row>
    <row r="97" spans="1:14" hidden="1">
      <c r="A97" t="s">
        <v>185</v>
      </c>
      <c r="B97">
        <v>5</v>
      </c>
      <c r="C97">
        <v>0</v>
      </c>
      <c r="D97">
        <v>11</v>
      </c>
      <c r="E97">
        <v>1</v>
      </c>
      <c r="F97">
        <v>1</v>
      </c>
      <c r="G97">
        <v>1</v>
      </c>
      <c r="H97">
        <v>1</v>
      </c>
      <c r="I97">
        <v>44366.42</v>
      </c>
      <c r="J97">
        <v>0.03</v>
      </c>
      <c r="K97" t="s">
        <v>94</v>
      </c>
      <c r="L97">
        <v>2.6283455317459232</v>
      </c>
      <c r="M97">
        <f>I97-$H$2</f>
        <v>-1565.7836000000025</v>
      </c>
      <c r="N97">
        <f t="shared" si="1"/>
        <v>2.6283455317459232</v>
      </c>
    </row>
    <row r="98" spans="1:14" hidden="1">
      <c r="A98" t="s">
        <v>186</v>
      </c>
      <c r="B98">
        <v>5</v>
      </c>
      <c r="C98">
        <v>0</v>
      </c>
      <c r="D98">
        <v>12</v>
      </c>
      <c r="E98">
        <v>0</v>
      </c>
      <c r="F98">
        <v>3</v>
      </c>
      <c r="G98">
        <v>0</v>
      </c>
      <c r="H98">
        <v>1</v>
      </c>
      <c r="I98">
        <v>44456.25</v>
      </c>
      <c r="J98">
        <v>0.21</v>
      </c>
      <c r="K98" t="s">
        <v>94</v>
      </c>
      <c r="L98">
        <v>3.377348917894933</v>
      </c>
      <c r="M98">
        <f>I98-$H$2</f>
        <v>-1475.9536000000007</v>
      </c>
      <c r="N98">
        <f t="shared" si="1"/>
        <v>3.377348917894933</v>
      </c>
    </row>
    <row r="99" spans="1:14">
      <c r="A99" t="s">
        <v>187</v>
      </c>
      <c r="B99">
        <v>5</v>
      </c>
      <c r="C99">
        <v>0</v>
      </c>
      <c r="D99">
        <v>12</v>
      </c>
      <c r="E99">
        <v>0</v>
      </c>
      <c r="F99">
        <v>1</v>
      </c>
      <c r="G99">
        <v>0</v>
      </c>
      <c r="H99">
        <v>0</v>
      </c>
      <c r="I99">
        <v>44492.834799999997</v>
      </c>
      <c r="J99">
        <v>1E-3</v>
      </c>
      <c r="K99" t="s">
        <v>161</v>
      </c>
      <c r="L99">
        <v>3.2684544762164816</v>
      </c>
      <c r="M99">
        <f>I99-$H$2</f>
        <v>-1439.3688000000038</v>
      </c>
      <c r="N99">
        <f t="shared" si="1"/>
        <v>3.2684544762164816</v>
      </c>
    </row>
    <row r="100" spans="1:14" hidden="1">
      <c r="A100" t="s">
        <v>188</v>
      </c>
      <c r="B100">
        <v>4</v>
      </c>
      <c r="C100">
        <v>2</v>
      </c>
      <c r="D100">
        <v>2</v>
      </c>
      <c r="E100">
        <v>0</v>
      </c>
      <c r="F100">
        <v>3</v>
      </c>
      <c r="G100">
        <v>1</v>
      </c>
      <c r="H100">
        <v>0</v>
      </c>
      <c r="I100">
        <v>44525.838000000003</v>
      </c>
      <c r="J100">
        <v>0.01</v>
      </c>
      <c r="K100" t="s">
        <v>94</v>
      </c>
      <c r="L100">
        <v>-6.8334030627278519</v>
      </c>
      <c r="M100">
        <f>I100-$H$2</f>
        <v>-1406.3655999999974</v>
      </c>
      <c r="N100">
        <f t="shared" si="1"/>
        <v>-6.8334030627278519</v>
      </c>
    </row>
    <row r="101" spans="1:14" hidden="1">
      <c r="A101" t="s">
        <v>189</v>
      </c>
      <c r="B101">
        <v>4</v>
      </c>
      <c r="C101">
        <v>2</v>
      </c>
      <c r="D101">
        <v>2</v>
      </c>
      <c r="E101">
        <v>0</v>
      </c>
      <c r="F101">
        <v>3</v>
      </c>
      <c r="G101">
        <v>1</v>
      </c>
      <c r="H101">
        <v>1</v>
      </c>
      <c r="I101">
        <v>44595.92</v>
      </c>
      <c r="J101">
        <v>8.9999999999999993E-3</v>
      </c>
      <c r="K101" t="s">
        <v>94</v>
      </c>
      <c r="L101">
        <v>-7.062079038580773</v>
      </c>
      <c r="M101">
        <f>I101-$H$2</f>
        <v>-1336.2836000000025</v>
      </c>
      <c r="N101">
        <f t="shared" si="1"/>
        <v>-7.062079038580773</v>
      </c>
    </row>
    <row r="102" spans="1:14" hidden="1">
      <c r="A102" t="s">
        <v>190</v>
      </c>
      <c r="B102">
        <v>4</v>
      </c>
      <c r="C102">
        <v>2</v>
      </c>
      <c r="D102">
        <v>2</v>
      </c>
      <c r="E102">
        <v>0</v>
      </c>
      <c r="F102">
        <v>3</v>
      </c>
      <c r="G102">
        <v>1</v>
      </c>
      <c r="H102">
        <v>2</v>
      </c>
      <c r="I102">
        <v>44729.627</v>
      </c>
      <c r="J102">
        <v>0.01</v>
      </c>
      <c r="K102" t="s">
        <v>94</v>
      </c>
      <c r="L102">
        <v>-7.5525823531222276</v>
      </c>
      <c r="M102">
        <f>I102-$H$2</f>
        <v>-1202.5766000000003</v>
      </c>
      <c r="N102">
        <f t="shared" si="1"/>
        <v>-7.5525823531222276</v>
      </c>
    </row>
    <row r="103" spans="1:14" hidden="1">
      <c r="A103" t="s">
        <v>191</v>
      </c>
      <c r="B103">
        <v>5</v>
      </c>
      <c r="C103">
        <v>0</v>
      </c>
      <c r="D103">
        <v>9</v>
      </c>
      <c r="E103">
        <v>3</v>
      </c>
      <c r="F103">
        <v>3</v>
      </c>
      <c r="G103">
        <v>3</v>
      </c>
      <c r="H103">
        <v>2</v>
      </c>
      <c r="I103">
        <v>44544.27</v>
      </c>
      <c r="J103">
        <v>0.03</v>
      </c>
      <c r="K103" t="s">
        <v>94</v>
      </c>
      <c r="L103">
        <v>0.1081358247863875</v>
      </c>
      <c r="M103">
        <f>I103-$H$2</f>
        <v>-1387.9336000000039</v>
      </c>
      <c r="N103">
        <f t="shared" si="1"/>
        <v>0.1081358247863875</v>
      </c>
    </row>
    <row r="104" spans="1:14" hidden="1">
      <c r="A104" t="s">
        <v>192</v>
      </c>
      <c r="B104">
        <v>5</v>
      </c>
      <c r="C104">
        <v>0</v>
      </c>
      <c r="D104">
        <v>9</v>
      </c>
      <c r="E104">
        <v>3</v>
      </c>
      <c r="F104">
        <v>3</v>
      </c>
      <c r="G104">
        <v>3</v>
      </c>
      <c r="H104">
        <v>3</v>
      </c>
      <c r="I104">
        <v>44544.44</v>
      </c>
      <c r="J104">
        <v>0.03</v>
      </c>
      <c r="K104" t="s">
        <v>94</v>
      </c>
      <c r="L104">
        <v>0.10759121811862116</v>
      </c>
      <c r="M104">
        <f>I104-$H$2</f>
        <v>-1387.7635999999984</v>
      </c>
      <c r="N104">
        <f t="shared" si="1"/>
        <v>0.10759121811862116</v>
      </c>
    </row>
    <row r="105" spans="1:14" hidden="1">
      <c r="A105" t="s">
        <v>193</v>
      </c>
      <c r="B105">
        <v>5</v>
      </c>
      <c r="C105">
        <v>0</v>
      </c>
      <c r="D105">
        <v>9</v>
      </c>
      <c r="E105">
        <v>3</v>
      </c>
      <c r="F105">
        <v>3</v>
      </c>
      <c r="G105">
        <v>3</v>
      </c>
      <c r="H105">
        <v>4</v>
      </c>
      <c r="I105">
        <v>44544.63</v>
      </c>
      <c r="J105">
        <v>0.03</v>
      </c>
      <c r="K105" t="s">
        <v>94</v>
      </c>
      <c r="L105">
        <v>0.10698242164295024</v>
      </c>
      <c r="M105">
        <f>I105-$H$2</f>
        <v>-1387.5736000000034</v>
      </c>
      <c r="N105">
        <f t="shared" si="1"/>
        <v>0.10698242164295024</v>
      </c>
    </row>
    <row r="106" spans="1:14" hidden="1">
      <c r="A106" t="s">
        <v>194</v>
      </c>
      <c r="B106">
        <v>5</v>
      </c>
      <c r="C106">
        <v>0</v>
      </c>
      <c r="D106">
        <v>9</v>
      </c>
      <c r="E106">
        <v>3</v>
      </c>
      <c r="F106">
        <v>1</v>
      </c>
      <c r="G106">
        <v>3</v>
      </c>
      <c r="H106">
        <v>3</v>
      </c>
      <c r="I106">
        <v>44556.480000000003</v>
      </c>
      <c r="J106">
        <v>0.03</v>
      </c>
      <c r="K106" t="s">
        <v>94</v>
      </c>
      <c r="L106">
        <v>6.876388014760515E-2</v>
      </c>
      <c r="M106">
        <f>I106-$H$2</f>
        <v>-1375.7235999999975</v>
      </c>
      <c r="N106">
        <f t="shared" si="1"/>
        <v>6.876388014760515E-2</v>
      </c>
    </row>
    <row r="107" spans="1:14" hidden="1">
      <c r="A107" t="s">
        <v>195</v>
      </c>
      <c r="B107">
        <v>5</v>
      </c>
      <c r="C107">
        <v>0</v>
      </c>
      <c r="D107">
        <v>11</v>
      </c>
      <c r="E107">
        <v>2</v>
      </c>
      <c r="F107">
        <v>1</v>
      </c>
      <c r="G107">
        <v>2</v>
      </c>
      <c r="H107">
        <v>2</v>
      </c>
      <c r="I107">
        <v>44578.688999999998</v>
      </c>
      <c r="J107">
        <v>1E-3</v>
      </c>
      <c r="K107" t="s">
        <v>161</v>
      </c>
      <c r="L107">
        <v>1.9957883969507186</v>
      </c>
      <c r="M107">
        <f>I107-$H$2</f>
        <v>-1353.5146000000022</v>
      </c>
      <c r="N107">
        <f t="shared" si="1"/>
        <v>1.9957883969507186</v>
      </c>
    </row>
    <row r="108" spans="1:14" hidden="1">
      <c r="A108" t="s">
        <v>196</v>
      </c>
      <c r="B108">
        <v>5</v>
      </c>
      <c r="C108">
        <v>0</v>
      </c>
      <c r="D108">
        <v>11</v>
      </c>
      <c r="E108">
        <v>2</v>
      </c>
      <c r="F108">
        <v>3</v>
      </c>
      <c r="G108">
        <v>2</v>
      </c>
      <c r="H108">
        <v>2</v>
      </c>
      <c r="I108">
        <v>44619.839999999997</v>
      </c>
      <c r="J108">
        <v>0.2</v>
      </c>
      <c r="K108" t="s">
        <v>181</v>
      </c>
      <c r="L108">
        <v>1.8557081867533629</v>
      </c>
      <c r="M108">
        <f>I108-$H$2</f>
        <v>-1312.3636000000042</v>
      </c>
      <c r="N108">
        <f t="shared" si="1"/>
        <v>1.8557081867533629</v>
      </c>
    </row>
    <row r="109" spans="1:14" hidden="1">
      <c r="A109" t="s">
        <v>197</v>
      </c>
      <c r="B109">
        <v>5</v>
      </c>
      <c r="C109">
        <v>0</v>
      </c>
      <c r="D109">
        <v>12</v>
      </c>
      <c r="E109">
        <v>1</v>
      </c>
      <c r="F109">
        <v>3</v>
      </c>
      <c r="G109">
        <v>1</v>
      </c>
      <c r="H109">
        <v>0</v>
      </c>
      <c r="I109">
        <v>44609.51</v>
      </c>
      <c r="J109">
        <v>0.04</v>
      </c>
      <c r="K109" t="s">
        <v>139</v>
      </c>
      <c r="L109">
        <v>2.8914858181374345</v>
      </c>
      <c r="M109">
        <f>I109-$H$2</f>
        <v>-1322.6935999999987</v>
      </c>
      <c r="N109">
        <f t="shared" si="1"/>
        <v>2.8914858181374345</v>
      </c>
    </row>
    <row r="110" spans="1:14" hidden="1">
      <c r="A110" t="s">
        <v>198</v>
      </c>
      <c r="B110">
        <v>5</v>
      </c>
      <c r="C110">
        <v>0</v>
      </c>
      <c r="D110">
        <v>12</v>
      </c>
      <c r="E110">
        <v>1</v>
      </c>
      <c r="F110">
        <v>3</v>
      </c>
      <c r="G110">
        <v>1</v>
      </c>
      <c r="H110">
        <v>1</v>
      </c>
      <c r="I110">
        <v>44610.85</v>
      </c>
      <c r="J110">
        <v>0.04</v>
      </c>
      <c r="K110" t="s">
        <v>139</v>
      </c>
      <c r="L110">
        <v>2.8868684635701083</v>
      </c>
      <c r="M110">
        <f>I110-$H$2</f>
        <v>-1321.3536000000022</v>
      </c>
      <c r="N110">
        <f t="shared" si="1"/>
        <v>2.8868684635701083</v>
      </c>
    </row>
    <row r="111" spans="1:14" hidden="1">
      <c r="A111" t="s">
        <v>199</v>
      </c>
      <c r="B111">
        <v>5</v>
      </c>
      <c r="C111">
        <v>0</v>
      </c>
      <c r="D111">
        <v>12</v>
      </c>
      <c r="E111">
        <v>1</v>
      </c>
      <c r="F111">
        <v>3</v>
      </c>
      <c r="G111">
        <v>1</v>
      </c>
      <c r="H111">
        <v>2</v>
      </c>
      <c r="I111">
        <v>44613.78</v>
      </c>
      <c r="J111">
        <v>0.04</v>
      </c>
      <c r="K111" t="s">
        <v>139</v>
      </c>
      <c r="L111">
        <v>2.8767477948978488</v>
      </c>
      <c r="M111">
        <f>I111-$H$2</f>
        <v>-1318.4236000000019</v>
      </c>
      <c r="N111">
        <f t="shared" si="1"/>
        <v>2.8767477948978488</v>
      </c>
    </row>
    <row r="112" spans="1:14" hidden="1">
      <c r="A112" t="s">
        <v>200</v>
      </c>
      <c r="B112">
        <v>5</v>
      </c>
      <c r="C112">
        <v>0</v>
      </c>
      <c r="D112">
        <v>12</v>
      </c>
      <c r="E112">
        <v>1</v>
      </c>
      <c r="F112">
        <v>1</v>
      </c>
      <c r="G112">
        <v>1</v>
      </c>
      <c r="H112">
        <v>1</v>
      </c>
      <c r="I112">
        <v>44675.737000000001</v>
      </c>
      <c r="J112">
        <v>2.9000000000000001E-2</v>
      </c>
      <c r="K112" t="s">
        <v>94</v>
      </c>
      <c r="L112">
        <v>2.6545183148814413</v>
      </c>
      <c r="M112">
        <f>I112-$H$2</f>
        <v>-1256.4665999999997</v>
      </c>
      <c r="N112">
        <f t="shared" si="1"/>
        <v>2.6545183148814413</v>
      </c>
    </row>
    <row r="113" spans="1:14" hidden="1">
      <c r="A113" t="s">
        <v>201</v>
      </c>
      <c r="B113">
        <v>5</v>
      </c>
      <c r="C113">
        <v>0</v>
      </c>
      <c r="D113">
        <v>13</v>
      </c>
      <c r="E113">
        <v>0</v>
      </c>
      <c r="F113">
        <v>3</v>
      </c>
      <c r="G113">
        <v>0</v>
      </c>
      <c r="H113">
        <v>1</v>
      </c>
      <c r="I113">
        <v>44747.65</v>
      </c>
      <c r="J113">
        <v>0.15</v>
      </c>
      <c r="K113" t="s">
        <v>202</v>
      </c>
      <c r="L113">
        <v>3.3750206489317947</v>
      </c>
      <c r="M113">
        <f>I113-$H$2</f>
        <v>-1184.5535999999993</v>
      </c>
      <c r="N113">
        <f t="shared" si="1"/>
        <v>3.3750206489317947</v>
      </c>
    </row>
    <row r="114" spans="1:14">
      <c r="A114" t="s">
        <v>203</v>
      </c>
      <c r="B114">
        <v>5</v>
      </c>
      <c r="C114">
        <v>0</v>
      </c>
      <c r="D114">
        <v>13</v>
      </c>
      <c r="E114">
        <v>0</v>
      </c>
      <c r="F114">
        <v>1</v>
      </c>
      <c r="G114">
        <v>0</v>
      </c>
      <c r="H114">
        <v>0</v>
      </c>
      <c r="I114">
        <v>44773.670700000002</v>
      </c>
      <c r="J114">
        <v>1E-3</v>
      </c>
      <c r="K114" t="s">
        <v>161</v>
      </c>
      <c r="L114">
        <v>3.2675321165831246</v>
      </c>
      <c r="M114">
        <f>I114-$H$2</f>
        <v>-1158.5328999999983</v>
      </c>
      <c r="N114">
        <f t="shared" si="1"/>
        <v>3.2675321165831246</v>
      </c>
    </row>
    <row r="115" spans="1:14" hidden="1">
      <c r="A115" t="s">
        <v>204</v>
      </c>
      <c r="B115">
        <v>5</v>
      </c>
      <c r="C115">
        <v>0</v>
      </c>
      <c r="D115">
        <v>10</v>
      </c>
      <c r="E115">
        <v>3</v>
      </c>
      <c r="F115">
        <v>3</v>
      </c>
      <c r="G115">
        <v>3</v>
      </c>
      <c r="H115">
        <v>2</v>
      </c>
      <c r="I115">
        <v>44810.53</v>
      </c>
      <c r="J115">
        <v>0.04</v>
      </c>
      <c r="K115" t="s">
        <v>94</v>
      </c>
      <c r="L115">
        <v>0.10891541572837582</v>
      </c>
      <c r="M115">
        <f>I115-$H$2</f>
        <v>-1121.6736000000019</v>
      </c>
      <c r="N115">
        <f t="shared" si="1"/>
        <v>0.10891541572837582</v>
      </c>
    </row>
    <row r="116" spans="1:14" hidden="1">
      <c r="A116" t="s">
        <v>205</v>
      </c>
      <c r="B116">
        <v>5</v>
      </c>
      <c r="C116">
        <v>0</v>
      </c>
      <c r="D116">
        <v>10</v>
      </c>
      <c r="E116">
        <v>3</v>
      </c>
      <c r="F116">
        <v>3</v>
      </c>
      <c r="G116">
        <v>3</v>
      </c>
      <c r="H116">
        <v>3</v>
      </c>
      <c r="I116">
        <v>44810.559999999998</v>
      </c>
      <c r="J116">
        <v>0.04</v>
      </c>
      <c r="K116" t="s">
        <v>94</v>
      </c>
      <c r="L116">
        <v>0.10878314084471263</v>
      </c>
      <c r="M116">
        <f>I116-$H$2</f>
        <v>-1121.6436000000031</v>
      </c>
      <c r="N116">
        <f t="shared" si="1"/>
        <v>0.10878314084471263</v>
      </c>
    </row>
    <row r="117" spans="1:14" hidden="1">
      <c r="A117" t="s">
        <v>206</v>
      </c>
      <c r="B117">
        <v>5</v>
      </c>
      <c r="C117">
        <v>0</v>
      </c>
      <c r="D117">
        <v>10</v>
      </c>
      <c r="E117">
        <v>3</v>
      </c>
      <c r="F117">
        <v>3</v>
      </c>
      <c r="G117">
        <v>3</v>
      </c>
      <c r="H117">
        <v>4</v>
      </c>
      <c r="I117">
        <v>44810.720000000001</v>
      </c>
      <c r="J117">
        <v>0.04</v>
      </c>
      <c r="K117" t="s">
        <v>94</v>
      </c>
      <c r="L117">
        <v>0.10807758516157229</v>
      </c>
      <c r="M117">
        <f>I117-$H$2</f>
        <v>-1121.4835999999996</v>
      </c>
      <c r="N117">
        <f t="shared" si="1"/>
        <v>0.10807758516157229</v>
      </c>
    </row>
    <row r="118" spans="1:14" hidden="1">
      <c r="A118" t="s">
        <v>207</v>
      </c>
      <c r="B118">
        <v>5</v>
      </c>
      <c r="C118">
        <v>0</v>
      </c>
      <c r="D118">
        <v>10</v>
      </c>
      <c r="E118">
        <v>3</v>
      </c>
      <c r="F118">
        <v>1</v>
      </c>
      <c r="G118">
        <v>3</v>
      </c>
      <c r="H118">
        <v>3</v>
      </c>
      <c r="I118">
        <v>44818.77</v>
      </c>
      <c r="J118">
        <v>0.03</v>
      </c>
      <c r="K118" t="s">
        <v>94</v>
      </c>
      <c r="L118">
        <v>7.2383240905978141E-2</v>
      </c>
      <c r="M118">
        <f>I118-$H$2</f>
        <v>-1113.4336000000039</v>
      </c>
      <c r="N118">
        <f t="shared" si="1"/>
        <v>7.2383240905978141E-2</v>
      </c>
    </row>
    <row r="119" spans="1:14" hidden="1">
      <c r="A119" t="s">
        <v>208</v>
      </c>
      <c r="B119">
        <v>5</v>
      </c>
      <c r="C119">
        <v>0</v>
      </c>
      <c r="D119">
        <v>12</v>
      </c>
      <c r="E119">
        <v>2</v>
      </c>
      <c r="F119">
        <v>1</v>
      </c>
      <c r="G119">
        <v>2</v>
      </c>
      <c r="H119">
        <v>2</v>
      </c>
      <c r="I119">
        <v>44829.664799999999</v>
      </c>
      <c r="J119">
        <v>1E-3</v>
      </c>
      <c r="K119" t="s">
        <v>161</v>
      </c>
      <c r="L119">
        <v>2.023453663412532</v>
      </c>
      <c r="M119">
        <f>I119-$H$2</f>
        <v>-1102.5388000000021</v>
      </c>
      <c r="N119">
        <f t="shared" si="1"/>
        <v>2.023453663412532</v>
      </c>
    </row>
    <row r="120" spans="1:14" hidden="1">
      <c r="A120" t="s">
        <v>209</v>
      </c>
      <c r="B120">
        <v>5</v>
      </c>
      <c r="C120">
        <v>0</v>
      </c>
      <c r="D120">
        <v>12</v>
      </c>
      <c r="E120">
        <v>2</v>
      </c>
      <c r="F120">
        <v>3</v>
      </c>
      <c r="G120">
        <v>2</v>
      </c>
      <c r="H120">
        <v>1</v>
      </c>
      <c r="I120">
        <v>44854.02</v>
      </c>
      <c r="J120">
        <v>0.15</v>
      </c>
      <c r="K120" t="s">
        <v>202</v>
      </c>
      <c r="L120">
        <v>1.9114023000675093</v>
      </c>
      <c r="M120">
        <f>I120-$H$2</f>
        <v>-1078.1836000000039</v>
      </c>
      <c r="N120">
        <f t="shared" si="1"/>
        <v>1.9114023000675093</v>
      </c>
    </row>
    <row r="121" spans="1:14" hidden="1">
      <c r="A121" t="s">
        <v>210</v>
      </c>
      <c r="B121">
        <v>5</v>
      </c>
      <c r="C121">
        <v>0</v>
      </c>
      <c r="D121">
        <v>12</v>
      </c>
      <c r="E121">
        <v>2</v>
      </c>
      <c r="F121">
        <v>3</v>
      </c>
      <c r="G121">
        <v>2</v>
      </c>
      <c r="H121">
        <v>2</v>
      </c>
      <c r="I121">
        <v>44860.06</v>
      </c>
      <c r="J121">
        <v>0.15</v>
      </c>
      <c r="K121" t="s">
        <v>202</v>
      </c>
      <c r="L121">
        <v>1.8830247812531198</v>
      </c>
      <c r="M121">
        <f>I121-$H$2</f>
        <v>-1072.1436000000031</v>
      </c>
      <c r="N121">
        <f t="shared" si="1"/>
        <v>1.8830247812531198</v>
      </c>
    </row>
    <row r="122" spans="1:14" hidden="1">
      <c r="A122" t="s">
        <v>211</v>
      </c>
      <c r="B122">
        <v>5</v>
      </c>
      <c r="C122">
        <v>0</v>
      </c>
      <c r="D122">
        <v>12</v>
      </c>
      <c r="E122">
        <v>2</v>
      </c>
      <c r="F122">
        <v>3</v>
      </c>
      <c r="G122">
        <v>2</v>
      </c>
      <c r="H122">
        <v>3</v>
      </c>
      <c r="I122">
        <v>44865.22</v>
      </c>
      <c r="J122">
        <v>0.15</v>
      </c>
      <c r="K122" t="s">
        <v>202</v>
      </c>
      <c r="L122">
        <v>1.8585911211121271</v>
      </c>
      <c r="M122">
        <f>I122-$H$2</f>
        <v>-1066.9835999999996</v>
      </c>
      <c r="N122">
        <f t="shared" si="1"/>
        <v>1.8585911211121271</v>
      </c>
    </row>
    <row r="123" spans="1:14" hidden="1">
      <c r="A123" t="s">
        <v>212</v>
      </c>
      <c r="B123">
        <v>5</v>
      </c>
      <c r="C123">
        <v>0</v>
      </c>
      <c r="D123">
        <v>13</v>
      </c>
      <c r="E123">
        <v>1</v>
      </c>
      <c r="F123">
        <v>3</v>
      </c>
      <c r="G123">
        <v>1</v>
      </c>
      <c r="H123">
        <v>0</v>
      </c>
      <c r="I123">
        <v>44858.33</v>
      </c>
      <c r="J123">
        <v>0.03</v>
      </c>
      <c r="K123" t="s">
        <v>139</v>
      </c>
      <c r="L123">
        <v>2.8911772406525245</v>
      </c>
      <c r="M123">
        <f>I123-$H$2</f>
        <v>-1073.873599999999</v>
      </c>
      <c r="N123">
        <f t="shared" si="1"/>
        <v>2.8911772406525245</v>
      </c>
    </row>
    <row r="124" spans="1:14" hidden="1">
      <c r="A124" t="s">
        <v>213</v>
      </c>
      <c r="B124">
        <v>5</v>
      </c>
      <c r="C124">
        <v>0</v>
      </c>
      <c r="D124">
        <v>13</v>
      </c>
      <c r="E124">
        <v>1</v>
      </c>
      <c r="F124">
        <v>3</v>
      </c>
      <c r="G124">
        <v>1</v>
      </c>
      <c r="H124">
        <v>1</v>
      </c>
      <c r="I124">
        <v>44859.32</v>
      </c>
      <c r="J124">
        <v>0.03</v>
      </c>
      <c r="K124" t="s">
        <v>139</v>
      </c>
      <c r="L124">
        <v>2.886514373709268</v>
      </c>
      <c r="M124">
        <f>I124-$H$2</f>
        <v>-1072.883600000001</v>
      </c>
      <c r="N124">
        <f t="shared" si="1"/>
        <v>2.886514373709268</v>
      </c>
    </row>
    <row r="125" spans="1:14" hidden="1">
      <c r="A125" t="s">
        <v>214</v>
      </c>
      <c r="B125">
        <v>5</v>
      </c>
      <c r="C125">
        <v>0</v>
      </c>
      <c r="D125">
        <v>13</v>
      </c>
      <c r="E125">
        <v>1</v>
      </c>
      <c r="F125">
        <v>3</v>
      </c>
      <c r="G125">
        <v>1</v>
      </c>
      <c r="H125">
        <v>2</v>
      </c>
      <c r="I125">
        <v>44861.46</v>
      </c>
      <c r="J125">
        <v>0.03</v>
      </c>
      <c r="K125" t="s">
        <v>139</v>
      </c>
      <c r="L125">
        <v>2.8764129562836942</v>
      </c>
      <c r="M125">
        <f>I125-$H$2</f>
        <v>-1070.7436000000016</v>
      </c>
      <c r="N125">
        <f t="shared" si="1"/>
        <v>2.8764129562836942</v>
      </c>
    </row>
    <row r="126" spans="1:14" hidden="1">
      <c r="A126" t="s">
        <v>215</v>
      </c>
      <c r="B126">
        <v>5</v>
      </c>
      <c r="C126">
        <v>0</v>
      </c>
      <c r="D126">
        <v>13</v>
      </c>
      <c r="E126">
        <v>1</v>
      </c>
      <c r="F126">
        <v>1</v>
      </c>
      <c r="G126">
        <v>1</v>
      </c>
      <c r="H126">
        <v>1</v>
      </c>
      <c r="I126">
        <v>44903.5</v>
      </c>
      <c r="J126">
        <v>0.03</v>
      </c>
      <c r="K126" t="s">
        <v>94</v>
      </c>
      <c r="L126">
        <v>2.6716241127793072</v>
      </c>
      <c r="M126">
        <f>I126-$H$2</f>
        <v>-1028.7036000000007</v>
      </c>
      <c r="N126">
        <f t="shared" si="1"/>
        <v>2.6716241127793072</v>
      </c>
    </row>
    <row r="127" spans="1:14" hidden="1">
      <c r="A127" t="s">
        <v>216</v>
      </c>
      <c r="B127">
        <v>5</v>
      </c>
      <c r="C127">
        <v>0</v>
      </c>
      <c r="D127">
        <v>14</v>
      </c>
      <c r="E127">
        <v>0</v>
      </c>
      <c r="F127">
        <v>3</v>
      </c>
      <c r="G127">
        <v>0</v>
      </c>
      <c r="H127">
        <v>1</v>
      </c>
      <c r="I127">
        <v>44960.22</v>
      </c>
      <c r="J127">
        <v>0.15</v>
      </c>
      <c r="K127" t="s">
        <v>202</v>
      </c>
      <c r="L127">
        <v>3.3745410863480991</v>
      </c>
      <c r="M127">
        <f>I127-$H$2</f>
        <v>-971.98359999999957</v>
      </c>
      <c r="N127">
        <f t="shared" si="1"/>
        <v>3.3745410863480991</v>
      </c>
    </row>
    <row r="128" spans="1:14">
      <c r="A128" t="s">
        <v>217</v>
      </c>
      <c r="B128">
        <v>5</v>
      </c>
      <c r="C128">
        <v>0</v>
      </c>
      <c r="D128">
        <v>14</v>
      </c>
      <c r="E128">
        <v>0</v>
      </c>
      <c r="F128">
        <v>1</v>
      </c>
      <c r="G128">
        <v>0</v>
      </c>
      <c r="H128">
        <v>0</v>
      </c>
      <c r="I128">
        <v>44979.453999999998</v>
      </c>
      <c r="J128">
        <v>1E-3</v>
      </c>
      <c r="K128" t="s">
        <v>161</v>
      </c>
      <c r="L128">
        <v>3.2678242172623406</v>
      </c>
      <c r="M128">
        <f>I128-$H$2</f>
        <v>-952.74960000000283</v>
      </c>
      <c r="N128">
        <f t="shared" si="1"/>
        <v>3.2678242172623406</v>
      </c>
    </row>
    <row r="129" spans="1:14" hidden="1">
      <c r="A129" t="s">
        <v>218</v>
      </c>
      <c r="B129">
        <v>5</v>
      </c>
      <c r="C129">
        <v>0</v>
      </c>
      <c r="D129">
        <v>11</v>
      </c>
      <c r="E129">
        <v>3</v>
      </c>
      <c r="F129">
        <v>3</v>
      </c>
      <c r="G129">
        <v>3</v>
      </c>
      <c r="H129">
        <v>2</v>
      </c>
      <c r="I129">
        <v>45006.93</v>
      </c>
      <c r="J129">
        <v>0.04</v>
      </c>
      <c r="K129" t="s">
        <v>94</v>
      </c>
      <c r="L129">
        <v>0.1096439350588021</v>
      </c>
      <c r="M129">
        <f>I129-$H$2</f>
        <v>-925.27360000000044</v>
      </c>
      <c r="N129">
        <f t="shared" si="1"/>
        <v>0.1096439350588021</v>
      </c>
    </row>
    <row r="130" spans="1:14" hidden="1">
      <c r="A130" t="s">
        <v>219</v>
      </c>
      <c r="B130">
        <v>5</v>
      </c>
      <c r="C130">
        <v>0</v>
      </c>
      <c r="D130">
        <v>11</v>
      </c>
      <c r="E130">
        <v>3</v>
      </c>
      <c r="F130">
        <v>3</v>
      </c>
      <c r="G130">
        <v>3</v>
      </c>
      <c r="H130">
        <v>3</v>
      </c>
      <c r="I130">
        <v>45006.98</v>
      </c>
      <c r="J130">
        <v>0.04</v>
      </c>
      <c r="K130" t="s">
        <v>94</v>
      </c>
      <c r="L130">
        <v>0.10934967621860991</v>
      </c>
      <c r="M130">
        <f>I130-$H$2</f>
        <v>-925.22359999999753</v>
      </c>
      <c r="N130">
        <f t="shared" si="1"/>
        <v>0.10934967621860991</v>
      </c>
    </row>
    <row r="131" spans="1:14" hidden="1">
      <c r="A131" t="s">
        <v>220</v>
      </c>
      <c r="B131">
        <v>5</v>
      </c>
      <c r="C131">
        <v>0</v>
      </c>
      <c r="D131">
        <v>11</v>
      </c>
      <c r="E131">
        <v>3</v>
      </c>
      <c r="F131">
        <v>3</v>
      </c>
      <c r="G131">
        <v>3</v>
      </c>
      <c r="H131">
        <v>4</v>
      </c>
      <c r="I131">
        <v>45007.11</v>
      </c>
      <c r="J131">
        <v>0.04</v>
      </c>
      <c r="K131" t="s">
        <v>94</v>
      </c>
      <c r="L131">
        <v>0.10858449158928707</v>
      </c>
      <c r="M131">
        <f>I131-$H$2</f>
        <v>-925.09360000000015</v>
      </c>
      <c r="N131">
        <f t="shared" si="1"/>
        <v>0.10858449158928707</v>
      </c>
    </row>
    <row r="132" spans="1:14" hidden="1">
      <c r="A132" t="s">
        <v>221</v>
      </c>
      <c r="B132">
        <v>5</v>
      </c>
      <c r="C132">
        <v>0</v>
      </c>
      <c r="D132">
        <v>11</v>
      </c>
      <c r="E132">
        <v>3</v>
      </c>
      <c r="F132">
        <v>1</v>
      </c>
      <c r="G132">
        <v>3</v>
      </c>
      <c r="H132">
        <v>3</v>
      </c>
      <c r="I132">
        <v>45012.82</v>
      </c>
      <c r="J132">
        <v>0.03</v>
      </c>
      <c r="K132" t="s">
        <v>94</v>
      </c>
      <c r="L132">
        <v>7.4815278889388992E-2</v>
      </c>
      <c r="M132">
        <f>I132-$H$2</f>
        <v>-919.38360000000102</v>
      </c>
      <c r="N132">
        <f t="shared" si="1"/>
        <v>7.4815278889388992E-2</v>
      </c>
    </row>
    <row r="133" spans="1:14" hidden="1">
      <c r="A133" t="s">
        <v>222</v>
      </c>
      <c r="B133">
        <v>5</v>
      </c>
      <c r="C133">
        <v>0</v>
      </c>
      <c r="D133">
        <v>13</v>
      </c>
      <c r="E133">
        <v>2</v>
      </c>
      <c r="F133">
        <v>1</v>
      </c>
      <c r="G133">
        <v>2</v>
      </c>
      <c r="H133">
        <v>2</v>
      </c>
      <c r="I133">
        <v>45012.024899999997</v>
      </c>
      <c r="J133">
        <v>1E-3</v>
      </c>
      <c r="K133" t="s">
        <v>161</v>
      </c>
      <c r="L133">
        <v>2.0795363681987027</v>
      </c>
      <c r="M133">
        <f>I133-$H$2</f>
        <v>-920.17870000000403</v>
      </c>
      <c r="N133">
        <f t="shared" si="1"/>
        <v>2.0795363681987027</v>
      </c>
    </row>
    <row r="134" spans="1:14" hidden="1">
      <c r="A134" t="s">
        <v>223</v>
      </c>
      <c r="B134">
        <v>5</v>
      </c>
      <c r="C134">
        <v>0</v>
      </c>
      <c r="D134">
        <v>13</v>
      </c>
      <c r="E134">
        <v>2</v>
      </c>
      <c r="F134">
        <v>3</v>
      </c>
      <c r="G134">
        <v>2</v>
      </c>
      <c r="H134">
        <v>1</v>
      </c>
      <c r="I134">
        <v>45028.55</v>
      </c>
      <c r="J134">
        <v>0.15</v>
      </c>
      <c r="K134" t="s">
        <v>202</v>
      </c>
      <c r="L134">
        <v>1.9801375572541566</v>
      </c>
      <c r="M134">
        <f>I134-$H$2</f>
        <v>-903.65359999999782</v>
      </c>
      <c r="N134">
        <f t="shared" ref="L134:N197" si="2">D134-SQRT(-0.5/(M134/$J$2))</f>
        <v>1.9801375572541566</v>
      </c>
    </row>
    <row r="135" spans="1:14" hidden="1">
      <c r="A135" t="s">
        <v>224</v>
      </c>
      <c r="B135">
        <v>5</v>
      </c>
      <c r="C135">
        <v>0</v>
      </c>
      <c r="D135">
        <v>13</v>
      </c>
      <c r="E135">
        <v>2</v>
      </c>
      <c r="F135">
        <v>3</v>
      </c>
      <c r="G135">
        <v>2</v>
      </c>
      <c r="H135">
        <v>2</v>
      </c>
      <c r="I135">
        <v>45036.95</v>
      </c>
      <c r="J135">
        <v>0.15</v>
      </c>
      <c r="K135" t="s">
        <v>202</v>
      </c>
      <c r="L135">
        <v>1.9285595893868077</v>
      </c>
      <c r="M135">
        <f>I135-$H$2</f>
        <v>-895.25360000000364</v>
      </c>
      <c r="N135">
        <f t="shared" si="2"/>
        <v>1.9285595893868077</v>
      </c>
    </row>
    <row r="136" spans="1:14" hidden="1">
      <c r="A136" t="s">
        <v>225</v>
      </c>
      <c r="B136">
        <v>5</v>
      </c>
      <c r="C136">
        <v>0</v>
      </c>
      <c r="D136">
        <v>13</v>
      </c>
      <c r="E136">
        <v>2</v>
      </c>
      <c r="F136">
        <v>3</v>
      </c>
      <c r="G136">
        <v>2</v>
      </c>
      <c r="H136">
        <v>3</v>
      </c>
      <c r="I136">
        <v>45043.79</v>
      </c>
      <c r="J136">
        <v>0.15</v>
      </c>
      <c r="K136" t="s">
        <v>202</v>
      </c>
      <c r="L136">
        <v>1.8860211535136813</v>
      </c>
      <c r="M136">
        <f>I136-$H$2</f>
        <v>-888.41359999999986</v>
      </c>
      <c r="N136">
        <f t="shared" si="2"/>
        <v>1.8860211535136813</v>
      </c>
    </row>
    <row r="137" spans="1:14" hidden="1">
      <c r="A137" t="s">
        <v>226</v>
      </c>
      <c r="B137">
        <v>5</v>
      </c>
      <c r="C137">
        <v>0</v>
      </c>
      <c r="D137">
        <v>14</v>
      </c>
      <c r="E137">
        <v>1</v>
      </c>
      <c r="F137">
        <v>3</v>
      </c>
      <c r="G137">
        <v>1</v>
      </c>
      <c r="H137">
        <v>0</v>
      </c>
      <c r="I137">
        <v>45043.18</v>
      </c>
      <c r="J137">
        <v>0.02</v>
      </c>
      <c r="K137" t="s">
        <v>139</v>
      </c>
      <c r="L137">
        <v>2.8898347139365317</v>
      </c>
      <c r="M137">
        <f>I137-$H$2</f>
        <v>-889.02360000000044</v>
      </c>
      <c r="N137">
        <f t="shared" si="2"/>
        <v>2.8898347139365317</v>
      </c>
    </row>
    <row r="138" spans="1:14" hidden="1">
      <c r="A138" t="s">
        <v>227</v>
      </c>
      <c r="B138">
        <v>5</v>
      </c>
      <c r="C138">
        <v>0</v>
      </c>
      <c r="D138">
        <v>14</v>
      </c>
      <c r="E138">
        <v>1</v>
      </c>
      <c r="F138">
        <v>3</v>
      </c>
      <c r="G138">
        <v>1</v>
      </c>
      <c r="H138">
        <v>1</v>
      </c>
      <c r="I138">
        <v>45043.89</v>
      </c>
      <c r="J138">
        <v>0.02</v>
      </c>
      <c r="K138" t="s">
        <v>139</v>
      </c>
      <c r="L138">
        <v>2.8853956049415981</v>
      </c>
      <c r="M138">
        <f>I138-$H$2</f>
        <v>-888.31360000000132</v>
      </c>
      <c r="N138">
        <f t="shared" si="2"/>
        <v>2.8853956049415981</v>
      </c>
    </row>
    <row r="139" spans="1:14" hidden="1">
      <c r="A139" t="s">
        <v>228</v>
      </c>
      <c r="B139">
        <v>5</v>
      </c>
      <c r="C139">
        <v>0</v>
      </c>
      <c r="D139">
        <v>14</v>
      </c>
      <c r="E139">
        <v>1</v>
      </c>
      <c r="F139">
        <v>3</v>
      </c>
      <c r="G139">
        <v>1</v>
      </c>
      <c r="H139">
        <v>2</v>
      </c>
      <c r="I139">
        <v>45045.54</v>
      </c>
      <c r="J139">
        <v>0.02</v>
      </c>
      <c r="K139" t="s">
        <v>139</v>
      </c>
      <c r="L139">
        <v>2.8750587797156815</v>
      </c>
      <c r="M139">
        <f>I139-$H$2</f>
        <v>-886.66359999999986</v>
      </c>
      <c r="N139">
        <f t="shared" si="2"/>
        <v>2.8750587797156815</v>
      </c>
    </row>
    <row r="140" spans="1:14" hidden="1">
      <c r="A140" t="s">
        <v>229</v>
      </c>
      <c r="B140">
        <v>5</v>
      </c>
      <c r="C140">
        <v>0</v>
      </c>
      <c r="D140">
        <v>14</v>
      </c>
      <c r="E140">
        <v>1</v>
      </c>
      <c r="F140">
        <v>1</v>
      </c>
      <c r="G140">
        <v>1</v>
      </c>
      <c r="H140">
        <v>1</v>
      </c>
      <c r="I140">
        <v>45075.29</v>
      </c>
      <c r="J140">
        <v>0.03</v>
      </c>
      <c r="K140" t="s">
        <v>94</v>
      </c>
      <c r="L140">
        <v>2.6835906940061633</v>
      </c>
      <c r="M140">
        <f>I140-$H$2</f>
        <v>-856.91359999999986</v>
      </c>
      <c r="N140">
        <f t="shared" si="2"/>
        <v>2.6835906940061633</v>
      </c>
    </row>
    <row r="141" spans="1:14" hidden="1">
      <c r="A141" t="s">
        <v>230</v>
      </c>
      <c r="B141">
        <v>5</v>
      </c>
      <c r="C141">
        <v>0</v>
      </c>
      <c r="D141">
        <v>15</v>
      </c>
      <c r="E141">
        <v>0</v>
      </c>
      <c r="F141">
        <v>3</v>
      </c>
      <c r="G141">
        <v>0</v>
      </c>
      <c r="H141">
        <v>1</v>
      </c>
      <c r="I141">
        <v>45120.41</v>
      </c>
      <c r="J141">
        <v>0.15</v>
      </c>
      <c r="K141" t="s">
        <v>202</v>
      </c>
      <c r="L141">
        <v>3.3733565750866674</v>
      </c>
      <c r="M141">
        <f>I141-$H$2</f>
        <v>-811.79359999999724</v>
      </c>
      <c r="N141">
        <f t="shared" si="2"/>
        <v>3.3733565750866674</v>
      </c>
    </row>
    <row r="142" spans="1:14">
      <c r="A142" t="s">
        <v>231</v>
      </c>
      <c r="B142">
        <v>5</v>
      </c>
      <c r="C142">
        <v>0</v>
      </c>
      <c r="D142">
        <v>15</v>
      </c>
      <c r="E142">
        <v>0</v>
      </c>
      <c r="F142">
        <v>1</v>
      </c>
      <c r="G142">
        <v>0</v>
      </c>
      <c r="H142">
        <v>0</v>
      </c>
      <c r="I142">
        <v>45134.924200000001</v>
      </c>
      <c r="J142">
        <v>1E-3</v>
      </c>
      <c r="K142" t="s">
        <v>161</v>
      </c>
      <c r="L142">
        <v>3.2680043456064283</v>
      </c>
      <c r="M142">
        <f>I142-$H$2</f>
        <v>-797.27939999999944</v>
      </c>
      <c r="N142">
        <f t="shared" si="2"/>
        <v>3.2680043456064283</v>
      </c>
    </row>
    <row r="143" spans="1:14" hidden="1">
      <c r="A143" t="s">
        <v>232</v>
      </c>
      <c r="B143">
        <v>5</v>
      </c>
      <c r="C143">
        <v>0</v>
      </c>
      <c r="D143">
        <v>14</v>
      </c>
      <c r="E143">
        <v>2</v>
      </c>
      <c r="F143">
        <v>1</v>
      </c>
      <c r="G143">
        <v>2</v>
      </c>
      <c r="H143">
        <v>2</v>
      </c>
      <c r="I143">
        <v>45153.2785</v>
      </c>
      <c r="J143">
        <v>1E-3</v>
      </c>
      <c r="K143" t="s">
        <v>161</v>
      </c>
      <c r="L143">
        <v>2.1305849759264444</v>
      </c>
      <c r="M143">
        <f>I143-$H$2</f>
        <v>-778.92510000000038</v>
      </c>
      <c r="N143">
        <f t="shared" si="2"/>
        <v>2.1305849759264444</v>
      </c>
    </row>
    <row r="144" spans="1:14" hidden="1">
      <c r="A144" t="s">
        <v>233</v>
      </c>
      <c r="B144">
        <v>5</v>
      </c>
      <c r="C144">
        <v>0</v>
      </c>
      <c r="D144">
        <v>14</v>
      </c>
      <c r="E144">
        <v>2</v>
      </c>
      <c r="F144">
        <v>3</v>
      </c>
      <c r="G144">
        <v>2</v>
      </c>
      <c r="H144">
        <v>1</v>
      </c>
      <c r="I144">
        <v>45159.6</v>
      </c>
      <c r="J144">
        <v>0.15</v>
      </c>
      <c r="K144" t="s">
        <v>202</v>
      </c>
      <c r="L144">
        <v>2.0821256810238147</v>
      </c>
      <c r="M144">
        <f>I144-$H$2</f>
        <v>-772.60360000000219</v>
      </c>
      <c r="N144">
        <f t="shared" si="2"/>
        <v>2.0821256810238147</v>
      </c>
    </row>
    <row r="145" spans="1:14" hidden="1">
      <c r="A145" t="s">
        <v>234</v>
      </c>
      <c r="B145">
        <v>5</v>
      </c>
      <c r="C145">
        <v>0</v>
      </c>
      <c r="D145">
        <v>14</v>
      </c>
      <c r="E145">
        <v>2</v>
      </c>
      <c r="F145">
        <v>3</v>
      </c>
      <c r="G145">
        <v>2</v>
      </c>
      <c r="H145">
        <v>2</v>
      </c>
      <c r="I145">
        <v>45171.49</v>
      </c>
      <c r="J145">
        <v>0.15</v>
      </c>
      <c r="K145" t="s">
        <v>202</v>
      </c>
      <c r="L145">
        <v>1.9893482530934605</v>
      </c>
      <c r="M145">
        <f>I145-$H$2</f>
        <v>-760.71360000000277</v>
      </c>
      <c r="N145">
        <f t="shared" si="2"/>
        <v>1.9893482530934605</v>
      </c>
    </row>
    <row r="146" spans="1:14" hidden="1">
      <c r="A146" t="s">
        <v>235</v>
      </c>
      <c r="B146">
        <v>5</v>
      </c>
      <c r="C146">
        <v>0</v>
      </c>
      <c r="D146">
        <v>14</v>
      </c>
      <c r="E146">
        <v>2</v>
      </c>
      <c r="F146">
        <v>3</v>
      </c>
      <c r="G146">
        <v>2</v>
      </c>
      <c r="H146">
        <v>3</v>
      </c>
      <c r="I146">
        <v>45180.44</v>
      </c>
      <c r="J146">
        <v>0.15</v>
      </c>
      <c r="K146" t="s">
        <v>202</v>
      </c>
      <c r="L146">
        <v>1.9180643537980391</v>
      </c>
      <c r="M146">
        <f>I146-$H$2</f>
        <v>-751.76359999999841</v>
      </c>
      <c r="N146">
        <f t="shared" si="2"/>
        <v>1.9180643537980391</v>
      </c>
    </row>
    <row r="147" spans="1:14" hidden="1">
      <c r="A147" t="s">
        <v>236</v>
      </c>
      <c r="B147">
        <v>5</v>
      </c>
      <c r="C147">
        <v>0</v>
      </c>
      <c r="D147">
        <v>12</v>
      </c>
      <c r="E147">
        <v>3</v>
      </c>
      <c r="F147">
        <v>3</v>
      </c>
      <c r="G147">
        <v>3</v>
      </c>
      <c r="H147">
        <v>2</v>
      </c>
      <c r="I147">
        <v>45155.92</v>
      </c>
      <c r="J147">
        <v>0.04</v>
      </c>
      <c r="K147" t="s">
        <v>94</v>
      </c>
      <c r="L147">
        <v>0.11040779235437981</v>
      </c>
      <c r="M147">
        <f>I147-$H$2</f>
        <v>-776.28360000000248</v>
      </c>
      <c r="N147">
        <f t="shared" si="2"/>
        <v>0.11040779235437981</v>
      </c>
    </row>
    <row r="148" spans="1:14" hidden="1">
      <c r="A148" t="s">
        <v>237</v>
      </c>
      <c r="B148">
        <v>5</v>
      </c>
      <c r="C148">
        <v>0</v>
      </c>
      <c r="D148">
        <v>12</v>
      </c>
      <c r="E148">
        <v>3</v>
      </c>
      <c r="F148">
        <v>3</v>
      </c>
      <c r="G148">
        <v>3</v>
      </c>
      <c r="H148">
        <v>3</v>
      </c>
      <c r="I148">
        <v>45156.01</v>
      </c>
      <c r="J148">
        <v>0.04</v>
      </c>
      <c r="K148" t="s">
        <v>94</v>
      </c>
      <c r="L148">
        <v>0.10971851052961945</v>
      </c>
      <c r="M148">
        <f>I148-$H$2</f>
        <v>-776.1935999999987</v>
      </c>
      <c r="N148">
        <f t="shared" si="2"/>
        <v>0.10971851052961945</v>
      </c>
    </row>
    <row r="149" spans="1:14" hidden="1">
      <c r="A149" t="s">
        <v>238</v>
      </c>
      <c r="B149">
        <v>5</v>
      </c>
      <c r="C149">
        <v>0</v>
      </c>
      <c r="D149">
        <v>12</v>
      </c>
      <c r="E149">
        <v>3</v>
      </c>
      <c r="F149">
        <v>3</v>
      </c>
      <c r="G149">
        <v>3</v>
      </c>
      <c r="H149">
        <v>4</v>
      </c>
      <c r="I149">
        <v>45156.08</v>
      </c>
      <c r="J149">
        <v>0.04</v>
      </c>
      <c r="K149" t="s">
        <v>94</v>
      </c>
      <c r="L149">
        <v>0.10918231955565716</v>
      </c>
      <c r="M149">
        <f>I149-$H$2</f>
        <v>-776.12359999999899</v>
      </c>
      <c r="N149">
        <f t="shared" si="2"/>
        <v>0.10918231955565716</v>
      </c>
    </row>
    <row r="150" spans="1:14" hidden="1">
      <c r="A150" t="s">
        <v>239</v>
      </c>
      <c r="B150">
        <v>5</v>
      </c>
      <c r="C150">
        <v>0</v>
      </c>
      <c r="D150">
        <v>12</v>
      </c>
      <c r="E150">
        <v>3</v>
      </c>
      <c r="F150">
        <v>1</v>
      </c>
      <c r="G150">
        <v>3</v>
      </c>
      <c r="H150">
        <v>3</v>
      </c>
      <c r="I150">
        <v>45160.29</v>
      </c>
      <c r="J150">
        <v>0.03</v>
      </c>
      <c r="K150" t="s">
        <v>94</v>
      </c>
      <c r="L150">
        <v>7.6800281634735512E-2</v>
      </c>
      <c r="M150">
        <f>I150-$H$2</f>
        <v>-771.91359999999986</v>
      </c>
      <c r="N150">
        <f t="shared" si="2"/>
        <v>7.6800281634735512E-2</v>
      </c>
    </row>
    <row r="151" spans="1:14" hidden="1">
      <c r="A151" t="s">
        <v>240</v>
      </c>
      <c r="B151">
        <v>5</v>
      </c>
      <c r="C151">
        <v>0</v>
      </c>
      <c r="D151">
        <v>15</v>
      </c>
      <c r="E151">
        <v>1</v>
      </c>
      <c r="F151">
        <v>3</v>
      </c>
      <c r="G151">
        <v>1</v>
      </c>
      <c r="H151">
        <v>0</v>
      </c>
      <c r="I151">
        <v>45183.93</v>
      </c>
      <c r="J151">
        <v>0.02</v>
      </c>
      <c r="K151" t="s">
        <v>139</v>
      </c>
      <c r="L151">
        <v>2.8899216373545666</v>
      </c>
      <c r="M151">
        <f>I151-$H$2</f>
        <v>-748.27360000000044</v>
      </c>
      <c r="N151">
        <f t="shared" si="2"/>
        <v>2.8899216373545666</v>
      </c>
    </row>
    <row r="152" spans="1:14" hidden="1">
      <c r="A152" t="s">
        <v>241</v>
      </c>
      <c r="B152">
        <v>5</v>
      </c>
      <c r="C152">
        <v>0</v>
      </c>
      <c r="D152">
        <v>15</v>
      </c>
      <c r="E152">
        <v>1</v>
      </c>
      <c r="F152">
        <v>3</v>
      </c>
      <c r="G152">
        <v>1</v>
      </c>
      <c r="H152">
        <v>1</v>
      </c>
      <c r="I152">
        <v>45184.54</v>
      </c>
      <c r="J152">
        <v>0.02</v>
      </c>
      <c r="K152" t="s">
        <v>139</v>
      </c>
      <c r="L152">
        <v>2.8849824898098966</v>
      </c>
      <c r="M152">
        <f>I152-$H$2</f>
        <v>-747.66359999999986</v>
      </c>
      <c r="N152">
        <f t="shared" si="2"/>
        <v>2.8849824898098966</v>
      </c>
    </row>
    <row r="153" spans="1:14" hidden="1">
      <c r="A153" t="s">
        <v>242</v>
      </c>
      <c r="B153">
        <v>5</v>
      </c>
      <c r="C153">
        <v>0</v>
      </c>
      <c r="D153">
        <v>15</v>
      </c>
      <c r="E153">
        <v>1</v>
      </c>
      <c r="F153">
        <v>3</v>
      </c>
      <c r="G153">
        <v>1</v>
      </c>
      <c r="H153">
        <v>2</v>
      </c>
      <c r="I153">
        <v>45185.79</v>
      </c>
      <c r="J153">
        <v>0.02</v>
      </c>
      <c r="K153" t="s">
        <v>139</v>
      </c>
      <c r="L153">
        <v>2.8748423764946782</v>
      </c>
      <c r="M153">
        <f>I153-$H$2</f>
        <v>-746.41359999999986</v>
      </c>
      <c r="N153">
        <f t="shared" si="2"/>
        <v>2.8748423764946782</v>
      </c>
    </row>
    <row r="154" spans="1:14" hidden="1">
      <c r="A154" t="s">
        <v>243</v>
      </c>
      <c r="B154">
        <v>5</v>
      </c>
      <c r="C154">
        <v>0</v>
      </c>
      <c r="D154">
        <v>15</v>
      </c>
      <c r="E154">
        <v>1</v>
      </c>
      <c r="F154">
        <v>1</v>
      </c>
      <c r="G154">
        <v>1</v>
      </c>
      <c r="H154">
        <v>1</v>
      </c>
      <c r="I154">
        <v>45207.83</v>
      </c>
      <c r="J154">
        <v>0.04</v>
      </c>
      <c r="K154" t="s">
        <v>94</v>
      </c>
      <c r="L154">
        <v>2.691762778979351</v>
      </c>
      <c r="M154">
        <f>I154-$H$2</f>
        <v>-724.37359999999899</v>
      </c>
      <c r="N154">
        <f t="shared" si="2"/>
        <v>2.691762778979351</v>
      </c>
    </row>
    <row r="155" spans="1:14" hidden="1">
      <c r="A155" t="s">
        <v>244</v>
      </c>
      <c r="B155">
        <v>5</v>
      </c>
      <c r="C155">
        <v>0</v>
      </c>
      <c r="D155">
        <v>16</v>
      </c>
      <c r="E155">
        <v>0</v>
      </c>
      <c r="F155">
        <v>3</v>
      </c>
      <c r="G155">
        <v>0</v>
      </c>
      <c r="H155">
        <v>1</v>
      </c>
      <c r="I155">
        <v>45243.88</v>
      </c>
      <c r="J155">
        <v>0.15</v>
      </c>
      <c r="K155" t="s">
        <v>202</v>
      </c>
      <c r="L155">
        <v>3.3735624553723493</v>
      </c>
      <c r="M155">
        <f>I155-$H$2</f>
        <v>-688.32360000000335</v>
      </c>
      <c r="N155">
        <f t="shared" si="2"/>
        <v>3.3735624553723493</v>
      </c>
    </row>
    <row r="156" spans="1:14">
      <c r="A156" t="s">
        <v>245</v>
      </c>
      <c r="B156">
        <v>5</v>
      </c>
      <c r="C156">
        <v>0</v>
      </c>
      <c r="D156">
        <v>16</v>
      </c>
      <c r="E156">
        <v>0</v>
      </c>
      <c r="F156">
        <v>1</v>
      </c>
      <c r="G156">
        <v>0</v>
      </c>
      <c r="H156">
        <v>0</v>
      </c>
      <c r="I156">
        <v>45255.229500000001</v>
      </c>
      <c r="J156">
        <v>1E-3</v>
      </c>
      <c r="K156" t="s">
        <v>161</v>
      </c>
      <c r="L156">
        <v>3.268160999018491</v>
      </c>
      <c r="M156">
        <f>I156-$H$2</f>
        <v>-676.97409999999945</v>
      </c>
      <c r="N156">
        <f t="shared" si="2"/>
        <v>3.268160999018491</v>
      </c>
    </row>
    <row r="157" spans="1:14" hidden="1">
      <c r="A157" t="s">
        <v>246</v>
      </c>
      <c r="B157">
        <v>5</v>
      </c>
      <c r="C157">
        <v>0</v>
      </c>
      <c r="D157">
        <v>15</v>
      </c>
      <c r="E157">
        <v>2</v>
      </c>
      <c r="F157">
        <v>3</v>
      </c>
      <c r="G157">
        <v>2</v>
      </c>
      <c r="H157">
        <v>1</v>
      </c>
      <c r="I157">
        <v>45260.84</v>
      </c>
      <c r="J157">
        <v>0.15</v>
      </c>
      <c r="K157" t="s">
        <v>202</v>
      </c>
      <c r="L157">
        <v>2.2150725041542003</v>
      </c>
      <c r="M157">
        <f>I157-$H$2</f>
        <v>-671.36360000000423</v>
      </c>
      <c r="N157">
        <f t="shared" si="2"/>
        <v>2.2150725041542003</v>
      </c>
    </row>
    <row r="158" spans="1:14" hidden="1">
      <c r="A158" t="s">
        <v>247</v>
      </c>
      <c r="B158">
        <v>5</v>
      </c>
      <c r="C158">
        <v>0</v>
      </c>
      <c r="D158">
        <v>15</v>
      </c>
      <c r="E158">
        <v>2</v>
      </c>
      <c r="F158">
        <v>3</v>
      </c>
      <c r="G158">
        <v>2</v>
      </c>
      <c r="H158">
        <v>2</v>
      </c>
      <c r="I158">
        <v>45276.65</v>
      </c>
      <c r="J158">
        <v>0.15</v>
      </c>
      <c r="K158" t="s">
        <v>202</v>
      </c>
      <c r="L158">
        <v>2.0618237919994336</v>
      </c>
      <c r="M158">
        <f>I158-$H$2</f>
        <v>-655.55359999999928</v>
      </c>
      <c r="N158">
        <f t="shared" si="2"/>
        <v>2.0618237919994336</v>
      </c>
    </row>
    <row r="159" spans="1:14" hidden="1">
      <c r="A159" t="s">
        <v>248</v>
      </c>
      <c r="B159">
        <v>5</v>
      </c>
      <c r="C159">
        <v>0</v>
      </c>
      <c r="D159">
        <v>15</v>
      </c>
      <c r="E159">
        <v>2</v>
      </c>
      <c r="F159">
        <v>3</v>
      </c>
      <c r="G159">
        <v>2</v>
      </c>
      <c r="H159">
        <v>3</v>
      </c>
      <c r="I159">
        <v>45286.53</v>
      </c>
      <c r="J159">
        <v>0.15</v>
      </c>
      <c r="K159" t="s">
        <v>202</v>
      </c>
      <c r="L159">
        <v>1.9632105908640476</v>
      </c>
      <c r="M159">
        <f>I159-$H$2</f>
        <v>-645.6736000000019</v>
      </c>
      <c r="N159">
        <f t="shared" si="2"/>
        <v>1.9632105908640476</v>
      </c>
    </row>
    <row r="160" spans="1:14" hidden="1">
      <c r="A160" t="s">
        <v>249</v>
      </c>
      <c r="B160">
        <v>5</v>
      </c>
      <c r="C160">
        <v>0</v>
      </c>
      <c r="D160">
        <v>15</v>
      </c>
      <c r="E160">
        <v>2</v>
      </c>
      <c r="F160">
        <v>1</v>
      </c>
      <c r="G160">
        <v>2</v>
      </c>
      <c r="H160">
        <v>2</v>
      </c>
      <c r="I160">
        <v>45263.619599999998</v>
      </c>
      <c r="J160">
        <v>1E-3</v>
      </c>
      <c r="K160" t="s">
        <v>161</v>
      </c>
      <c r="L160">
        <v>2.1885237643555051</v>
      </c>
      <c r="M160">
        <f>I160-$H$2</f>
        <v>-668.58400000000256</v>
      </c>
      <c r="N160">
        <f t="shared" si="2"/>
        <v>2.1885237643555051</v>
      </c>
    </row>
    <row r="161" spans="1:14" hidden="1">
      <c r="A161" t="s">
        <v>250</v>
      </c>
      <c r="B161">
        <v>5</v>
      </c>
      <c r="C161">
        <v>0</v>
      </c>
      <c r="D161">
        <v>13</v>
      </c>
      <c r="E161">
        <v>3</v>
      </c>
      <c r="F161">
        <v>3</v>
      </c>
      <c r="G161">
        <v>3</v>
      </c>
      <c r="H161">
        <v>2</v>
      </c>
      <c r="I161">
        <v>45271.72</v>
      </c>
      <c r="J161">
        <v>0.04</v>
      </c>
      <c r="K161" t="s">
        <v>94</v>
      </c>
      <c r="L161">
        <v>0.11020098247109544</v>
      </c>
      <c r="M161">
        <f>I161-$H$2</f>
        <v>-660.48359999999957</v>
      </c>
      <c r="N161">
        <f t="shared" si="2"/>
        <v>0.11020098247109544</v>
      </c>
    </row>
    <row r="162" spans="1:14" hidden="1">
      <c r="A162" t="s">
        <v>251</v>
      </c>
      <c r="B162">
        <v>5</v>
      </c>
      <c r="C162">
        <v>0</v>
      </c>
      <c r="D162">
        <v>13</v>
      </c>
      <c r="E162">
        <v>3</v>
      </c>
      <c r="F162">
        <v>3</v>
      </c>
      <c r="G162">
        <v>3</v>
      </c>
      <c r="H162">
        <v>3</v>
      </c>
      <c r="I162">
        <v>45271.69</v>
      </c>
      <c r="J162">
        <v>0.04</v>
      </c>
      <c r="K162" t="s">
        <v>94</v>
      </c>
      <c r="L162">
        <v>0.11049370798154889</v>
      </c>
      <c r="M162">
        <f>I162-$H$2</f>
        <v>-660.51359999999841</v>
      </c>
      <c r="N162">
        <f t="shared" si="2"/>
        <v>0.11049370798154889</v>
      </c>
    </row>
    <row r="163" spans="1:14" hidden="1">
      <c r="A163" t="s">
        <v>252</v>
      </c>
      <c r="B163">
        <v>5</v>
      </c>
      <c r="C163">
        <v>0</v>
      </c>
      <c r="D163">
        <v>13</v>
      </c>
      <c r="E163">
        <v>3</v>
      </c>
      <c r="F163">
        <v>3</v>
      </c>
      <c r="G163">
        <v>3</v>
      </c>
      <c r="H163">
        <v>4</v>
      </c>
      <c r="I163">
        <v>45271.78</v>
      </c>
      <c r="J163">
        <v>0.04</v>
      </c>
      <c r="K163" t="s">
        <v>94</v>
      </c>
      <c r="L163">
        <v>0.1096154716140525</v>
      </c>
      <c r="M163">
        <f>I163-$H$2</f>
        <v>-660.4236000000019</v>
      </c>
      <c r="N163">
        <f t="shared" si="2"/>
        <v>0.1096154716140525</v>
      </c>
    </row>
    <row r="164" spans="1:14" hidden="1">
      <c r="A164" t="s">
        <v>253</v>
      </c>
      <c r="B164">
        <v>5</v>
      </c>
      <c r="C164">
        <v>0</v>
      </c>
      <c r="D164">
        <v>13</v>
      </c>
      <c r="E164">
        <v>3</v>
      </c>
      <c r="F164">
        <v>1</v>
      </c>
      <c r="G164">
        <v>3</v>
      </c>
      <c r="H164">
        <v>3</v>
      </c>
      <c r="I164">
        <v>45274.97</v>
      </c>
      <c r="J164">
        <v>0.03</v>
      </c>
      <c r="K164" t="s">
        <v>94</v>
      </c>
      <c r="L164">
        <v>7.837045373343976E-2</v>
      </c>
      <c r="M164">
        <f>I164-$H$2</f>
        <v>-657.23359999999957</v>
      </c>
      <c r="N164">
        <f t="shared" si="2"/>
        <v>7.837045373343976E-2</v>
      </c>
    </row>
    <row r="165" spans="1:14" hidden="1">
      <c r="A165" t="s">
        <v>254</v>
      </c>
      <c r="B165">
        <v>5</v>
      </c>
      <c r="C165">
        <v>0</v>
      </c>
      <c r="D165">
        <v>16</v>
      </c>
      <c r="E165">
        <v>1</v>
      </c>
      <c r="F165">
        <v>3</v>
      </c>
      <c r="G165">
        <v>1</v>
      </c>
      <c r="H165">
        <v>1</v>
      </c>
      <c r="I165">
        <v>45294.22</v>
      </c>
      <c r="J165">
        <v>0.02</v>
      </c>
      <c r="K165" t="s">
        <v>139</v>
      </c>
      <c r="L165">
        <v>2.8848758064676012</v>
      </c>
      <c r="M165">
        <f>I165-$H$2</f>
        <v>-637.98359999999957</v>
      </c>
      <c r="N165">
        <f t="shared" si="2"/>
        <v>2.8848758064676012</v>
      </c>
    </row>
    <row r="166" spans="1:14" hidden="1">
      <c r="A166" t="s">
        <v>255</v>
      </c>
      <c r="B166">
        <v>5</v>
      </c>
      <c r="C166">
        <v>0</v>
      </c>
      <c r="D166">
        <v>16</v>
      </c>
      <c r="E166">
        <v>1</v>
      </c>
      <c r="F166">
        <v>3</v>
      </c>
      <c r="G166">
        <v>1</v>
      </c>
      <c r="H166">
        <v>2</v>
      </c>
      <c r="I166">
        <v>45295.21</v>
      </c>
      <c r="J166">
        <v>0.02</v>
      </c>
      <c r="K166" t="s">
        <v>139</v>
      </c>
      <c r="L166">
        <v>2.8746881593514377</v>
      </c>
      <c r="M166">
        <f>I166-$H$2</f>
        <v>-636.99360000000161</v>
      </c>
      <c r="N166">
        <f t="shared" si="2"/>
        <v>2.8746881593514377</v>
      </c>
    </row>
    <row r="167" spans="1:14" hidden="1">
      <c r="A167" t="s">
        <v>256</v>
      </c>
      <c r="B167">
        <v>5</v>
      </c>
      <c r="C167">
        <v>0</v>
      </c>
      <c r="D167">
        <v>16</v>
      </c>
      <c r="E167">
        <v>1</v>
      </c>
      <c r="F167">
        <v>1</v>
      </c>
      <c r="G167">
        <v>1</v>
      </c>
      <c r="H167">
        <v>1</v>
      </c>
      <c r="I167">
        <v>45311.99</v>
      </c>
      <c r="J167">
        <v>0.04</v>
      </c>
      <c r="K167" t="s">
        <v>94</v>
      </c>
      <c r="L167">
        <v>2.6983191854337996</v>
      </c>
      <c r="M167">
        <f>I167-$H$2</f>
        <v>-620.21360000000277</v>
      </c>
      <c r="N167">
        <f t="shared" si="2"/>
        <v>2.6983191854337996</v>
      </c>
    </row>
    <row r="168" spans="1:14" hidden="1">
      <c r="A168" t="s">
        <v>257</v>
      </c>
      <c r="B168">
        <v>5</v>
      </c>
      <c r="C168">
        <v>0</v>
      </c>
      <c r="D168">
        <v>17</v>
      </c>
      <c r="E168">
        <v>0</v>
      </c>
      <c r="F168">
        <v>3</v>
      </c>
      <c r="G168">
        <v>0</v>
      </c>
      <c r="H168">
        <v>1</v>
      </c>
      <c r="I168">
        <v>45341.279999999999</v>
      </c>
      <c r="J168">
        <v>0.15</v>
      </c>
      <c r="K168" t="s">
        <v>202</v>
      </c>
      <c r="L168">
        <v>3.3726472658108211</v>
      </c>
      <c r="M168">
        <f>I168-$H$2</f>
        <v>-590.9236000000019</v>
      </c>
      <c r="N168">
        <f t="shared" si="2"/>
        <v>3.3726472658108211</v>
      </c>
    </row>
    <row r="169" spans="1:14">
      <c r="A169" t="s">
        <v>258</v>
      </c>
      <c r="B169">
        <v>5</v>
      </c>
      <c r="C169">
        <v>0</v>
      </c>
      <c r="D169">
        <v>17</v>
      </c>
      <c r="E169">
        <v>0</v>
      </c>
      <c r="F169">
        <v>1</v>
      </c>
      <c r="G169">
        <v>0</v>
      </c>
      <c r="H169">
        <v>0</v>
      </c>
      <c r="I169">
        <v>45350.229599999999</v>
      </c>
      <c r="J169">
        <v>1E-3</v>
      </c>
      <c r="K169" t="s">
        <v>161</v>
      </c>
      <c r="L169">
        <v>3.2682662677170171</v>
      </c>
      <c r="M169">
        <f>I169-$H$2</f>
        <v>-581.97400000000198</v>
      </c>
      <c r="N169">
        <f t="shared" si="2"/>
        <v>3.2682662677170171</v>
      </c>
    </row>
    <row r="170" spans="1:14" hidden="1">
      <c r="A170" t="s">
        <v>259</v>
      </c>
      <c r="B170">
        <v>5</v>
      </c>
      <c r="C170">
        <v>0</v>
      </c>
      <c r="D170">
        <v>16</v>
      </c>
      <c r="E170">
        <v>2</v>
      </c>
      <c r="F170">
        <v>3</v>
      </c>
      <c r="G170">
        <v>2</v>
      </c>
      <c r="H170">
        <v>1</v>
      </c>
      <c r="I170">
        <v>45341.36</v>
      </c>
      <c r="J170">
        <v>0.15</v>
      </c>
      <c r="K170" t="s">
        <v>202</v>
      </c>
      <c r="L170">
        <v>2.3717247278341986</v>
      </c>
      <c r="M170">
        <f>I170-$H$2</f>
        <v>-590.84360000000015</v>
      </c>
      <c r="N170">
        <f t="shared" si="2"/>
        <v>2.3717247278341986</v>
      </c>
    </row>
    <row r="171" spans="1:14" hidden="1">
      <c r="A171" t="s">
        <v>260</v>
      </c>
      <c r="B171">
        <v>5</v>
      </c>
      <c r="C171">
        <v>0</v>
      </c>
      <c r="D171">
        <v>16</v>
      </c>
      <c r="E171">
        <v>2</v>
      </c>
      <c r="F171">
        <v>3</v>
      </c>
      <c r="G171">
        <v>2</v>
      </c>
      <c r="H171">
        <v>2</v>
      </c>
      <c r="I171">
        <v>45350.35</v>
      </c>
      <c r="J171">
        <v>0.15</v>
      </c>
      <c r="K171" t="s">
        <v>202</v>
      </c>
      <c r="L171">
        <v>2.2668456223665903</v>
      </c>
      <c r="M171">
        <f>I171-$H$2</f>
        <v>-581.85360000000219</v>
      </c>
      <c r="N171">
        <f t="shared" si="2"/>
        <v>2.2668456223665903</v>
      </c>
    </row>
    <row r="172" spans="1:14" hidden="1">
      <c r="A172" t="s">
        <v>261</v>
      </c>
      <c r="B172">
        <v>5</v>
      </c>
      <c r="C172">
        <v>0</v>
      </c>
      <c r="D172">
        <v>16</v>
      </c>
      <c r="E172">
        <v>2</v>
      </c>
      <c r="F172">
        <v>3</v>
      </c>
      <c r="G172">
        <v>2</v>
      </c>
      <c r="H172">
        <v>3</v>
      </c>
      <c r="I172">
        <v>45370.76</v>
      </c>
      <c r="J172">
        <v>0.15</v>
      </c>
      <c r="K172" t="s">
        <v>202</v>
      </c>
      <c r="L172">
        <v>2.0194551476610485</v>
      </c>
      <c r="M172">
        <f>I172-$H$2</f>
        <v>-561.4435999999987</v>
      </c>
      <c r="N172">
        <f t="shared" si="2"/>
        <v>2.0194551476610485</v>
      </c>
    </row>
    <row r="173" spans="1:14" hidden="1">
      <c r="A173" t="s">
        <v>262</v>
      </c>
      <c r="B173">
        <v>5</v>
      </c>
      <c r="C173">
        <v>0</v>
      </c>
      <c r="D173">
        <v>16</v>
      </c>
      <c r="E173">
        <v>2</v>
      </c>
      <c r="F173">
        <v>1</v>
      </c>
      <c r="G173">
        <v>2</v>
      </c>
      <c r="H173">
        <v>2</v>
      </c>
      <c r="I173">
        <v>45362.127200000003</v>
      </c>
      <c r="J173">
        <v>1E-3</v>
      </c>
      <c r="K173" t="s">
        <v>161</v>
      </c>
      <c r="L173">
        <v>2.1257142860911848</v>
      </c>
      <c r="M173">
        <f>I173-$H$2</f>
        <v>-570.0763999999981</v>
      </c>
      <c r="N173">
        <f t="shared" si="2"/>
        <v>2.1257142860911848</v>
      </c>
    </row>
    <row r="174" spans="1:14" hidden="1">
      <c r="A174" t="s">
        <v>263</v>
      </c>
      <c r="B174">
        <v>5</v>
      </c>
      <c r="C174">
        <v>0</v>
      </c>
      <c r="D174">
        <v>14</v>
      </c>
      <c r="E174">
        <v>3</v>
      </c>
      <c r="F174">
        <v>3</v>
      </c>
      <c r="G174">
        <v>3</v>
      </c>
      <c r="H174">
        <v>2</v>
      </c>
      <c r="I174">
        <v>45363.22</v>
      </c>
      <c r="J174">
        <v>0.04</v>
      </c>
      <c r="K174" t="s">
        <v>94</v>
      </c>
      <c r="L174">
        <v>0.11239707765498963</v>
      </c>
      <c r="M174">
        <f>I174-$H$2</f>
        <v>-568.98359999999957</v>
      </c>
      <c r="N174">
        <f t="shared" si="2"/>
        <v>0.11239707765498963</v>
      </c>
    </row>
    <row r="175" spans="1:14" hidden="1">
      <c r="A175" t="s">
        <v>264</v>
      </c>
      <c r="B175">
        <v>5</v>
      </c>
      <c r="C175">
        <v>0</v>
      </c>
      <c r="D175">
        <v>14</v>
      </c>
      <c r="E175">
        <v>3</v>
      </c>
      <c r="F175">
        <v>3</v>
      </c>
      <c r="G175">
        <v>3</v>
      </c>
      <c r="H175">
        <v>3</v>
      </c>
      <c r="I175">
        <v>45363.43</v>
      </c>
      <c r="J175">
        <v>0.04</v>
      </c>
      <c r="K175" t="s">
        <v>94</v>
      </c>
      <c r="L175">
        <v>0.10983355548316709</v>
      </c>
      <c r="M175">
        <f>I175-$H$2</f>
        <v>-568.77360000000044</v>
      </c>
      <c r="N175">
        <f t="shared" si="2"/>
        <v>0.10983355548316709</v>
      </c>
    </row>
    <row r="176" spans="1:14" hidden="1">
      <c r="A176" t="s">
        <v>265</v>
      </c>
      <c r="B176">
        <v>5</v>
      </c>
      <c r="C176">
        <v>0</v>
      </c>
      <c r="D176">
        <v>14</v>
      </c>
      <c r="E176">
        <v>3</v>
      </c>
      <c r="F176">
        <v>3</v>
      </c>
      <c r="G176">
        <v>3</v>
      </c>
      <c r="H176">
        <v>4</v>
      </c>
      <c r="I176">
        <v>45363.35</v>
      </c>
      <c r="J176">
        <v>0.04</v>
      </c>
      <c r="K176" t="s">
        <v>94</v>
      </c>
      <c r="L176">
        <v>0.11081030274015014</v>
      </c>
      <c r="M176">
        <f>I176-$H$2</f>
        <v>-568.85360000000219</v>
      </c>
      <c r="N176">
        <f t="shared" si="2"/>
        <v>0.11081030274015014</v>
      </c>
    </row>
    <row r="177" spans="1:14" hidden="1">
      <c r="A177" t="s">
        <v>266</v>
      </c>
      <c r="B177">
        <v>5</v>
      </c>
      <c r="C177">
        <v>0</v>
      </c>
      <c r="D177">
        <v>14</v>
      </c>
      <c r="E177">
        <v>3</v>
      </c>
      <c r="F177">
        <v>1</v>
      </c>
      <c r="G177">
        <v>3</v>
      </c>
      <c r="H177">
        <v>3</v>
      </c>
      <c r="I177">
        <v>45365.9</v>
      </c>
      <c r="J177">
        <v>0.03</v>
      </c>
      <c r="K177" t="s">
        <v>94</v>
      </c>
      <c r="L177">
        <v>7.9574713664255725E-2</v>
      </c>
      <c r="M177">
        <f>I177-$H$2</f>
        <v>-566.30359999999928</v>
      </c>
      <c r="N177">
        <f t="shared" si="2"/>
        <v>7.9574713664255725E-2</v>
      </c>
    </row>
    <row r="178" spans="1:14" hidden="1">
      <c r="A178" t="s">
        <v>267</v>
      </c>
      <c r="B178">
        <v>5</v>
      </c>
      <c r="C178">
        <v>0</v>
      </c>
      <c r="D178">
        <v>17</v>
      </c>
      <c r="E178">
        <v>1</v>
      </c>
      <c r="F178">
        <v>3</v>
      </c>
      <c r="G178">
        <v>1</v>
      </c>
      <c r="H178">
        <v>1</v>
      </c>
      <c r="I178">
        <v>45381.46</v>
      </c>
      <c r="J178">
        <v>0.03</v>
      </c>
      <c r="K178" t="s">
        <v>139</v>
      </c>
      <c r="L178">
        <v>2.8842994912778579</v>
      </c>
      <c r="M178">
        <f>I178-$H$2</f>
        <v>-550.74360000000161</v>
      </c>
      <c r="N178">
        <f t="shared" si="2"/>
        <v>2.8842994912778579</v>
      </c>
    </row>
    <row r="179" spans="1:14" hidden="1">
      <c r="A179" t="s">
        <v>268</v>
      </c>
      <c r="B179">
        <v>5</v>
      </c>
      <c r="C179">
        <v>0</v>
      </c>
      <c r="D179">
        <v>17</v>
      </c>
      <c r="E179">
        <v>1</v>
      </c>
      <c r="F179">
        <v>3</v>
      </c>
      <c r="G179">
        <v>1</v>
      </c>
      <c r="H179">
        <v>2</v>
      </c>
      <c r="I179">
        <v>45382.26</v>
      </c>
      <c r="J179">
        <v>0.03</v>
      </c>
      <c r="K179" t="s">
        <v>139</v>
      </c>
      <c r="L179">
        <v>2.8740362055657922</v>
      </c>
      <c r="M179">
        <f>I179-$H$2</f>
        <v>-549.9435999999987</v>
      </c>
      <c r="N179">
        <f t="shared" si="2"/>
        <v>2.8740362055657922</v>
      </c>
    </row>
    <row r="180" spans="1:14" hidden="1">
      <c r="A180" t="s">
        <v>269</v>
      </c>
      <c r="B180">
        <v>5</v>
      </c>
      <c r="C180">
        <v>0</v>
      </c>
      <c r="D180">
        <v>17</v>
      </c>
      <c r="E180">
        <v>1</v>
      </c>
      <c r="F180">
        <v>1</v>
      </c>
      <c r="G180">
        <v>1</v>
      </c>
      <c r="H180">
        <v>1</v>
      </c>
      <c r="I180">
        <v>45395.34</v>
      </c>
      <c r="J180">
        <v>0.04</v>
      </c>
      <c r="K180" t="s">
        <v>94</v>
      </c>
      <c r="L180">
        <v>2.7029911731888223</v>
      </c>
      <c r="M180">
        <f>I180-$H$2</f>
        <v>-536.86360000000423</v>
      </c>
      <c r="N180">
        <f t="shared" si="2"/>
        <v>2.7029911731888223</v>
      </c>
    </row>
    <row r="181" spans="1:14" hidden="1">
      <c r="A181" t="s">
        <v>270</v>
      </c>
      <c r="B181">
        <v>5</v>
      </c>
      <c r="C181">
        <v>0</v>
      </c>
      <c r="D181">
        <v>17</v>
      </c>
      <c r="E181">
        <v>2</v>
      </c>
      <c r="F181">
        <v>3</v>
      </c>
      <c r="G181">
        <v>2</v>
      </c>
      <c r="H181">
        <v>1</v>
      </c>
      <c r="I181">
        <v>45414.43</v>
      </c>
      <c r="J181">
        <v>0.15</v>
      </c>
      <c r="K181" t="s">
        <v>202</v>
      </c>
      <c r="L181">
        <v>2.4418156878689175</v>
      </c>
      <c r="M181">
        <f>I181-$H$2</f>
        <v>-517.77360000000044</v>
      </c>
      <c r="N181">
        <f t="shared" si="2"/>
        <v>2.4418156878689175</v>
      </c>
    </row>
    <row r="182" spans="1:14" hidden="1">
      <c r="A182" t="s">
        <v>271</v>
      </c>
      <c r="B182">
        <v>5</v>
      </c>
      <c r="C182">
        <v>0</v>
      </c>
      <c r="D182">
        <v>17</v>
      </c>
      <c r="E182">
        <v>2</v>
      </c>
      <c r="F182">
        <v>3</v>
      </c>
      <c r="G182">
        <v>2</v>
      </c>
      <c r="H182">
        <v>2</v>
      </c>
      <c r="I182">
        <v>45420.84</v>
      </c>
      <c r="J182">
        <v>0.15</v>
      </c>
      <c r="K182" t="s">
        <v>202</v>
      </c>
      <c r="L182">
        <v>2.3508556133724987</v>
      </c>
      <c r="M182">
        <f>I182-$H$2</f>
        <v>-511.36360000000423</v>
      </c>
      <c r="N182">
        <f t="shared" si="2"/>
        <v>2.3508556133724987</v>
      </c>
    </row>
    <row r="183" spans="1:14" hidden="1">
      <c r="A183" t="s">
        <v>272</v>
      </c>
      <c r="B183">
        <v>5</v>
      </c>
      <c r="C183">
        <v>0</v>
      </c>
      <c r="D183">
        <v>17</v>
      </c>
      <c r="E183">
        <v>2</v>
      </c>
      <c r="F183">
        <v>3</v>
      </c>
      <c r="G183">
        <v>2</v>
      </c>
      <c r="H183">
        <v>3</v>
      </c>
      <c r="I183">
        <v>45439.08</v>
      </c>
      <c r="J183">
        <v>0.15</v>
      </c>
      <c r="K183" t="s">
        <v>202</v>
      </c>
      <c r="L183">
        <v>2.0823892371193669</v>
      </c>
      <c r="M183">
        <f>I183-$H$2</f>
        <v>-493.12359999999899</v>
      </c>
      <c r="N183">
        <f t="shared" si="2"/>
        <v>2.0823892371193669</v>
      </c>
    </row>
    <row r="184" spans="1:14" hidden="1">
      <c r="A184" t="s">
        <v>273</v>
      </c>
      <c r="B184">
        <v>5</v>
      </c>
      <c r="C184">
        <v>0</v>
      </c>
      <c r="D184">
        <v>17</v>
      </c>
      <c r="E184">
        <v>2</v>
      </c>
      <c r="F184">
        <v>1</v>
      </c>
      <c r="G184">
        <v>2</v>
      </c>
      <c r="H184">
        <v>2</v>
      </c>
      <c r="I184">
        <v>45433.271699999998</v>
      </c>
      <c r="J184">
        <v>1E-3</v>
      </c>
      <c r="K184" t="s">
        <v>161</v>
      </c>
      <c r="L184">
        <v>2.1694748782005995</v>
      </c>
      <c r="M184">
        <f>I184-$H$2</f>
        <v>-498.93190000000322</v>
      </c>
      <c r="N184">
        <f t="shared" si="2"/>
        <v>2.1694748782005995</v>
      </c>
    </row>
    <row r="185" spans="1:14" hidden="1">
      <c r="A185" t="s">
        <v>274</v>
      </c>
      <c r="B185">
        <v>5</v>
      </c>
      <c r="C185">
        <v>0</v>
      </c>
      <c r="D185">
        <v>18</v>
      </c>
      <c r="E185">
        <v>0</v>
      </c>
      <c r="F185">
        <v>3</v>
      </c>
      <c r="G185">
        <v>0</v>
      </c>
      <c r="H185">
        <v>1</v>
      </c>
      <c r="I185">
        <v>45419.29</v>
      </c>
      <c r="J185">
        <v>0.15</v>
      </c>
      <c r="K185" t="s">
        <v>202</v>
      </c>
      <c r="L185">
        <v>3.3730068626342131</v>
      </c>
      <c r="M185">
        <f>I185-$H$2</f>
        <v>-512.91359999999986</v>
      </c>
      <c r="N185">
        <f t="shared" si="2"/>
        <v>3.3730068626342131</v>
      </c>
    </row>
    <row r="186" spans="1:14">
      <c r="A186" t="s">
        <v>275</v>
      </c>
      <c r="B186">
        <v>5</v>
      </c>
      <c r="C186">
        <v>0</v>
      </c>
      <c r="D186">
        <v>18</v>
      </c>
      <c r="E186">
        <v>0</v>
      </c>
      <c r="F186">
        <v>1</v>
      </c>
      <c r="G186">
        <v>0</v>
      </c>
      <c r="H186">
        <v>0</v>
      </c>
      <c r="I186">
        <v>45426.550499999998</v>
      </c>
      <c r="J186">
        <v>1E-3</v>
      </c>
      <c r="K186" t="s">
        <v>161</v>
      </c>
      <c r="L186">
        <v>3.2683691411836673</v>
      </c>
      <c r="M186">
        <f>I186-$H$2</f>
        <v>-505.65310000000318</v>
      </c>
      <c r="N186">
        <f t="shared" si="2"/>
        <v>3.2683691411836673</v>
      </c>
    </row>
    <row r="187" spans="1:14" hidden="1">
      <c r="A187" t="s">
        <v>324</v>
      </c>
      <c r="B187">
        <v>5</v>
      </c>
      <c r="C187">
        <v>0</v>
      </c>
      <c r="D187">
        <v>15</v>
      </c>
      <c r="E187">
        <v>3</v>
      </c>
      <c r="F187">
        <v>3</v>
      </c>
      <c r="G187">
        <v>3</v>
      </c>
      <c r="H187">
        <v>2</v>
      </c>
      <c r="I187">
        <v>45437.09</v>
      </c>
      <c r="J187">
        <v>0.04</v>
      </c>
      <c r="K187" t="s">
        <v>94</v>
      </c>
      <c r="L187">
        <v>0.1123984457578846</v>
      </c>
      <c r="M187">
        <f>I187-$H$2</f>
        <v>-495.11360000000423</v>
      </c>
      <c r="N187">
        <f t="shared" si="2"/>
        <v>0.1123984457578846</v>
      </c>
    </row>
    <row r="188" spans="1:14" hidden="1">
      <c r="A188" t="s">
        <v>276</v>
      </c>
      <c r="B188">
        <v>5</v>
      </c>
      <c r="C188">
        <v>0</v>
      </c>
      <c r="D188">
        <v>15</v>
      </c>
      <c r="E188">
        <v>3</v>
      </c>
      <c r="F188">
        <v>3</v>
      </c>
      <c r="G188">
        <v>3</v>
      </c>
      <c r="H188">
        <v>3</v>
      </c>
      <c r="I188">
        <v>45437.1</v>
      </c>
      <c r="J188">
        <v>0.04</v>
      </c>
      <c r="K188" t="s">
        <v>94</v>
      </c>
      <c r="L188">
        <v>0.11224809817018944</v>
      </c>
      <c r="M188">
        <f>I188-$H$2</f>
        <v>-495.10360000000219</v>
      </c>
      <c r="N188">
        <f t="shared" si="2"/>
        <v>0.11224809817018944</v>
      </c>
    </row>
    <row r="189" spans="1:14" hidden="1">
      <c r="A189" t="s">
        <v>277</v>
      </c>
      <c r="B189">
        <v>5</v>
      </c>
      <c r="C189">
        <v>0</v>
      </c>
      <c r="D189">
        <v>15</v>
      </c>
      <c r="E189">
        <v>3</v>
      </c>
      <c r="F189">
        <v>3</v>
      </c>
      <c r="G189">
        <v>3</v>
      </c>
      <c r="H189">
        <v>4</v>
      </c>
      <c r="I189">
        <v>45437.11</v>
      </c>
      <c r="J189">
        <v>0.04</v>
      </c>
      <c r="K189" t="s">
        <v>94</v>
      </c>
      <c r="L189">
        <v>0.11209774602738953</v>
      </c>
      <c r="M189">
        <f>I189-$H$2</f>
        <v>-495.09360000000015</v>
      </c>
      <c r="N189">
        <f t="shared" si="2"/>
        <v>0.11209774602738953</v>
      </c>
    </row>
    <row r="190" spans="1:14" hidden="1">
      <c r="A190" t="s">
        <v>278</v>
      </c>
      <c r="B190">
        <v>5</v>
      </c>
      <c r="C190">
        <v>0</v>
      </c>
      <c r="D190">
        <v>15</v>
      </c>
      <c r="E190">
        <v>3</v>
      </c>
      <c r="F190">
        <v>1</v>
      </c>
      <c r="G190">
        <v>3</v>
      </c>
      <c r="H190">
        <v>3</v>
      </c>
      <c r="I190">
        <v>45439.16</v>
      </c>
      <c r="J190">
        <v>0.03</v>
      </c>
      <c r="K190" t="s">
        <v>94</v>
      </c>
      <c r="L190">
        <v>8.1179039425785859E-2</v>
      </c>
      <c r="M190">
        <f>I190-$H$2</f>
        <v>-493.04359999999724</v>
      </c>
      <c r="N190">
        <f t="shared" si="2"/>
        <v>8.1179039425785859E-2</v>
      </c>
    </row>
    <row r="191" spans="1:14" hidden="1">
      <c r="A191" t="s">
        <v>279</v>
      </c>
      <c r="B191">
        <v>5</v>
      </c>
      <c r="C191">
        <v>0</v>
      </c>
      <c r="D191">
        <v>18</v>
      </c>
      <c r="E191">
        <v>1</v>
      </c>
      <c r="F191">
        <v>3</v>
      </c>
      <c r="G191">
        <v>1</v>
      </c>
      <c r="H191">
        <v>1</v>
      </c>
      <c r="I191">
        <v>45451.87</v>
      </c>
      <c r="J191">
        <v>0.01</v>
      </c>
      <c r="K191" t="s">
        <v>139</v>
      </c>
      <c r="L191">
        <v>2.8850859706430665</v>
      </c>
      <c r="M191">
        <f>I191-$H$2</f>
        <v>-480.33359999999811</v>
      </c>
      <c r="N191">
        <f t="shared" si="2"/>
        <v>2.8850859706430665</v>
      </c>
    </row>
    <row r="192" spans="1:14" hidden="1">
      <c r="A192" t="s">
        <v>280</v>
      </c>
      <c r="B192">
        <v>5</v>
      </c>
      <c r="C192">
        <v>0</v>
      </c>
      <c r="D192">
        <v>18</v>
      </c>
      <c r="E192">
        <v>1</v>
      </c>
      <c r="F192">
        <v>3</v>
      </c>
      <c r="G192">
        <v>1</v>
      </c>
      <c r="H192">
        <v>2</v>
      </c>
      <c r="I192">
        <v>45452.53</v>
      </c>
      <c r="J192">
        <v>0.01</v>
      </c>
      <c r="K192" t="s">
        <v>139</v>
      </c>
      <c r="L192">
        <v>2.8746909707009056</v>
      </c>
      <c r="M192">
        <f>I192-$H$2</f>
        <v>-479.6736000000019</v>
      </c>
      <c r="N192">
        <f t="shared" si="2"/>
        <v>2.8746909707009056</v>
      </c>
    </row>
    <row r="193" spans="1:14" hidden="1">
      <c r="A193" t="s">
        <v>281</v>
      </c>
      <c r="B193">
        <v>5</v>
      </c>
      <c r="C193">
        <v>0</v>
      </c>
      <c r="D193">
        <v>18</v>
      </c>
      <c r="E193">
        <v>1</v>
      </c>
      <c r="F193">
        <v>1</v>
      </c>
      <c r="G193">
        <v>1</v>
      </c>
      <c r="H193">
        <v>1</v>
      </c>
      <c r="I193">
        <v>45463.02</v>
      </c>
      <c r="J193">
        <v>0.05</v>
      </c>
      <c r="K193" t="s">
        <v>94</v>
      </c>
      <c r="L193">
        <v>2.7065399367960605</v>
      </c>
      <c r="M193">
        <f>I193-$H$2</f>
        <v>-469.18360000000393</v>
      </c>
      <c r="N193">
        <f t="shared" si="2"/>
        <v>2.7065399367960605</v>
      </c>
    </row>
    <row r="194" spans="1:14" hidden="1">
      <c r="A194" t="s">
        <v>282</v>
      </c>
      <c r="B194">
        <v>5</v>
      </c>
      <c r="C194">
        <v>0</v>
      </c>
      <c r="D194">
        <v>18</v>
      </c>
      <c r="E194">
        <v>2</v>
      </c>
      <c r="F194">
        <v>3</v>
      </c>
      <c r="G194">
        <v>2</v>
      </c>
      <c r="H194">
        <v>1</v>
      </c>
      <c r="I194">
        <v>45475.35</v>
      </c>
      <c r="J194">
        <v>0.15</v>
      </c>
      <c r="K194" t="s">
        <v>202</v>
      </c>
      <c r="L194">
        <v>2.5015367017015198</v>
      </c>
      <c r="M194">
        <f>I194-$H$2</f>
        <v>-456.85360000000219</v>
      </c>
      <c r="N194">
        <f t="shared" si="2"/>
        <v>2.5015367017015198</v>
      </c>
    </row>
    <row r="195" spans="1:14" hidden="1">
      <c r="A195" t="s">
        <v>283</v>
      </c>
      <c r="B195">
        <v>5</v>
      </c>
      <c r="C195">
        <v>0</v>
      </c>
      <c r="D195">
        <v>18</v>
      </c>
      <c r="E195">
        <v>2</v>
      </c>
      <c r="F195">
        <v>3</v>
      </c>
      <c r="G195">
        <v>2</v>
      </c>
      <c r="H195">
        <v>2</v>
      </c>
      <c r="I195">
        <v>45479.88</v>
      </c>
      <c r="J195">
        <v>0.15</v>
      </c>
      <c r="K195" t="s">
        <v>202</v>
      </c>
      <c r="L195">
        <v>2.4241218476795954</v>
      </c>
      <c r="M195">
        <f>I195-$H$2</f>
        <v>-452.32360000000335</v>
      </c>
      <c r="N195">
        <f t="shared" si="2"/>
        <v>2.4241218476795954</v>
      </c>
    </row>
    <row r="196" spans="1:14" hidden="1">
      <c r="A196" t="s">
        <v>284</v>
      </c>
      <c r="B196">
        <v>5</v>
      </c>
      <c r="C196">
        <v>0</v>
      </c>
      <c r="D196">
        <v>18</v>
      </c>
      <c r="E196">
        <v>2</v>
      </c>
      <c r="F196">
        <v>3</v>
      </c>
      <c r="G196">
        <v>2</v>
      </c>
      <c r="H196">
        <v>3</v>
      </c>
      <c r="I196">
        <v>45495.02</v>
      </c>
      <c r="J196">
        <v>0.15</v>
      </c>
      <c r="K196" t="s">
        <v>202</v>
      </c>
      <c r="L196">
        <v>2.1567150258819865</v>
      </c>
      <c r="M196">
        <f>I196-$H$2</f>
        <v>-437.18360000000393</v>
      </c>
      <c r="N196">
        <f t="shared" si="2"/>
        <v>2.1567150258819865</v>
      </c>
    </row>
    <row r="197" spans="1:14" hidden="1">
      <c r="A197" t="s">
        <v>285</v>
      </c>
      <c r="B197">
        <v>5</v>
      </c>
      <c r="C197">
        <v>0</v>
      </c>
      <c r="D197">
        <v>18</v>
      </c>
      <c r="E197">
        <v>2</v>
      </c>
      <c r="F197">
        <v>1</v>
      </c>
      <c r="G197">
        <v>2</v>
      </c>
      <c r="H197">
        <v>2</v>
      </c>
      <c r="I197">
        <v>45492.610099999998</v>
      </c>
      <c r="J197">
        <v>1E-3</v>
      </c>
      <c r="K197" t="s">
        <v>161</v>
      </c>
      <c r="L197">
        <v>2.2002020248152903</v>
      </c>
      <c r="M197">
        <f>I197-$H$2</f>
        <v>-439.59350000000268</v>
      </c>
      <c r="N197">
        <f t="shared" si="2"/>
        <v>2.2002020248152903</v>
      </c>
    </row>
    <row r="198" spans="1:14" hidden="1">
      <c r="A198" t="s">
        <v>286</v>
      </c>
      <c r="B198">
        <v>5</v>
      </c>
      <c r="C198">
        <v>0</v>
      </c>
      <c r="D198">
        <v>19</v>
      </c>
      <c r="E198">
        <v>0</v>
      </c>
      <c r="F198">
        <v>3</v>
      </c>
      <c r="G198">
        <v>0</v>
      </c>
      <c r="H198">
        <v>1</v>
      </c>
      <c r="I198">
        <v>45482.89</v>
      </c>
      <c r="J198">
        <v>0.01</v>
      </c>
      <c r="K198" t="s">
        <v>287</v>
      </c>
      <c r="L198">
        <v>3.3720366938729907</v>
      </c>
      <c r="M198">
        <f>I198-$H$2</f>
        <v>-449.31360000000132</v>
      </c>
      <c r="N198">
        <f t="shared" ref="L198:N235" si="3">D198-SQRT(-0.5/(M198/$J$2))</f>
        <v>3.3720366938729907</v>
      </c>
    </row>
    <row r="199" spans="1:14">
      <c r="A199" t="s">
        <v>288</v>
      </c>
      <c r="B199">
        <v>5</v>
      </c>
      <c r="C199">
        <v>0</v>
      </c>
      <c r="D199">
        <v>19</v>
      </c>
      <c r="E199">
        <v>0</v>
      </c>
      <c r="F199">
        <v>1</v>
      </c>
      <c r="G199">
        <v>0</v>
      </c>
      <c r="H199">
        <v>0</v>
      </c>
      <c r="I199">
        <v>45488.786</v>
      </c>
      <c r="J199">
        <v>1E-3</v>
      </c>
      <c r="K199" t="s">
        <v>161</v>
      </c>
      <c r="L199">
        <v>3.2684794680346609</v>
      </c>
      <c r="M199">
        <f>I199-$H$2</f>
        <v>-443.41760000000068</v>
      </c>
      <c r="N199">
        <f t="shared" si="3"/>
        <v>3.2684794680346609</v>
      </c>
    </row>
    <row r="200" spans="1:14" hidden="1">
      <c r="A200" t="s">
        <v>289</v>
      </c>
      <c r="B200">
        <v>5</v>
      </c>
      <c r="C200">
        <v>0</v>
      </c>
      <c r="D200">
        <v>16</v>
      </c>
      <c r="E200">
        <v>3</v>
      </c>
      <c r="F200">
        <v>3</v>
      </c>
      <c r="G200">
        <v>3</v>
      </c>
      <c r="H200">
        <v>2</v>
      </c>
      <c r="I200">
        <v>45497.42</v>
      </c>
      <c r="J200">
        <v>0.04</v>
      </c>
      <c r="K200" t="s">
        <v>94</v>
      </c>
      <c r="L200">
        <v>0.11304783670477825</v>
      </c>
      <c r="M200">
        <f>I200-$H$2</f>
        <v>-434.78360000000248</v>
      </c>
      <c r="N200">
        <f t="shared" si="3"/>
        <v>0.11304783670477825</v>
      </c>
    </row>
    <row r="201" spans="1:14" hidden="1">
      <c r="A201" t="s">
        <v>290</v>
      </c>
      <c r="B201">
        <v>5</v>
      </c>
      <c r="C201">
        <v>0</v>
      </c>
      <c r="D201">
        <v>16</v>
      </c>
      <c r="E201">
        <v>3</v>
      </c>
      <c r="F201">
        <v>3</v>
      </c>
      <c r="G201">
        <v>3</v>
      </c>
      <c r="H201">
        <v>3</v>
      </c>
      <c r="I201">
        <v>45497.43</v>
      </c>
      <c r="J201">
        <v>0.04</v>
      </c>
      <c r="K201" t="s">
        <v>94</v>
      </c>
      <c r="L201">
        <v>0.11286513401979725</v>
      </c>
      <c r="M201">
        <f>I201-$H$2</f>
        <v>-434.77360000000044</v>
      </c>
      <c r="N201">
        <f t="shared" si="3"/>
        <v>0.11286513401979725</v>
      </c>
    </row>
    <row r="202" spans="1:14" hidden="1">
      <c r="A202" t="s">
        <v>291</v>
      </c>
      <c r="B202">
        <v>5</v>
      </c>
      <c r="C202">
        <v>0</v>
      </c>
      <c r="D202">
        <v>16</v>
      </c>
      <c r="E202">
        <v>3</v>
      </c>
      <c r="F202">
        <v>3</v>
      </c>
      <c r="G202">
        <v>3</v>
      </c>
      <c r="H202">
        <v>4</v>
      </c>
      <c r="I202">
        <v>45497.49</v>
      </c>
      <c r="J202">
        <v>0.04</v>
      </c>
      <c r="K202" t="s">
        <v>94</v>
      </c>
      <c r="L202">
        <v>0.11176878552437053</v>
      </c>
      <c r="M202">
        <f>I202-$H$2</f>
        <v>-434.71360000000277</v>
      </c>
      <c r="N202">
        <f t="shared" si="3"/>
        <v>0.11176878552437053</v>
      </c>
    </row>
    <row r="203" spans="1:14" hidden="1">
      <c r="A203" t="s">
        <v>292</v>
      </c>
      <c r="B203">
        <v>5</v>
      </c>
      <c r="C203">
        <v>0</v>
      </c>
      <c r="D203">
        <v>16</v>
      </c>
      <c r="E203">
        <v>3</v>
      </c>
      <c r="F203">
        <v>1</v>
      </c>
      <c r="G203">
        <v>3</v>
      </c>
      <c r="H203">
        <v>3</v>
      </c>
      <c r="I203">
        <v>45499.11</v>
      </c>
      <c r="J203">
        <v>0.03</v>
      </c>
      <c r="K203" t="s">
        <v>94</v>
      </c>
      <c r="L203">
        <v>8.2081311317379502E-2</v>
      </c>
      <c r="M203">
        <f>I203-$H$2</f>
        <v>-433.09360000000015</v>
      </c>
      <c r="N203">
        <f t="shared" si="3"/>
        <v>8.2081311317379502E-2</v>
      </c>
    </row>
    <row r="204" spans="1:14" hidden="1">
      <c r="A204" t="s">
        <v>293</v>
      </c>
      <c r="B204">
        <v>5</v>
      </c>
      <c r="C204">
        <v>0</v>
      </c>
      <c r="D204">
        <v>19</v>
      </c>
      <c r="E204">
        <v>1</v>
      </c>
      <c r="F204">
        <v>3</v>
      </c>
      <c r="G204">
        <v>1</v>
      </c>
      <c r="H204">
        <v>1</v>
      </c>
      <c r="I204">
        <v>45509.65</v>
      </c>
      <c r="J204">
        <v>0.02</v>
      </c>
      <c r="K204" t="s">
        <v>139</v>
      </c>
      <c r="L204">
        <v>2.884779140791828</v>
      </c>
      <c r="M204">
        <f>I204-$H$2</f>
        <v>-422.55359999999928</v>
      </c>
      <c r="N204">
        <f t="shared" si="3"/>
        <v>2.884779140791828</v>
      </c>
    </row>
    <row r="205" spans="1:14" hidden="1">
      <c r="A205" t="s">
        <v>294</v>
      </c>
      <c r="B205">
        <v>5</v>
      </c>
      <c r="C205">
        <v>0</v>
      </c>
      <c r="D205">
        <v>19</v>
      </c>
      <c r="E205">
        <v>1</v>
      </c>
      <c r="F205">
        <v>3</v>
      </c>
      <c r="G205">
        <v>1</v>
      </c>
      <c r="H205">
        <v>2</v>
      </c>
      <c r="I205">
        <v>45510.2</v>
      </c>
      <c r="J205">
        <v>0.02</v>
      </c>
      <c r="K205" t="s">
        <v>139</v>
      </c>
      <c r="L205">
        <v>2.874281024862654</v>
      </c>
      <c r="M205">
        <f>I205-$H$2</f>
        <v>-422.00360000000364</v>
      </c>
      <c r="N205">
        <f t="shared" si="3"/>
        <v>2.874281024862654</v>
      </c>
    </row>
    <row r="206" spans="1:14" hidden="1">
      <c r="A206" t="s">
        <v>295</v>
      </c>
      <c r="B206">
        <v>5</v>
      </c>
      <c r="C206">
        <v>0</v>
      </c>
      <c r="D206">
        <v>19</v>
      </c>
      <c r="E206">
        <v>1</v>
      </c>
      <c r="F206">
        <v>1</v>
      </c>
      <c r="G206">
        <v>1</v>
      </c>
      <c r="H206">
        <v>1</v>
      </c>
      <c r="I206">
        <v>45518.64</v>
      </c>
      <c r="J206">
        <v>0.03</v>
      </c>
      <c r="K206" t="s">
        <v>94</v>
      </c>
      <c r="L206">
        <v>2.7105653624985457</v>
      </c>
      <c r="M206">
        <f>I206-$H$2</f>
        <v>-413.56360000000132</v>
      </c>
      <c r="N206">
        <f t="shared" si="3"/>
        <v>2.7105653624985457</v>
      </c>
    </row>
    <row r="207" spans="1:14" hidden="1">
      <c r="A207" t="s">
        <v>296</v>
      </c>
      <c r="B207">
        <v>5</v>
      </c>
      <c r="C207">
        <v>0</v>
      </c>
      <c r="D207">
        <v>19</v>
      </c>
      <c r="E207">
        <v>2</v>
      </c>
      <c r="F207">
        <v>3</v>
      </c>
      <c r="G207">
        <v>2</v>
      </c>
      <c r="H207">
        <v>1</v>
      </c>
      <c r="I207">
        <v>45527.1</v>
      </c>
      <c r="J207">
        <v>0.15</v>
      </c>
      <c r="K207" t="s">
        <v>202</v>
      </c>
      <c r="L207">
        <v>2.5413536474075578</v>
      </c>
      <c r="M207">
        <f>I207-$H$2</f>
        <v>-405.10360000000219</v>
      </c>
      <c r="N207">
        <f t="shared" si="3"/>
        <v>2.5413536474075578</v>
      </c>
    </row>
    <row r="208" spans="1:14" hidden="1">
      <c r="A208" t="s">
        <v>297</v>
      </c>
      <c r="B208">
        <v>5</v>
      </c>
      <c r="C208">
        <v>0</v>
      </c>
      <c r="D208">
        <v>19</v>
      </c>
      <c r="E208">
        <v>2</v>
      </c>
      <c r="F208">
        <v>3</v>
      </c>
      <c r="G208">
        <v>2</v>
      </c>
      <c r="H208">
        <v>2</v>
      </c>
      <c r="I208">
        <v>45530.18</v>
      </c>
      <c r="J208">
        <v>0.15</v>
      </c>
      <c r="K208" t="s">
        <v>202</v>
      </c>
      <c r="L208">
        <v>2.4784271067858157</v>
      </c>
      <c r="M208">
        <f>I208-$H$2</f>
        <v>-402.02360000000044</v>
      </c>
      <c r="N208">
        <f t="shared" si="3"/>
        <v>2.4784271067858157</v>
      </c>
    </row>
    <row r="209" spans="1:14" hidden="1">
      <c r="A209" t="s">
        <v>298</v>
      </c>
      <c r="B209">
        <v>5</v>
      </c>
      <c r="C209">
        <v>0</v>
      </c>
      <c r="D209">
        <v>19</v>
      </c>
      <c r="E209">
        <v>2</v>
      </c>
      <c r="F209">
        <v>3</v>
      </c>
      <c r="G209">
        <v>2</v>
      </c>
      <c r="H209">
        <v>3</v>
      </c>
      <c r="I209">
        <v>45542.3</v>
      </c>
      <c r="J209">
        <v>0.04</v>
      </c>
      <c r="K209" t="s">
        <v>287</v>
      </c>
      <c r="L209">
        <v>2.2236088872424666</v>
      </c>
      <c r="M209">
        <f>I209-$H$2</f>
        <v>-389.90359999999782</v>
      </c>
      <c r="N209">
        <f t="shared" si="3"/>
        <v>2.2236088872424666</v>
      </c>
    </row>
    <row r="210" spans="1:14" hidden="1">
      <c r="A210" t="s">
        <v>299</v>
      </c>
      <c r="B210">
        <v>5</v>
      </c>
      <c r="C210">
        <v>0</v>
      </c>
      <c r="D210">
        <v>19</v>
      </c>
      <c r="E210">
        <v>2</v>
      </c>
      <c r="F210">
        <v>1</v>
      </c>
      <c r="G210">
        <v>2</v>
      </c>
      <c r="H210">
        <v>2</v>
      </c>
      <c r="I210">
        <v>45542.2955</v>
      </c>
      <c r="J210">
        <v>1E-3</v>
      </c>
      <c r="K210" t="s">
        <v>161</v>
      </c>
      <c r="L210">
        <v>2.2237056972059897</v>
      </c>
      <c r="M210">
        <f>I210-$H$2</f>
        <v>-389.90810000000056</v>
      </c>
      <c r="N210">
        <f t="shared" si="3"/>
        <v>2.2237056972059897</v>
      </c>
    </row>
    <row r="211" spans="1:14" hidden="1">
      <c r="A211" t="s">
        <v>300</v>
      </c>
      <c r="B211">
        <v>5</v>
      </c>
      <c r="C211">
        <v>0</v>
      </c>
      <c r="D211">
        <v>20</v>
      </c>
      <c r="E211">
        <v>0</v>
      </c>
      <c r="F211">
        <v>3</v>
      </c>
      <c r="G211">
        <v>0</v>
      </c>
      <c r="H211">
        <v>1</v>
      </c>
      <c r="I211">
        <v>45535.32</v>
      </c>
      <c r="J211">
        <v>0.01</v>
      </c>
      <c r="K211" t="s">
        <v>287</v>
      </c>
      <c r="L211">
        <v>3.3717866455320475</v>
      </c>
      <c r="M211">
        <f>I211-$H$2</f>
        <v>-396.88360000000102</v>
      </c>
      <c r="N211">
        <f t="shared" si="3"/>
        <v>3.3717866455320475</v>
      </c>
    </row>
    <row r="212" spans="1:14">
      <c r="A212" t="s">
        <v>301</v>
      </c>
      <c r="B212">
        <v>5</v>
      </c>
      <c r="C212">
        <v>0</v>
      </c>
      <c r="D212">
        <v>20</v>
      </c>
      <c r="E212">
        <v>0</v>
      </c>
      <c r="F212">
        <v>1</v>
      </c>
      <c r="G212">
        <v>0</v>
      </c>
      <c r="H212">
        <v>0</v>
      </c>
      <c r="I212">
        <v>45540.202400000002</v>
      </c>
      <c r="J212">
        <v>1E-3</v>
      </c>
      <c r="K212" t="s">
        <v>161</v>
      </c>
      <c r="L212">
        <v>3.2685543619518462</v>
      </c>
      <c r="M212">
        <f>I212-$H$2</f>
        <v>-392.00119999999879</v>
      </c>
      <c r="N212">
        <f t="shared" si="3"/>
        <v>3.2685543619518462</v>
      </c>
    </row>
    <row r="213" spans="1:14" hidden="1">
      <c r="A213" t="s">
        <v>302</v>
      </c>
      <c r="B213">
        <v>5</v>
      </c>
      <c r="C213">
        <v>0</v>
      </c>
      <c r="D213">
        <v>17</v>
      </c>
      <c r="E213">
        <v>3</v>
      </c>
      <c r="F213">
        <v>3</v>
      </c>
      <c r="G213">
        <v>3</v>
      </c>
      <c r="H213">
        <v>2</v>
      </c>
      <c r="I213">
        <v>45547.3</v>
      </c>
      <c r="J213">
        <v>0.04</v>
      </c>
      <c r="K213" t="s">
        <v>94</v>
      </c>
      <c r="L213">
        <v>0.11499558970418278</v>
      </c>
      <c r="M213">
        <f>I213-$H$2</f>
        <v>-384.90359999999782</v>
      </c>
      <c r="N213">
        <f t="shared" si="3"/>
        <v>0.11499558970418278</v>
      </c>
    </row>
    <row r="214" spans="1:14" hidden="1">
      <c r="A214" t="s">
        <v>303</v>
      </c>
      <c r="B214">
        <v>5</v>
      </c>
      <c r="C214">
        <v>0</v>
      </c>
      <c r="D214">
        <v>17</v>
      </c>
      <c r="E214">
        <v>3</v>
      </c>
      <c r="F214">
        <v>3</v>
      </c>
      <c r="G214">
        <v>3</v>
      </c>
      <c r="H214">
        <v>3</v>
      </c>
      <c r="I214">
        <v>45547.41</v>
      </c>
      <c r="J214">
        <v>0.04</v>
      </c>
      <c r="K214" t="s">
        <v>94</v>
      </c>
      <c r="L214">
        <v>0.11258232482002484</v>
      </c>
      <c r="M214">
        <f>I214-$H$2</f>
        <v>-384.79359999999724</v>
      </c>
      <c r="N214">
        <f t="shared" si="3"/>
        <v>0.11258232482002484</v>
      </c>
    </row>
    <row r="215" spans="1:14" hidden="1">
      <c r="A215" t="s">
        <v>304</v>
      </c>
      <c r="B215">
        <v>5</v>
      </c>
      <c r="C215">
        <v>0</v>
      </c>
      <c r="D215">
        <v>17</v>
      </c>
      <c r="E215">
        <v>3</v>
      </c>
      <c r="F215">
        <v>3</v>
      </c>
      <c r="G215">
        <v>3</v>
      </c>
      <c r="H215">
        <v>4</v>
      </c>
      <c r="I215">
        <v>45547.39</v>
      </c>
      <c r="J215">
        <v>0.04</v>
      </c>
      <c r="K215" t="s">
        <v>94</v>
      </c>
      <c r="L215">
        <v>0.11302117721785265</v>
      </c>
      <c r="M215">
        <f>I215-$H$2</f>
        <v>-384.81360000000132</v>
      </c>
      <c r="N215">
        <f t="shared" si="3"/>
        <v>0.11302117721785265</v>
      </c>
    </row>
    <row r="216" spans="1:14" hidden="1">
      <c r="A216" t="s">
        <v>305</v>
      </c>
      <c r="B216">
        <v>5</v>
      </c>
      <c r="C216">
        <v>0</v>
      </c>
      <c r="D216">
        <v>17</v>
      </c>
      <c r="E216">
        <v>3</v>
      </c>
      <c r="F216">
        <v>1</v>
      </c>
      <c r="G216">
        <v>3</v>
      </c>
      <c r="H216">
        <v>3</v>
      </c>
      <c r="I216">
        <v>45548.76</v>
      </c>
      <c r="J216">
        <v>0.03</v>
      </c>
      <c r="K216" t="s">
        <v>94</v>
      </c>
      <c r="L216">
        <v>8.2880456389005985E-2</v>
      </c>
      <c r="M216">
        <f>I216-$H$2</f>
        <v>-383.4435999999987</v>
      </c>
      <c r="N216">
        <f t="shared" si="3"/>
        <v>8.2880456389005985E-2</v>
      </c>
    </row>
    <row r="217" spans="1:14" hidden="1">
      <c r="A217" t="s">
        <v>306</v>
      </c>
      <c r="B217">
        <v>5</v>
      </c>
      <c r="C217">
        <v>0</v>
      </c>
      <c r="D217">
        <v>20</v>
      </c>
      <c r="E217">
        <v>1</v>
      </c>
      <c r="F217">
        <v>3</v>
      </c>
      <c r="G217">
        <v>1</v>
      </c>
      <c r="H217">
        <v>1</v>
      </c>
      <c r="I217">
        <v>45557.62</v>
      </c>
      <c r="J217">
        <v>0.02</v>
      </c>
      <c r="K217" t="s">
        <v>139</v>
      </c>
      <c r="L217">
        <v>2.8839799976905738</v>
      </c>
      <c r="M217">
        <f>I217-$H$2</f>
        <v>-374.58359999999811</v>
      </c>
      <c r="N217">
        <f t="shared" si="3"/>
        <v>2.8839799976905738</v>
      </c>
    </row>
    <row r="218" spans="1:14" hidden="1">
      <c r="A218" t="s">
        <v>307</v>
      </c>
      <c r="B218">
        <v>5</v>
      </c>
      <c r="C218">
        <v>0</v>
      </c>
      <c r="D218">
        <v>20</v>
      </c>
      <c r="E218">
        <v>1</v>
      </c>
      <c r="F218">
        <v>3</v>
      </c>
      <c r="G218">
        <v>1</v>
      </c>
      <c r="H218">
        <v>2</v>
      </c>
      <c r="I218">
        <v>45558</v>
      </c>
      <c r="J218">
        <v>0.02</v>
      </c>
      <c r="K218" t="s">
        <v>139</v>
      </c>
      <c r="L218">
        <v>2.8752916296072968</v>
      </c>
      <c r="M218">
        <f>I218-$H$2</f>
        <v>-374.20360000000073</v>
      </c>
      <c r="N218">
        <f t="shared" si="3"/>
        <v>2.8752916296072968</v>
      </c>
    </row>
    <row r="219" spans="1:14" hidden="1">
      <c r="A219" t="s">
        <v>308</v>
      </c>
      <c r="B219">
        <v>5</v>
      </c>
      <c r="C219">
        <v>0</v>
      </c>
      <c r="D219">
        <v>20</v>
      </c>
      <c r="E219">
        <v>1</v>
      </c>
      <c r="F219">
        <v>1</v>
      </c>
      <c r="G219">
        <v>1</v>
      </c>
      <c r="H219">
        <v>1</v>
      </c>
      <c r="I219">
        <v>45565</v>
      </c>
      <c r="J219">
        <v>0.03</v>
      </c>
      <c r="K219" t="s">
        <v>94</v>
      </c>
      <c r="L219">
        <v>2.7128380815010757</v>
      </c>
      <c r="M219">
        <f>I219-$H$2</f>
        <v>-367.20360000000073</v>
      </c>
      <c r="N219">
        <f t="shared" si="3"/>
        <v>2.7128380815010757</v>
      </c>
    </row>
    <row r="220" spans="1:14" hidden="1">
      <c r="A220" t="s">
        <v>309</v>
      </c>
      <c r="B220">
        <v>5</v>
      </c>
      <c r="C220">
        <v>0</v>
      </c>
      <c r="D220">
        <v>20</v>
      </c>
      <c r="E220">
        <v>2</v>
      </c>
      <c r="F220">
        <v>3</v>
      </c>
      <c r="G220">
        <v>2</v>
      </c>
      <c r="H220">
        <v>1</v>
      </c>
      <c r="I220">
        <v>45570.97</v>
      </c>
      <c r="J220">
        <v>0.04</v>
      </c>
      <c r="K220" t="s">
        <v>202</v>
      </c>
      <c r="L220">
        <v>2.5705735782596371</v>
      </c>
      <c r="M220">
        <f>I220-$H$2</f>
        <v>-361.23359999999957</v>
      </c>
      <c r="N220">
        <f t="shared" si="3"/>
        <v>2.5705735782596371</v>
      </c>
    </row>
    <row r="221" spans="1:14" hidden="1">
      <c r="A221" t="s">
        <v>310</v>
      </c>
      <c r="B221">
        <v>5</v>
      </c>
      <c r="C221">
        <v>0</v>
      </c>
      <c r="D221">
        <v>20</v>
      </c>
      <c r="E221">
        <v>2</v>
      </c>
      <c r="F221">
        <v>3</v>
      </c>
      <c r="G221">
        <v>2</v>
      </c>
      <c r="H221">
        <v>2</v>
      </c>
      <c r="I221">
        <v>45573.279999999999</v>
      </c>
      <c r="J221">
        <v>0.04</v>
      </c>
      <c r="K221" t="s">
        <v>202</v>
      </c>
      <c r="L221">
        <v>2.5145764216945672</v>
      </c>
      <c r="M221">
        <f>I221-$H$2</f>
        <v>-358.9236000000019</v>
      </c>
      <c r="N221">
        <f t="shared" si="3"/>
        <v>2.5145764216945672</v>
      </c>
    </row>
    <row r="222" spans="1:14" hidden="1">
      <c r="A222" t="s">
        <v>311</v>
      </c>
      <c r="B222">
        <v>5</v>
      </c>
      <c r="C222">
        <v>0</v>
      </c>
      <c r="D222">
        <v>20</v>
      </c>
      <c r="E222">
        <v>2</v>
      </c>
      <c r="F222">
        <v>3</v>
      </c>
      <c r="G222">
        <v>2</v>
      </c>
      <c r="H222">
        <v>3</v>
      </c>
      <c r="I222">
        <v>45582.36</v>
      </c>
      <c r="J222">
        <v>0.04</v>
      </c>
      <c r="K222" t="s">
        <v>287</v>
      </c>
      <c r="L222">
        <v>2.2891176451690178</v>
      </c>
      <c r="M222">
        <f>I222-$H$2</f>
        <v>-349.84360000000015</v>
      </c>
      <c r="N222">
        <f t="shared" si="3"/>
        <v>2.2891176451690178</v>
      </c>
    </row>
    <row r="223" spans="1:14" hidden="1">
      <c r="A223" t="s">
        <v>312</v>
      </c>
      <c r="B223">
        <v>5</v>
      </c>
      <c r="C223">
        <v>0</v>
      </c>
      <c r="D223">
        <v>20</v>
      </c>
      <c r="E223">
        <v>2</v>
      </c>
      <c r="F223">
        <v>1</v>
      </c>
      <c r="G223">
        <v>2</v>
      </c>
      <c r="H223">
        <v>2</v>
      </c>
      <c r="I223">
        <v>45584.183100000002</v>
      </c>
      <c r="J223">
        <v>1E-3</v>
      </c>
      <c r="K223" t="s">
        <v>161</v>
      </c>
      <c r="L223">
        <v>2.2427891472203392</v>
      </c>
      <c r="M223">
        <f>I223-$H$2</f>
        <v>-348.02049999999872</v>
      </c>
      <c r="N223">
        <f t="shared" si="3"/>
        <v>2.2427891472203392</v>
      </c>
    </row>
    <row r="224" spans="1:14" hidden="1">
      <c r="A224" t="s">
        <v>313</v>
      </c>
      <c r="B224">
        <v>5</v>
      </c>
      <c r="C224">
        <v>0</v>
      </c>
      <c r="D224">
        <v>18</v>
      </c>
      <c r="E224">
        <v>3</v>
      </c>
      <c r="F224">
        <v>3</v>
      </c>
      <c r="G224">
        <v>3</v>
      </c>
      <c r="H224">
        <v>2</v>
      </c>
      <c r="I224">
        <v>45589.11</v>
      </c>
      <c r="J224">
        <v>0.04</v>
      </c>
      <c r="K224" t="s">
        <v>94</v>
      </c>
      <c r="L224">
        <v>0.11574487923855514</v>
      </c>
      <c r="M224">
        <f>I224-$H$2</f>
        <v>-343.09360000000015</v>
      </c>
      <c r="N224">
        <f t="shared" si="3"/>
        <v>0.11574487923855514</v>
      </c>
    </row>
    <row r="225" spans="1:14" hidden="1">
      <c r="A225" t="s">
        <v>314</v>
      </c>
      <c r="B225">
        <v>5</v>
      </c>
      <c r="C225">
        <v>0</v>
      </c>
      <c r="D225">
        <v>18</v>
      </c>
      <c r="E225">
        <v>3</v>
      </c>
      <c r="F225">
        <v>3</v>
      </c>
      <c r="G225">
        <v>3</v>
      </c>
      <c r="H225">
        <v>3</v>
      </c>
      <c r="I225">
        <v>45589.25</v>
      </c>
      <c r="J225">
        <v>0.04</v>
      </c>
      <c r="K225" t="s">
        <v>94</v>
      </c>
      <c r="L225">
        <v>0.11209490990580306</v>
      </c>
      <c r="M225">
        <f>I225-$H$2</f>
        <v>-342.95360000000073</v>
      </c>
      <c r="N225">
        <f t="shared" si="3"/>
        <v>0.11209490990580306</v>
      </c>
    </row>
    <row r="226" spans="1:14" hidden="1">
      <c r="A226" t="s">
        <v>315</v>
      </c>
      <c r="B226">
        <v>5</v>
      </c>
      <c r="C226">
        <v>0</v>
      </c>
      <c r="D226">
        <v>18</v>
      </c>
      <c r="E226">
        <v>3</v>
      </c>
      <c r="F226">
        <v>3</v>
      </c>
      <c r="G226">
        <v>3</v>
      </c>
      <c r="H226">
        <v>4</v>
      </c>
      <c r="I226">
        <v>45589.23</v>
      </c>
      <c r="J226">
        <v>0.04</v>
      </c>
      <c r="K226" t="s">
        <v>94</v>
      </c>
      <c r="L226">
        <v>0.11261647092016602</v>
      </c>
      <c r="M226">
        <f>I226-$H$2</f>
        <v>-342.97359999999753</v>
      </c>
      <c r="N226">
        <f t="shared" si="3"/>
        <v>0.11261647092016602</v>
      </c>
    </row>
    <row r="227" spans="1:14" hidden="1">
      <c r="A227" t="s">
        <v>316</v>
      </c>
      <c r="B227">
        <v>5</v>
      </c>
      <c r="C227">
        <v>0</v>
      </c>
      <c r="D227">
        <v>18</v>
      </c>
      <c r="E227">
        <v>3</v>
      </c>
      <c r="F227">
        <v>1</v>
      </c>
      <c r="G227">
        <v>3</v>
      </c>
      <c r="H227">
        <v>3</v>
      </c>
      <c r="I227">
        <v>45590.32</v>
      </c>
      <c r="J227">
        <v>0.03</v>
      </c>
      <c r="K227" t="s">
        <v>94</v>
      </c>
      <c r="L227">
        <v>8.4124708821491367E-2</v>
      </c>
      <c r="M227">
        <f>I227-$H$2</f>
        <v>-341.88360000000102</v>
      </c>
      <c r="N227">
        <f t="shared" si="3"/>
        <v>8.4124708821491367E-2</v>
      </c>
    </row>
    <row r="228" spans="1:14" hidden="1">
      <c r="A228" t="s">
        <v>317</v>
      </c>
      <c r="B228">
        <v>5</v>
      </c>
      <c r="C228">
        <v>0</v>
      </c>
      <c r="D228">
        <v>19</v>
      </c>
      <c r="E228">
        <v>3</v>
      </c>
      <c r="F228">
        <v>3</v>
      </c>
      <c r="G228">
        <v>3</v>
      </c>
      <c r="H228">
        <v>2</v>
      </c>
      <c r="I228">
        <v>45624.480000000003</v>
      </c>
      <c r="J228">
        <v>0.04</v>
      </c>
      <c r="K228" t="s">
        <v>94</v>
      </c>
      <c r="L228">
        <v>0.11587951446134781</v>
      </c>
      <c r="M228">
        <f>I228-$H$2</f>
        <v>-307.72359999999753</v>
      </c>
      <c r="N228">
        <f t="shared" si="3"/>
        <v>0.11587951446134781</v>
      </c>
    </row>
    <row r="229" spans="1:14" hidden="1">
      <c r="A229" t="s">
        <v>318</v>
      </c>
      <c r="B229">
        <v>5</v>
      </c>
      <c r="C229">
        <v>0</v>
      </c>
      <c r="D229">
        <v>19</v>
      </c>
      <c r="E229">
        <v>3</v>
      </c>
      <c r="F229">
        <v>3</v>
      </c>
      <c r="G229">
        <v>3</v>
      </c>
      <c r="H229">
        <v>3</v>
      </c>
      <c r="I229">
        <v>45624.53</v>
      </c>
      <c r="J229">
        <v>0.04</v>
      </c>
      <c r="K229" t="s">
        <v>94</v>
      </c>
      <c r="L229">
        <v>0.11434514871367085</v>
      </c>
      <c r="M229">
        <f>I229-$H$2</f>
        <v>-307.6736000000019</v>
      </c>
      <c r="N229">
        <f t="shared" si="3"/>
        <v>0.11434514871367085</v>
      </c>
    </row>
    <row r="230" spans="1:14" hidden="1">
      <c r="A230" t="s">
        <v>319</v>
      </c>
      <c r="B230">
        <v>5</v>
      </c>
      <c r="C230">
        <v>0</v>
      </c>
      <c r="D230">
        <v>19</v>
      </c>
      <c r="E230">
        <v>3</v>
      </c>
      <c r="F230">
        <v>3</v>
      </c>
      <c r="G230">
        <v>3</v>
      </c>
      <c r="H230">
        <v>4</v>
      </c>
      <c r="I230">
        <v>45624.43</v>
      </c>
      <c r="J230">
        <v>0.04</v>
      </c>
      <c r="K230" t="s">
        <v>94</v>
      </c>
      <c r="L230">
        <v>0.11741350629119651</v>
      </c>
      <c r="M230">
        <f>I230-$H$2</f>
        <v>-307.77360000000044</v>
      </c>
      <c r="N230">
        <f t="shared" si="3"/>
        <v>0.11741350629119651</v>
      </c>
    </row>
    <row r="231" spans="1:14" hidden="1">
      <c r="A231" t="s">
        <v>320</v>
      </c>
      <c r="B231">
        <v>5</v>
      </c>
      <c r="C231">
        <v>0</v>
      </c>
      <c r="D231">
        <v>19</v>
      </c>
      <c r="E231">
        <v>3</v>
      </c>
      <c r="F231">
        <v>1</v>
      </c>
      <c r="G231">
        <v>3</v>
      </c>
      <c r="H231">
        <v>3</v>
      </c>
      <c r="I231">
        <v>45625.48</v>
      </c>
      <c r="J231">
        <v>0.03</v>
      </c>
      <c r="K231" t="s">
        <v>94</v>
      </c>
      <c r="L231">
        <v>8.5120952486839485E-2</v>
      </c>
      <c r="M231">
        <f>I231-$H$2</f>
        <v>-306.72359999999753</v>
      </c>
      <c r="N231">
        <f t="shared" si="3"/>
        <v>8.5120952486839485E-2</v>
      </c>
    </row>
    <row r="232" spans="1:14" hidden="1">
      <c r="A232" t="s">
        <v>321</v>
      </c>
      <c r="B232">
        <v>5</v>
      </c>
      <c r="C232">
        <v>0</v>
      </c>
      <c r="D232">
        <v>20</v>
      </c>
      <c r="E232">
        <v>3</v>
      </c>
      <c r="F232">
        <v>3</v>
      </c>
      <c r="G232">
        <v>3</v>
      </c>
      <c r="H232">
        <v>3</v>
      </c>
      <c r="I232">
        <v>45654.559999999998</v>
      </c>
      <c r="J232">
        <v>0.04</v>
      </c>
      <c r="K232" t="s">
        <v>94</v>
      </c>
      <c r="L232">
        <v>0.11922402754023054</v>
      </c>
      <c r="M232">
        <f>I232-$H$2</f>
        <v>-277.64360000000306</v>
      </c>
      <c r="N232">
        <f t="shared" si="3"/>
        <v>0.11922402754023054</v>
      </c>
    </row>
    <row r="233" spans="1:14" hidden="1">
      <c r="A233" t="s">
        <v>322</v>
      </c>
      <c r="B233">
        <v>5</v>
      </c>
      <c r="C233">
        <v>0</v>
      </c>
      <c r="D233">
        <v>20</v>
      </c>
      <c r="E233">
        <v>3</v>
      </c>
      <c r="F233">
        <v>3</v>
      </c>
      <c r="G233">
        <v>3</v>
      </c>
      <c r="H233">
        <v>4</v>
      </c>
      <c r="I233">
        <v>45654.7</v>
      </c>
      <c r="J233">
        <v>0.04</v>
      </c>
      <c r="K233" t="s">
        <v>94</v>
      </c>
      <c r="L233">
        <v>0.11420975442580072</v>
      </c>
      <c r="M233">
        <f>I233-$H$2</f>
        <v>-277.50360000000364</v>
      </c>
      <c r="N233">
        <f t="shared" si="3"/>
        <v>0.11420975442580072</v>
      </c>
    </row>
    <row r="234" spans="1:14" hidden="1">
      <c r="A234" t="s">
        <v>323</v>
      </c>
      <c r="B234">
        <v>5</v>
      </c>
      <c r="C234">
        <v>0</v>
      </c>
      <c r="D234">
        <v>20</v>
      </c>
      <c r="E234">
        <v>3</v>
      </c>
      <c r="F234">
        <v>1</v>
      </c>
      <c r="G234">
        <v>3</v>
      </c>
      <c r="H234">
        <v>3</v>
      </c>
      <c r="I234">
        <v>45655.49</v>
      </c>
      <c r="J234">
        <v>0.03</v>
      </c>
      <c r="K234" t="s">
        <v>94</v>
      </c>
      <c r="L234">
        <v>8.5843642919719798E-2</v>
      </c>
      <c r="M234">
        <f>I234-$H$2</f>
        <v>-276.71360000000277</v>
      </c>
      <c r="N234">
        <f t="shared" si="3"/>
        <v>8.5843642919719798E-2</v>
      </c>
    </row>
    <row r="235" spans="1:14" hidden="1">
      <c r="A235" t="s">
        <v>325</v>
      </c>
      <c r="B235">
        <v>5</v>
      </c>
      <c r="C235">
        <v>0</v>
      </c>
      <c r="D235" t="s">
        <v>93</v>
      </c>
      <c r="E235" t="s">
        <v>93</v>
      </c>
      <c r="F235">
        <v>2</v>
      </c>
      <c r="G235">
        <v>0</v>
      </c>
      <c r="H235" s="45" t="s">
        <v>326</v>
      </c>
      <c r="I235">
        <v>45932.203600000001</v>
      </c>
      <c r="J235">
        <v>1E-3</v>
      </c>
      <c r="K235" t="s">
        <v>327</v>
      </c>
      <c r="L235" t="s">
        <v>93</v>
      </c>
      <c r="M235">
        <f>I235-$H$2</f>
        <v>0</v>
      </c>
      <c r="N235" t="s">
        <v>93</v>
      </c>
    </row>
  </sheetData>
  <autoFilter ref="A4:L235" xr:uid="{F058CE71-5D5B-450A-B6E7-0E176FA88CD0}">
    <filterColumn colId="1">
      <filters>
        <filter val="5"/>
      </filters>
    </filterColumn>
    <filterColumn colId="4">
      <filters>
        <filter val="0"/>
      </filters>
    </filterColumn>
    <filterColumn colId="5">
      <filters>
        <filter val="1"/>
      </filters>
    </filterColumn>
  </autoFilter>
  <mergeCells count="1">
    <mergeCell ref="A1:F1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A55-0860-4FDF-A1B9-75D9826F9F86}">
  <dimension ref="B1:R25"/>
  <sheetViews>
    <sheetView workbookViewId="0">
      <selection activeCell="I11" sqref="I11"/>
    </sheetView>
  </sheetViews>
  <sheetFormatPr defaultRowHeight="14"/>
  <cols>
    <col min="3" max="3" width="28.4140625" customWidth="1"/>
    <col min="4" max="4" width="14.1640625" customWidth="1"/>
    <col min="6" max="6" width="14.33203125" customWidth="1"/>
    <col min="7" max="7" width="19.75" customWidth="1"/>
    <col min="8" max="8" width="22.83203125" customWidth="1"/>
    <col min="9" max="9" width="24.08203125" customWidth="1"/>
  </cols>
  <sheetData>
    <row r="1" spans="2:18">
      <c r="C1" t="s">
        <v>46</v>
      </c>
      <c r="D1">
        <v>45932.200199999999</v>
      </c>
      <c r="F1" t="s">
        <v>2</v>
      </c>
      <c r="G1" s="1">
        <v>2.9591480729999999E-5</v>
      </c>
    </row>
    <row r="2" spans="2:18">
      <c r="G2" s="1"/>
      <c r="I2" t="s">
        <v>51</v>
      </c>
      <c r="J2">
        <v>3.35</v>
      </c>
      <c r="L2" t="s">
        <v>54</v>
      </c>
    </row>
    <row r="3" spans="2:18">
      <c r="B3" t="s">
        <v>41</v>
      </c>
      <c r="C3" t="s">
        <v>45</v>
      </c>
      <c r="D3" t="s">
        <v>43</v>
      </c>
      <c r="E3" t="s">
        <v>44</v>
      </c>
      <c r="F3" t="s">
        <v>47</v>
      </c>
      <c r="G3" t="s">
        <v>48</v>
      </c>
      <c r="H3" t="s">
        <v>32</v>
      </c>
      <c r="I3" t="s">
        <v>52</v>
      </c>
    </row>
    <row r="4" spans="2:18">
      <c r="B4" t="s">
        <v>42</v>
      </c>
      <c r="C4">
        <v>1</v>
      </c>
    </row>
    <row r="5" spans="2:18">
      <c r="B5" t="s">
        <v>42</v>
      </c>
      <c r="C5">
        <v>2</v>
      </c>
      <c r="H5">
        <v>1722.0381815802159</v>
      </c>
      <c r="R5" t="s">
        <v>53</v>
      </c>
    </row>
    <row r="6" spans="2:18">
      <c r="B6" t="s">
        <v>42</v>
      </c>
      <c r="C6">
        <v>3</v>
      </c>
    </row>
    <row r="7" spans="2:18">
      <c r="B7" t="s">
        <v>42</v>
      </c>
      <c r="C7">
        <v>4</v>
      </c>
      <c r="D7">
        <v>18319.260999999999</v>
      </c>
      <c r="E7">
        <v>4.0000000000000001E-3</v>
      </c>
      <c r="F7">
        <f>$D$1-D7</f>
        <v>27612.939200000001</v>
      </c>
      <c r="G7" s="22">
        <f>F7*$G$1</f>
        <v>0.81710775823546156</v>
      </c>
      <c r="H7" s="21">
        <f>C7-SQRT(0.5/G7)</f>
        <v>3.2177504262867007</v>
      </c>
      <c r="I7">
        <f>(0.5)/(C7-$J$2)</f>
        <v>0.76923076923076938</v>
      </c>
    </row>
    <row r="8" spans="2:18">
      <c r="B8" t="s">
        <v>42</v>
      </c>
      <c r="C8">
        <v>5</v>
      </c>
      <c r="D8">
        <v>35045.019</v>
      </c>
      <c r="E8">
        <v>8.0000000000000002E-3</v>
      </c>
      <c r="F8">
        <f t="shared" ref="F8:F23" si="0">$D$1-D8</f>
        <v>10887.181199999999</v>
      </c>
      <c r="G8" s="22">
        <f t="shared" ref="G8:G23" si="1">F8*$G$1</f>
        <v>0.32216781268381822</v>
      </c>
      <c r="H8" s="21">
        <f t="shared" ref="H8:H23" si="2">C8-SQRT(0.5/G8)</f>
        <v>3.7542126176762163</v>
      </c>
      <c r="I8">
        <f t="shared" ref="I8:I23" si="3">(0.5)/(C8-$J$2)</f>
        <v>0.30303030303030304</v>
      </c>
    </row>
    <row r="9" spans="2:18">
      <c r="B9" t="s">
        <v>42</v>
      </c>
      <c r="C9">
        <v>6</v>
      </c>
      <c r="D9">
        <v>39703.108999999997</v>
      </c>
      <c r="E9">
        <v>8.9999999999999993E-3</v>
      </c>
      <c r="F9">
        <f t="shared" si="0"/>
        <v>6229.0912000000026</v>
      </c>
      <c r="G9" s="22">
        <f t="shared" si="1"/>
        <v>0.18432803221021266</v>
      </c>
      <c r="H9" s="21">
        <f t="shared" si="2"/>
        <v>4.353016270678939</v>
      </c>
      <c r="I9">
        <f t="shared" si="3"/>
        <v>0.18867924528301888</v>
      </c>
    </row>
    <row r="10" spans="2:18">
      <c r="B10" t="s">
        <v>42</v>
      </c>
      <c r="C10">
        <v>7</v>
      </c>
      <c r="D10">
        <v>41874.858999999997</v>
      </c>
      <c r="E10">
        <v>0.01</v>
      </c>
      <c r="F10">
        <f t="shared" si="0"/>
        <v>4057.3412000000026</v>
      </c>
      <c r="G10" s="22">
        <f t="shared" si="1"/>
        <v>0.12006273393483514</v>
      </c>
      <c r="H10" s="21">
        <f t="shared" si="2"/>
        <v>4.9592919015196895</v>
      </c>
      <c r="I10">
        <f t="shared" si="3"/>
        <v>0.13698630136986301</v>
      </c>
    </row>
    <row r="11" spans="2:18">
      <c r="B11" t="s">
        <v>42</v>
      </c>
      <c r="C11">
        <v>8</v>
      </c>
      <c r="D11">
        <v>43074.728000000003</v>
      </c>
      <c r="E11">
        <v>0.01</v>
      </c>
      <c r="F11">
        <f t="shared" si="0"/>
        <v>2857.4721999999965</v>
      </c>
      <c r="G11" s="22">
        <f t="shared" si="1"/>
        <v>8.45568335428106E-2</v>
      </c>
      <c r="H11" s="21">
        <f t="shared" si="2"/>
        <v>5.5682963507758814</v>
      </c>
      <c r="I11">
        <f t="shared" si="3"/>
        <v>0.1075268817204301</v>
      </c>
    </row>
    <row r="12" spans="2:18">
      <c r="B12" t="s">
        <v>42</v>
      </c>
      <c r="C12">
        <v>9</v>
      </c>
      <c r="D12">
        <v>43804.89</v>
      </c>
      <c r="E12">
        <v>2.5000000000000001E-2</v>
      </c>
      <c r="F12">
        <f t="shared" si="0"/>
        <v>2127.3101999999999</v>
      </c>
      <c r="G12" s="22">
        <f t="shared" si="1"/>
        <v>6.2950258790032437E-2</v>
      </c>
      <c r="H12" s="21">
        <f t="shared" si="2"/>
        <v>6.1817063491767463</v>
      </c>
      <c r="I12">
        <f t="shared" si="3"/>
        <v>8.8495575221238937E-2</v>
      </c>
    </row>
    <row r="13" spans="2:18">
      <c r="B13" t="s">
        <v>42</v>
      </c>
      <c r="C13">
        <v>10</v>
      </c>
      <c r="D13">
        <v>44286.91</v>
      </c>
      <c r="E13">
        <v>0.2</v>
      </c>
      <c r="F13">
        <f t="shared" si="0"/>
        <v>1645.2901999999958</v>
      </c>
      <c r="G13" s="22">
        <f t="shared" si="1"/>
        <v>4.868657324855772E-2</v>
      </c>
      <c r="H13" s="21">
        <f t="shared" si="2"/>
        <v>6.7953515228823651</v>
      </c>
      <c r="I13">
        <f t="shared" si="3"/>
        <v>7.5187969924812026E-2</v>
      </c>
    </row>
    <row r="14" spans="2:18">
      <c r="B14" t="s">
        <v>42</v>
      </c>
      <c r="C14">
        <v>11</v>
      </c>
      <c r="D14" s="7" t="s">
        <v>49</v>
      </c>
      <c r="G14" s="22"/>
      <c r="H14" s="21"/>
      <c r="I14">
        <f t="shared" si="3"/>
        <v>6.535947712418301E-2</v>
      </c>
    </row>
    <row r="15" spans="2:18">
      <c r="B15" t="s">
        <v>42</v>
      </c>
      <c r="C15">
        <v>12</v>
      </c>
      <c r="D15">
        <v>44865.22</v>
      </c>
      <c r="E15">
        <v>0.15</v>
      </c>
      <c r="F15">
        <f t="shared" si="0"/>
        <v>1066.9801999999981</v>
      </c>
      <c r="G15" s="22">
        <f t="shared" si="1"/>
        <v>3.157352402759149E-2</v>
      </c>
      <c r="H15" s="21">
        <f t="shared" si="2"/>
        <v>8.020546142591968</v>
      </c>
      <c r="I15">
        <f t="shared" si="3"/>
        <v>5.7803468208092484E-2</v>
      </c>
    </row>
    <row r="16" spans="2:18">
      <c r="B16" t="s">
        <v>42</v>
      </c>
      <c r="C16">
        <v>13</v>
      </c>
      <c r="D16">
        <v>45043.79</v>
      </c>
      <c r="E16">
        <v>0.15</v>
      </c>
      <c r="F16">
        <f t="shared" si="0"/>
        <v>888.41019999999844</v>
      </c>
      <c r="G16" s="22">
        <f t="shared" si="1"/>
        <v>2.62893733136354E-2</v>
      </c>
      <c r="H16" s="21">
        <f t="shared" si="2"/>
        <v>8.6389116459300794</v>
      </c>
      <c r="I16">
        <f t="shared" si="3"/>
        <v>5.181347150259067E-2</v>
      </c>
    </row>
    <row r="17" spans="2:9">
      <c r="B17" t="s">
        <v>42</v>
      </c>
      <c r="C17">
        <v>14</v>
      </c>
      <c r="D17">
        <v>45180.44</v>
      </c>
      <c r="E17">
        <v>0.15</v>
      </c>
      <c r="F17">
        <f t="shared" si="0"/>
        <v>751.76019999999698</v>
      </c>
      <c r="G17" s="22">
        <f t="shared" si="1"/>
        <v>2.2245697471880856E-2</v>
      </c>
      <c r="H17" s="21">
        <f t="shared" si="2"/>
        <v>9.2590869664018172</v>
      </c>
      <c r="I17">
        <f t="shared" si="3"/>
        <v>4.6948356807511735E-2</v>
      </c>
    </row>
    <row r="18" spans="2:9">
      <c r="B18" t="s">
        <v>42</v>
      </c>
      <c r="C18">
        <v>15</v>
      </c>
      <c r="D18">
        <v>45286.53</v>
      </c>
      <c r="E18">
        <v>0.15</v>
      </c>
      <c r="F18">
        <f t="shared" si="0"/>
        <v>645.67020000000048</v>
      </c>
      <c r="G18" s="22">
        <f t="shared" si="1"/>
        <v>1.9106337281235258E-2</v>
      </c>
      <c r="H18" s="21">
        <f t="shared" si="2"/>
        <v>9.8844034928839051</v>
      </c>
      <c r="I18">
        <f t="shared" si="3"/>
        <v>4.2918454935622317E-2</v>
      </c>
    </row>
    <row r="19" spans="2:9">
      <c r="B19" t="s">
        <v>42</v>
      </c>
      <c r="C19">
        <v>16</v>
      </c>
      <c r="D19">
        <v>45370.76</v>
      </c>
      <c r="E19">
        <v>0.15</v>
      </c>
      <c r="F19">
        <f t="shared" si="0"/>
        <v>561.44019999999728</v>
      </c>
      <c r="G19" s="22">
        <f t="shared" si="1"/>
        <v>1.6613846859347265E-2</v>
      </c>
      <c r="H19" s="21">
        <f t="shared" si="2"/>
        <v>10.514074560861372</v>
      </c>
      <c r="I19">
        <f t="shared" si="3"/>
        <v>3.9525691699604744E-2</v>
      </c>
    </row>
    <row r="20" spans="2:9">
      <c r="B20" t="s">
        <v>42</v>
      </c>
      <c r="C20">
        <v>17</v>
      </c>
      <c r="D20">
        <v>45439.08</v>
      </c>
      <c r="E20">
        <v>0.15</v>
      </c>
      <c r="F20">
        <f t="shared" si="0"/>
        <v>493.12019999999757</v>
      </c>
      <c r="G20" s="22">
        <f t="shared" si="1"/>
        <v>1.4592156895873674E-2</v>
      </c>
      <c r="H20" s="21">
        <f t="shared" si="2"/>
        <v>11.146370147183395</v>
      </c>
      <c r="I20">
        <f t="shared" si="3"/>
        <v>3.6630036630036632E-2</v>
      </c>
    </row>
    <row r="21" spans="2:9">
      <c r="B21" t="s">
        <v>42</v>
      </c>
      <c r="C21">
        <v>18</v>
      </c>
      <c r="D21">
        <v>45495.02</v>
      </c>
      <c r="E21">
        <v>0.15</v>
      </c>
      <c r="F21">
        <f t="shared" si="0"/>
        <v>437.18020000000251</v>
      </c>
      <c r="G21" s="22">
        <f t="shared" si="1"/>
        <v>1.293680946383762E-2</v>
      </c>
      <c r="H21" s="21">
        <f t="shared" si="2"/>
        <v>11.783135364305805</v>
      </c>
      <c r="I21">
        <f t="shared" si="3"/>
        <v>3.4129692832764506E-2</v>
      </c>
    </row>
    <row r="22" spans="2:9">
      <c r="B22" t="s">
        <v>42</v>
      </c>
      <c r="C22">
        <v>19</v>
      </c>
      <c r="D22">
        <v>45542.3</v>
      </c>
      <c r="E22">
        <v>0.04</v>
      </c>
      <c r="F22">
        <f t="shared" si="0"/>
        <v>389.9001999999964</v>
      </c>
      <c r="G22" s="22">
        <f t="shared" si="1"/>
        <v>1.1537724254923038E-2</v>
      </c>
      <c r="H22" s="21">
        <f t="shared" si="2"/>
        <v>12.416983790118607</v>
      </c>
      <c r="I22">
        <f t="shared" si="3"/>
        <v>3.1948881789137379E-2</v>
      </c>
    </row>
    <row r="23" spans="2:9">
      <c r="B23" t="s">
        <v>42</v>
      </c>
      <c r="C23">
        <v>20</v>
      </c>
      <c r="D23">
        <v>45582.36</v>
      </c>
      <c r="E23">
        <v>0.04</v>
      </c>
      <c r="F23">
        <f t="shared" si="0"/>
        <v>349.84019999999873</v>
      </c>
      <c r="G23" s="22">
        <f t="shared" si="1"/>
        <v>1.0352289536879307E-2</v>
      </c>
      <c r="H23" s="21">
        <f t="shared" si="2"/>
        <v>13.050288166294781</v>
      </c>
      <c r="I23">
        <f t="shared" si="3"/>
        <v>3.0030030030030033E-2</v>
      </c>
    </row>
    <row r="24" spans="2:9">
      <c r="B24" t="s">
        <v>42</v>
      </c>
      <c r="C24">
        <v>21</v>
      </c>
      <c r="G24" s="1"/>
      <c r="H24" s="21"/>
    </row>
    <row r="25" spans="2:9">
      <c r="B25" t="s">
        <v>42</v>
      </c>
      <c r="C25">
        <v>22</v>
      </c>
      <c r="G25" s="1"/>
      <c r="H25" s="21" t="s">
        <v>50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M A A B Q S w M E F A A C A A g A d Y s 6 W q B K 2 L C k A A A A 9 g A A A B I A H A B D b 2 5 m a W c v U G F j a 2 F n Z S 5 4 b W w g o h g A K K A U A A A A A A A A A A A A A A A A A A A A A A A A A A A A h Y + 9 D o I w G E V f h X S n P 7 A Q 8 l E G V j E m J s a 1 K R U a o R h a L P H V H H w k X 0 G M o m 6 O 9 9 w z 3 H u / 3 i C f u j Y 4 q 8 H q 3 m S I Y Y o C Z W R f a V N n a H S H M E E 5 h 4 2 Q R 1 G r Y J a N T S d b Z a h x 7 p Q S 4 r 3 H P s b 9 U J O I U k b 2 5 W o r G 9 U J 9 J H 1 f z n U x j p h p E I c d q 8 x P M I s T j B L K K Z A F g i l N l 8 h m v c + 2 x 8 I x d i 6 c V D 8 0 o T F G s g S g b w / 8 A d Q S w M E F A A C A A g A d Y s 6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W L O l p 5 P t n u M g k A A G R W A A A T A B w A R m 9 y b X V s Y X M v U 2 V j d G l v b j E u b S C i G A A o o B Q A A A A A A A A A A A A A A A A A A A A A A A A A A A D t n E 1 v G 9 c Z h f c C / B 8 I Z i M D g j D v e e c T R T Z V u + i m Q G s D X Q R Z y C 7 T C J H I Q K K C G I b / e 2 l O Y v G 5 0 T 3 + S B A Y C b M J R k O O D g 7 v P H z m 3 m v d r V 5 u r z b r x b P 5 / / G X k 5 O 7 b y 9 v V / 9 d P L 9 8 c b 2 K x Z e L 6 9 X 2 y c l i 9 9 + z z f 3 t y 9 X u J 3 / / 8 e X q + v z i / v Z 2 t d 7 + Z 3 P 7 3 Y v N 5 r v T p 6 + / + u f l z e r L 5 f z O 5 d d v v r r Y r L e 7 l 3 x 9 N l / g i + X F t 5 f r / 7 2 9 + K v v V 8 v d l f Y v P X 9 + e 7 m + + 2 Z z e 3 O x u b 6 / W b 8 9 e X c 6 / 7 a z 1 6 + X 8 0 9 j e b b Y 7 s 4 s t q s f t 2 / e P H 1 3 z W f f X 1 9 t F / O L F i 9 e L f 6 2 u r 6 6 u d q u b h 9 + w f 4 l 8 y t O i x B n i 4 P r 7 1 + 3 e + f 8 h u e 7 X / T X V + 8 u d 7 p c 7 F 7 y r / v N d v V s + 2 p 3 1 Y u 7 H 5 6 e L d 7 l O 4 + D i 5 3 r 8 C A P D 9 r D g + 7 w o D 8 8 G A 4 P x s O D 6 f A g G h w h Q y B E I E U g R i B H 9 M u D f g / r i v d 8 a O 7 T O P g o z / l h H p a o 6 p m s n m l / P r O + v 3 m x u s W 5 r v q u 3 r x r q L 5 r r J 6 Z q m f 2 n 1 H l V L 2 J q F c R 9 S 6 i r Z + q d x H 9 k n f X k 5 O r 9 e M D 4 I E Q X / x 0 p y 9 O 9 X R 5 B M U R F E d Q / P l A 8 e 7 T / / f q Z v P D 7 t O f X 3 n 3 8 P n P J 3 7 6 8 W k 5 T M 4 + 7 L Y g k c r f V V h L + 8 k w a o 8 w O s L o c 4 L R I + f 6 6 h W P M P r t Y M R h V 7 1 H P q v B / x G I 7 D 8 Z k f 0 R k U d E H h F 5 R C Q H P 0 f k Z z v 4 P w K R 4 y c j c j w i 8 s M Q + Y e F 0 e + m I h 8 6 o h / m a v I 4 V / N n / e 4 / P E K S Q J R A F i G L 2 A e y i F 8 I y C J k E b I I W Y Q s Q p Z E l k S W 5 I e D L I k s i S y J L I k s i S y J L C 2 y t M j S I k v L k Y I s L b K 0 y N I i S 4 s s L b J 0 y N I h S 4 c s H b J 0 H L b I 0 i F L h y w d s n T I 0 i N L T x X g s x O y 9 M j S 8 x 5 C l h 5 Z e m T p k W V A l g F Z B m Q Z k G V A l g F Z B t 7 Q y D I g y 4 A s I 7 K M y D I i y 4 g s I 7 K M y D I i y 0 i 6 I M u I L B O y T M g y I c u E L B O y T M g y I c u E L B N R V 7 C O s G t I u 4 a 4 a 8 i 7 h s B r S L y G y G v I v I b Q a 5 i q R D B T F R A u K F x g u O B w A e K C x A W K y e I g j E P F N w N T k c d B I A e J H E R y k M l B K A e p H M R y k M u R x R c W U x H N Q T Y H 4 R y k c x D P Q T 4 H A R 0 k d B D R 0 R b f o 0 x F S g c x H e R 0 E N R B U g d R H W R 1 E N Z B W k d X f L 0 z F Y E d J H Y Q 2 U F m B 6 E d p H Y Q 2 0 F u B 8 E d f W E d T E V 2 B + E d p H c Q 3 0 F + B w E e J H g Q 4 U G G x 1 D I E F M R 4 0 G O B 0 E e J H k Q 5 U G W B 2 E e p H k Q 5 z E W j s Z U J H o Q 6 U G m B 6 E e p H o Q 6 0 G u B 8 E e J H t M h T o W 7 k h 5 J N t F t o t s F 9 k u s l 1 k u 8 h 2 k e 0 i 2 x W F 0 j I V 2 S 6 y X W S 7 y H a R 7 S L b R b a r 8 O x C t E v T Z q r C t Q v Z L m y 7 0 O 3 C t w v h J t t F t o t s V x Y P A E x F t o t s F 9 k u s l 1 k u 8 h 2 k e 0 i 2 0 W 2 q y 2 e S 5 i K b B f Z L r J d Z L v I d p H t I t t F t o t s V 1 c 8 L j E V 2 S 6 y X W S 7 y H a R 7 S L b R b a L b B f Z r r 5 4 i m M q s l 1 k u 8 h 2 k e 0 i 2 0 W 2 i 2 w X 2 S 6 y X U P x c M l U Z L v I d p H t I t t F t o t s F 9 k u s l 1 k u 8 b i m Z e p y H a R 7 S L b R b a L b B f Z L r J d Z L v I d k 3 F o 3 j x L M 6 H c b I 9 y f Y k 2 5 N s T 7 I 9 y f Y k 2 5 N s T 7 I 9 o 5 g i Y C q y P c n 2 J N u T b E + y P c n 2 J N u T b E + y P V X M X D A V 2 Z 5 k e 5 L t S b Y n 2 Z 5 k e x a z K c V 0 S j G f U k 6 o M F U x p V L M q R S T K s W s S j G t Q r Y n 2 Z 5 k e 5 L t 2 R b z P E x F t i f Z n m R 7 k u 1 J t i f Z n m R 7 d v o 9 5 r L / s d 7 2 7 f n b 9 z 0 + m f 3 I x H S a c 7 9 6 d c 3 t h 3 r k 3 K 9 b Y X v k g g 9 r b I + d V L 2 x c L W E 6 y V c M e G a C V d N j O 5 k v R 7 V F y D l y p E b M 3 v + 1 M a a K 0 e u H L l y 5 M q R K 0 e T G / 3 1 e r K + O J T 2 h n J D Z w / F S n P p y k l X T r p y 0 p W T r p z W 3 V p t v Z 6 2 v n j W W t y 4 o b M n d a W 5 1 p X T u n J a V 0 7 r y u l c O Z 2 7 t b p 6 P V 1 9 c b G z M H Z D Z / 9 o U G m u c + V 0 r p z O l d O 7 c n p X T u 9 u r b 5 e T 1 / f / N D b r y o 3 d P b P K 5 X m e l d O 7 8 o Z X D m D K 2 d w 5 Q z u 1 h r q 9 Q z 1 v S G D / S J 3 Q 2 f / E F V p b n D l j K 6 c 0 Z U z u n J G V 8 7 o b q 2 x X s 9 Y 3 0 U 0 W s 1 x Q 2 f / Z F d p b n L l T K 6 c y Z U z u X I m V 8 7 k b q 2 p X s 9 U 3 2 U 1 u X I m N 3 T m d a K a 0 D V W B R v X z 7 y m V D 9 r d b C x P t h Y I W z q N c 2 L U 7 V z t q b 3 G L N 5 j o i w N X l p 9 t b s t d l 7 s x f n M E U Z c Q 7 Z m q w 8 z + t s t R J l a 7 L + H F a g w x p 0 W I U O 6 9 A h U 5 R x 6 E h b k / X o e R 2 w + n x m a 7 I q H d a l w 8 p 0 W J s O q 9 P R m q K M T k d r a 7 J K P a 9 T 1 k p s b U 3 W q s N q d V i v D i v W Y c 0 6 O l O U M e v o b E 3 W r u d 1 1 F q J n a 3 J C n Z Y w w 6 r 2 G E d O 6 x k R 2 + K M p I d v a 3 J i v a 8 z l s r s b c 1 W d c O K 9 t h b T u s b o f 1 7 R h M U c a 3 Y 7 A 1 W e e e 1 6 F r J Q 6 2 J q v d Y b 0 7 r H i H N e + w 6 h 2 j K c q o d 4 y 2 J q v f 8 z p 5 r c T R 1 m Q N P K y C h 3 X w s B I e 1 s J j M k U Z C 4 / J 1 m R N f F 7 H r 8 0 B N q 4 m W R W X V X F Z F Z d V c V k V V 1 M v S k b E 1 d j J R 6 v i 8 z 6 D W o l 2 8 l p W x W V V X F b F Z V V c V s U V p i g j 4 g p b k 1 X x e R 9 E r U Q / j 2 1 V X H 4 q 2 8 9 l + 8 l s P 5 s t U 5 Q R c a W t y a r 4 v E + j V q K d 0 p Z V c V k V l 1 V x W R W X V X G l K c q I u F p b k 1 X x e R 9 J d V 3 E 1 m R V X F b F Z V V c V s V l V V y d K c q I u D p b k 1 X x e Z 9 L r U Q 7 0 S 2 r 4 r I q L q v i s i o u q + L q T V F G x N X b m q y K z / t w a i X a O W 9 Z F Z d V c V k V l 1 V x W R X X Y I o y I q 7 B 1 m R V f N 4 n V C v R T n / L q r i s i s u q u K y K y 6 q 4 R l O U E X G N t i a r 4 v M + p l q J d i Z c V s V l V V x W x W V V X F b F N Z m i j I h r s j V Z F Z / 3 W d V K t J P i a V U 8 r Y q n V f G 0 K p 5 W x b O p F 5 V G x L O x K 9 1 W x e d 9 Y L W 1 d z s p n l b F 0 6 p 4 W h V P q + J p V T z D F G V E P O 1 e k r Q q P u 9 T q 5 V o J 8 X T q n h a F U + r 4 m l V P K 2 K p 0 x R R s T T b y u x K j 7 v o 6 u V + J 7 N J b Y m q + L p N 5 j 4 H S Z + i 0 m a o o y I p 9 1 h k l b F 5 3 1 + t R L t p H h a F U + r 4 m l V P K 2 K p 1 X x b E 1 R R s T T b j b J X 6 i 4 / d N 9 T 0 6 e / P I f h L f H f x D + x / l L B 4 / p h R s / 5 t z H / b 0 D M + r + D 1 B L A Q I t A B Q A A g A I A H W L O l q g S t i w p A A A A P Y A A A A S A A A A A A A A A A A A A A A A A A A A A A B D b 2 5 m a W c v U G F j a 2 F n Z S 5 4 b W x Q S w E C L Q A U A A I A C A B 1 i z p a U 3 I 4 L J s A A A D h A A A A E w A A A A A A A A A A A A A A A A D w A A A A W 0 N v b n R l b n R f V H l w Z X N d L n h t b F B L A Q I t A B Q A A g A I A H W L O l p 5 P t n u M g k A A G R W A A A T A A A A A A A A A A A A A A A A A N g B A A B G b 3 J t d W x h c y 9 T Z W N 0 a W 9 u M S 5 t U E s F B g A A A A A D A A M A w g A A A F c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v A Q A A A A A A v C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Y 6 N D M 6 M z M u N D E y M j E 4 N V o i I C 8 + P E V u d H J 5 I F R 5 c G U 9 I k Z p b G x D b 2 x 1 b W 5 U e X B l c y I g V m F s d W U 9 I n N C Z 1 l H Q l F Z R k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j d i Y j M 1 Y y 0 w Z T I 5 L T Q 5 Z W U t Y j k x N y 1 j N j l h N T M 2 M D Z j Z D Q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s s J n F 1 b 3 Q 7 U 2 V j d G l v b j E v V G F i b G U x L 0 F 1 d G 9 S Z W 1 v d m V k Q 2 9 s d W 1 u c z E u e 0 N v b H V t b j E u M y w y f S Z x d W 9 0 O y w m c X V v d D t T Z W N 0 a W 9 u M S 9 U Y W J s Z T E v Q X V 0 b 1 J l b W 9 2 Z W R D b 2 x 1 b W 5 z M S 5 7 Q 2 9 s d W 1 u M S 4 0 L D N 9 J n F 1 b 3 Q 7 L C Z x d W 9 0 O 1 N l Y 3 R p b 2 4 x L 1 R h Y m x l M S 9 B d X R v U m V t b 3 Z l Z E N v b H V t b n M x L n t D b 2 x 1 b W 4 x L j U s N H 0 m c X V v d D s s J n F 1 b 3 Q 7 U 2 V j d G l v b j E v V G F i b G U x L 0 F 1 d G 9 S Z W 1 v d m V k Q 2 9 s d W 1 u c z E u e 0 N v b H V t b j E u N i w 1 f S Z x d W 9 0 O y w m c X V v d D t T Z W N 0 a W 9 u M S 9 U Y W J s Z T E v Q X V 0 b 1 J l b W 9 2 Z W R D b 2 x 1 b W 5 z M S 5 7 Q 2 9 s d W 1 u M S 4 3 L D Z 9 J n F 1 b 3 Q 7 L C Z x d W 9 0 O 1 N l Y 3 R p b 2 4 x L 1 R h Y m x l M S 9 B d X R v U m V t b 3 Z l Z E N v b H V t b n M x L n t D b 2 x 1 b W 4 x L j g s N 3 0 m c X V v d D s s J n F 1 b 3 Q 7 U 2 V j d G l v b j E v V G F i b G U x L 0 F 1 d G 9 S Z W 1 v d m V k Q 2 9 s d W 1 u c z E u e 0 N v b H V t b j E u O S w 4 f S Z x d W 9 0 O y w m c X V v d D t T Z W N 0 a W 9 u M S 9 U Y W J s Z T E v Q X V 0 b 1 J l b W 9 2 Z W R D b 2 x 1 b W 5 z M S 5 7 Q 2 9 s d W 1 u M S 4 x M C w 5 f S Z x d W 9 0 O y w m c X V v d D t T Z W N 0 a W 9 u M S 9 U Y W J s Z T E v Q X V 0 b 1 J l b W 9 2 Z W R D b 2 x 1 b W 5 z M S 5 7 Q 2 9 s d W 1 u M S 4 x M S w x M H 0 m c X V v d D s s J n F 1 b 3 Q 7 U 2 V j d G l v b j E v V G F i b G U x L 0 F 1 d G 9 S Z W 1 v d m V k Q 2 9 s d W 1 u c z E u e 0 N v b H V t b j E u M T I s M T F 9 J n F 1 b 3 Q 7 L C Z x d W 9 0 O 1 N l Y 3 R p b 2 4 x L 1 R h Y m x l M S 9 B d X R v U m V t b 3 Z l Z E N v b H V t b n M x L n t D b 2 x 1 b W 4 x L j E z L D E y f S Z x d W 9 0 O y w m c X V v d D t T Z W N 0 a W 9 u M S 9 U Y W J s Z T E v Q X V 0 b 1 J l b W 9 2 Z W R D b 2 x 1 b W 5 z M S 5 7 Q 2 9 s d W 1 u M S 4 x N C w x M 3 0 m c X V v d D s s J n F 1 b 3 Q 7 U 2 V j d G l v b j E v V G F i b G U x L 0 F 1 d G 9 S Z W 1 v d m V k Q 2 9 s d W 1 u c z E u e 0 N v b H V t b j E u M T U s M T R 9 J n F 1 b 3 Q 7 L C Z x d W 9 0 O 1 N l Y 3 R p b 2 4 x L 1 R h Y m x l M S 9 B d X R v U m V t b 3 Z l Z E N v b H V t b n M x L n t D b 2 x 1 b W 4 x L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2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N j o 0 N j o x M i 4 w M T I 1 O D M w W i I g L z 4 8 R W 5 0 c n k g V H l w Z T 0 i R m l s b E N v b H V t b l R 5 c G V z I i B W Y W x 1 Z T 0 i c 0 J R W U Z C Z 1 l H Q m d Z R 0 J n W U d C Z z 0 9 I i A v P j x F b n R y e S B U e X B l P S J G a W x s Q 2 9 s d W 1 u T m F t Z X M i I F Z h b H V l P S J z W y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F h N m Y 0 Y 2 M t N D M z Y i 0 0 N D l i L W J k M D g t Y W Y 5 N W I y Y T Q z O G Q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D b 2 x 1 b W 4 x L j Q s M H 0 m c X V v d D s s J n F 1 b 3 Q 7 U 2 V j d G l v b j E v V G F i b G U x I C g y K S 9 B d X R v U m V t b 3 Z l Z E N v b H V t b n M x L n t D b 2 x 1 b W 4 x L j U s M X 0 m c X V v d D s s J n F 1 b 3 Q 7 U 2 V j d G l v b j E v V G F i b G U x I C g y K S 9 B d X R v U m V t b 3 Z l Z E N v b H V t b n M x L n t D b 2 x 1 b W 4 x L j Y s M n 0 m c X V v d D s s J n F 1 b 3 Q 7 U 2 V j d G l v b j E v V G F i b G U x I C g y K S 9 B d X R v U m V t b 3 Z l Z E N v b H V t b n M x L n t D b 2 x 1 b W 4 x L j c s M 3 0 m c X V v d D s s J n F 1 b 3 Q 7 U 2 V j d G l v b j E v V G F i b G U x I C g y K S 9 B d X R v U m V t b 3 Z l Z E N v b H V t b n M x L n t D b 2 x 1 b W 4 x L j g s N H 0 m c X V v d D s s J n F 1 b 3 Q 7 U 2 V j d G l v b j E v V G F i b G U x I C g y K S 9 B d X R v U m V t b 3 Z l Z E N v b H V t b n M x L n t D b 2 x 1 b W 4 x L j k s N X 0 m c X V v d D s s J n F 1 b 3 Q 7 U 2 V j d G l v b j E v V G F i b G U x I C g y K S 9 B d X R v U m V t b 3 Z l Z E N v b H V t b n M x L n t D b 2 x 1 b W 4 x L j E w L D Z 9 J n F 1 b 3 Q 7 L C Z x d W 9 0 O 1 N l Y 3 R p b 2 4 x L 1 R h Y m x l M S A o M i k v Q X V 0 b 1 J l b W 9 2 Z W R D b 2 x 1 b W 5 z M S 5 7 Q 2 9 s d W 1 u M S 4 x M S w 3 f S Z x d W 9 0 O y w m c X V v d D t T Z W N 0 a W 9 u M S 9 U Y W J s Z T E g K D I p L 0 F 1 d G 9 S Z W 1 v d m V k Q 2 9 s d W 1 u c z E u e 0 N v b H V t b j E u M T I s O H 0 m c X V v d D s s J n F 1 b 3 Q 7 U 2 V j d G l v b j E v V G F i b G U x I C g y K S 9 B d X R v U m V t b 3 Z l Z E N v b H V t b n M x L n t D b 2 x 1 b W 4 x L j E z L D l 9 J n F 1 b 3 Q 7 L C Z x d W 9 0 O 1 N l Y 3 R p b 2 4 x L 1 R h Y m x l M S A o M i k v Q X V 0 b 1 J l b W 9 2 Z W R D b 2 x 1 b W 5 z M S 5 7 Q 2 9 s d W 1 u M S 4 x N C w x M H 0 m c X V v d D s s J n F 1 b 3 Q 7 U 2 V j d G l v b j E v V G F i b G U x I C g y K S 9 B d X R v U m V t b 3 Z l Z E N v b H V t b n M x L n t D b 2 x 1 b W 4 x L j E 1 L D E x f S Z x d W 9 0 O y w m c X V v d D t T Z W N 0 a W 9 u M S 9 U Y W J s Z T E g K D I p L 0 F 1 d G 9 S Z W 1 v d m V k Q 2 9 s d W 1 u c z E u e 0 N v b H V t b j E u M T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0 N v b H V t b j E u N C w w f S Z x d W 9 0 O y w m c X V v d D t T Z W N 0 a W 9 u M S 9 U Y W J s Z T E g K D I p L 0 F 1 d G 9 S Z W 1 v d m V k Q 2 9 s d W 1 u c z E u e 0 N v b H V t b j E u N S w x f S Z x d W 9 0 O y w m c X V v d D t T Z W N 0 a W 9 u M S 9 U Y W J s Z T E g K D I p L 0 F 1 d G 9 S Z W 1 v d m V k Q 2 9 s d W 1 u c z E u e 0 N v b H V t b j E u N i w y f S Z x d W 9 0 O y w m c X V v d D t T Z W N 0 a W 9 u M S 9 U Y W J s Z T E g K D I p L 0 F 1 d G 9 S Z W 1 v d m V k Q 2 9 s d W 1 u c z E u e 0 N v b H V t b j E u N y w z f S Z x d W 9 0 O y w m c X V v d D t T Z W N 0 a W 9 u M S 9 U Y W J s Z T E g K D I p L 0 F 1 d G 9 S Z W 1 v d m V k Q 2 9 s d W 1 u c z E u e 0 N v b H V t b j E u O C w 0 f S Z x d W 9 0 O y w m c X V v d D t T Z W N 0 a W 9 u M S 9 U Y W J s Z T E g K D I p L 0 F 1 d G 9 S Z W 1 v d m V k Q 2 9 s d W 1 u c z E u e 0 N v b H V t b j E u O S w 1 f S Z x d W 9 0 O y w m c X V v d D t T Z W N 0 a W 9 u M S 9 U Y W J s Z T E g K D I p L 0 F 1 d G 9 S Z W 1 v d m V k Q 2 9 s d W 1 u c z E u e 0 N v b H V t b j E u M T A s N n 0 m c X V v d D s s J n F 1 b 3 Q 7 U 2 V j d G l v b j E v V G F i b G U x I C g y K S 9 B d X R v U m V t b 3 Z l Z E N v b H V t b n M x L n t D b 2 x 1 b W 4 x L j E x L D d 9 J n F 1 b 3 Q 7 L C Z x d W 9 0 O 1 N l Y 3 R p b 2 4 x L 1 R h Y m x l M S A o M i k v Q X V 0 b 1 J l b W 9 2 Z W R D b 2 x 1 b W 5 z M S 5 7 Q 2 9 s d W 1 u M S 4 x M i w 4 f S Z x d W 9 0 O y w m c X V v d D t T Z W N 0 a W 9 u M S 9 U Y W J s Z T E g K D I p L 0 F 1 d G 9 S Z W 1 v d m V k Q 2 9 s d W 1 u c z E u e 0 N v b H V t b j E u M T M s O X 0 m c X V v d D s s J n F 1 b 3 Q 7 U 2 V j d G l v b j E v V G F i b G U x I C g y K S 9 B d X R v U m V t b 3 Z l Z E N v b H V t b n M x L n t D b 2 x 1 b W 4 x L j E 0 L D E w f S Z x d W 9 0 O y w m c X V v d D t T Z W N 0 a W 9 u M S 9 U Y W J s Z T E g K D I p L 0 F 1 d G 9 S Z W 1 v d m V k Q 2 9 s d W 1 u c z E u e 0 N v b H V t b j E u M T U s M T F 9 J n F 1 b 3 Q 7 L C Z x d W 9 0 O 1 N l Y 3 R p b 2 4 x L 1 R h Y m x l M S A o M i k v Q X V 0 b 1 J l b W 9 2 Z W R D b 2 x 1 b W 5 z M S 5 7 Q 2 9 s d W 1 u M S 4 x N i w x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A y O j Q 1 L j M 3 M T U 5 M T V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z Y 2 Z h M j M y L W Q w M m Q t N D g w M C 0 4 Y T k 4 L W N k Y T F k Z D g y Z G F j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0 N v b H V t b j E u N C w w f S Z x d W 9 0 O y w m c X V v d D t T Z W N 0 a W 9 u M S 9 U Y W J s Z T Q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C 9 B d X R v U m V t b 3 Z l Z E N v b H V t b n M x L n t D b 2 x 1 b W 4 x L j Q s M H 0 m c X V v d D s s J n F 1 b 3 Q 7 U 2 V j d G l v b j E v V G F i b G U 0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A z O j Q 0 L j A x M j c 3 M z h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i M j h l Y j I x L W E z Y 2 U t N D R k Z C 1 h M G I 5 L T J h Z T R i N z Q x Z W R i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N v b H V t b j E u N C w w f S Z x d W 9 0 O y w m c X V v d D t T Z W N 0 a W 9 u M S 9 U Y W J s Z T Y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i 9 B d X R v U m V t b 3 Z l Z E N v b H V t b n M x L n t D b 2 x 1 b W 4 x L j Q s M H 0 m c X V v d D s s J n F 1 b 3 Q 7 U 2 V j d G l v b j E v V G F i b G U 2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E 3 O j E 0 L j I 3 O T A 3 N T N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i N D c 2 Z j g 2 L T J m Z m Y t N D F h N y 1 i Y T M z L T M z M D V h M G E z Z G U 1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F 1 d G 9 S Z W 1 v d m V k Q 2 9 s d W 1 u c z E u e 0 N v b H V t b j E u N C w w f S Z x d W 9 0 O y w m c X V v d D t T Z W N 0 a W 9 u M S 9 U Y W J s Z T g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O C 9 B d X R v U m V t b 3 Z l Z E N v b H V t b n M x L n t D b 2 x 1 b W 4 x L j Q s M H 0 m c X V v d D s s J n F 1 b 3 Q 7 U 2 V j d G l v b j E v V G F i b G U 4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y V D E 1 O j I 2 O j Q 2 L j M 3 N T c 2 N T F a I i A v P j x F b n R y e S B U e X B l P S J G a W x s Q 2 9 s d W 1 u V H l w Z X M i I F Z h b H V l P S J z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E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y w m c X V v d D t D b 2 x 1 b W 4 x L j Y x J n F 1 b 3 Q 7 L C Z x d W 9 0 O 0 N v b H V t b j E u N j I m c X V v d D s s J n F 1 b 3 Q 7 Q 2 9 s d W 1 u M S 4 2 M y Z x d W 9 0 O y w m c X V v d D t D b 2 x 1 b W 4 x L j Y 0 J n F 1 b 3 Q 7 L C Z x d W 9 0 O 0 N v b H V t b j E u N j U m c X V v d D s s J n F 1 b 3 Q 7 Q 2 9 s d W 1 u M S 4 2 N i Z x d W 9 0 O y w m c X V v d D t D b 2 x 1 b W 4 x L j Y 3 J n F 1 b 3 Q 7 L C Z x d W 9 0 O 0 N v b H V t b j E u N j g m c X V v d D s s J n F 1 b 3 Q 7 Q 2 9 s d W 1 u M S 4 2 O S Z x d W 9 0 O y w m c X V v d D t D b 2 x 1 b W 4 x L j c w J n F 1 b 3 Q 7 L C Z x d W 9 0 O 0 N v b H V t b j E u N z E m c X V v d D s s J n F 1 b 3 Q 7 Q 2 9 s d W 1 u M S 4 3 M i Z x d W 9 0 O y w m c X V v d D t D b 2 x 1 b W 4 x L j c z J n F 1 b 3 Q 7 L C Z x d W 9 0 O 0 N v b H V t b j E u N z Q m c X V v d D s s J n F 1 b 3 Q 7 Q 2 9 s d W 1 u M S 4 3 N S Z x d W 9 0 O y w m c X V v d D t D b 2 x 1 b W 4 x L j c 2 J n F 1 b 3 Q 7 L C Z x d W 9 0 O 0 N v b H V t b j E u N z c m c X V v d D s s J n F 1 b 3 Q 7 Q 2 9 s d W 1 u M S 4 3 O C Z x d W 9 0 O y w m c X V v d D t D b 2 x 1 b W 4 x L j c 5 J n F 1 b 3 Q 7 L C Z x d W 9 0 O 0 N v b H V t b j E u O D A m c X V v d D s s J n F 1 b 3 Q 7 Q 2 9 s d W 1 u M S 4 4 M S Z x d W 9 0 O y w m c X V v d D t D b 2 x 1 b W 4 x L j g y J n F 1 b 3 Q 7 L C Z x d W 9 0 O 0 N v b H V t b j E u O D M m c X V v d D s s J n F 1 b 3 Q 7 Q 2 9 s d W 1 u M S 4 4 N C Z x d W 9 0 O y w m c X V v d D t D b 2 x 1 b W 4 x L j g 1 J n F 1 b 3 Q 7 L C Z x d W 9 0 O 0 N v b H V t b j E u O D Y m c X V v d D s s J n F 1 b 3 Q 7 Q 2 9 s d W 1 u M S 4 4 N y Z x d W 9 0 O y w m c X V v d D t D b 2 x 1 b W 4 x L j g 4 J n F 1 b 3 Q 7 L C Z x d W 9 0 O 0 N v b H V t b j E u O D k m c X V v d D s s J n F 1 b 3 Q 7 Q 2 9 s d W 1 u M S 4 5 M C Z x d W 9 0 O y w m c X V v d D t D b 2 x 1 b W 4 x L j k x J n F 1 b 3 Q 7 L C Z x d W 9 0 O 0 N v b H V t b j E u O T I m c X V v d D s s J n F 1 b 3 Q 7 Q 2 9 s d W 1 u M S 4 5 M y Z x d W 9 0 O y w m c X V v d D t D b 2 x 1 b W 4 x L j k 0 J n F 1 b 3 Q 7 L C Z x d W 9 0 O 0 N v b H V t b j E u O T U m c X V v d D s s J n F 1 b 3 Q 7 Q 2 9 s d W 1 u M S 4 5 N i Z x d W 9 0 O y w m c X V v d D t D b 2 x 1 b W 4 x L j k 3 J n F 1 b 3 Q 7 L C Z x d W 9 0 O 0 N v b H V t b j E u O T g m c X V v d D s s J n F 1 b 3 Q 7 Q 2 9 s d W 1 u M S 4 5 O S Z x d W 9 0 O y w m c X V v d D t D b 2 x 1 b W 4 x L j E w M C Z x d W 9 0 O y w m c X V v d D t D b 2 x 1 b W 4 x L j E w M S Z x d W 9 0 O y w m c X V v d D t D b 2 x 1 b W 4 x L j E w M i Z x d W 9 0 O y w m c X V v d D t D b 2 x 1 b W 4 x L j E w M y Z x d W 9 0 O y w m c X V v d D t D b 2 x 1 b W 4 x L j E w N C Z x d W 9 0 O y w m c X V v d D t D b 2 x 1 b W 4 x L j E w N S Z x d W 9 0 O y w m c X V v d D t D b 2 x 1 b W 4 x L j E w N i Z x d W 9 0 O y w m c X V v d D t D b 2 x 1 b W 4 x L j E w N y Z x d W 9 0 O y w m c X V v d D t D b 2 x 1 b W 4 x L j E w O C Z x d W 9 0 O y w m c X V v d D t D b 2 x 1 b W 4 x L j E w O S Z x d W 9 0 O y w m c X V v d D t D b 2 x 1 b W 4 x L j E x M C Z x d W 9 0 O y w m c X V v d D t D b 2 x 1 b W 4 x L j E x M S Z x d W 9 0 O y w m c X V v d D t D b 2 x 1 b W 4 x L j E x M i Z x d W 9 0 O y w m c X V v d D t D b 2 x 1 b W 4 x L j E x M y Z x d W 9 0 O y w m c X V v d D t D b 2 x 1 b W 4 x L j E x N C Z x d W 9 0 O y w m c X V v d D t D b 2 x 1 b W 4 x L j E x N S Z x d W 9 0 O y w m c X V v d D t D b 2 x 1 b W 4 x L j E x N i Z x d W 9 0 O y w m c X V v d D t D b 2 x 1 b W 4 x L j E x N y Z x d W 9 0 O y w m c X V v d D t D b 2 x 1 b W 4 x L j E x O C Z x d W 9 0 O y w m c X V v d D t D b 2 x 1 b W 4 x L j E x O S Z x d W 9 0 O y w m c X V v d D t D b 2 x 1 b W 4 x L j E y M C Z x d W 9 0 O y w m c X V v d D t D b 2 x 1 b W 4 x L j E y M S Z x d W 9 0 O y w m c X V v d D t D b 2 x 1 b W 4 x L j E y M i Z x d W 9 0 O y w m c X V v d D t D b 2 x 1 b W 4 x L j E y M y Z x d W 9 0 O y w m c X V v d D t D b 2 x 1 b W 4 x L j E y N C Z x d W 9 0 O y w m c X V v d D t D b 2 x 1 b W 4 x L j E y N S Z x d W 9 0 O y w m c X V v d D t D b 2 x 1 b W 4 x L j E y N i Z x d W 9 0 O y w m c X V v d D t D b 2 x 1 b W 4 x L j E y N y Z x d W 9 0 O y w m c X V v d D t D b 2 x 1 b W 4 x L j E y O C Z x d W 9 0 O y w m c X V v d D t D b 2 x 1 b W 4 x L j E y O S Z x d W 9 0 O y w m c X V v d D t D b 2 x 1 b W 4 x L j E z M C Z x d W 9 0 O y w m c X V v d D t D b 2 x 1 b W 4 x L j E z M S Z x d W 9 0 O y w m c X V v d D t D b 2 x 1 b W 4 x L j E z M i Z x d W 9 0 O y w m c X V v d D t D b 2 x 1 b W 4 x L j E z M y Z x d W 9 0 O y w m c X V v d D t D b 2 x 1 b W 4 x L j E z N C Z x d W 9 0 O y w m c X V v d D t D b 2 x 1 b W 4 x L j E z N S Z x d W 9 0 O y w m c X V v d D t D b 2 x 1 b W 4 x L j E z N i Z x d W 9 0 O y w m c X V v d D t D b 2 x 1 b W 4 x L j E z N y Z x d W 9 0 O y w m c X V v d D t D b 2 x 1 b W 4 x L j E z O C Z x d W 9 0 O y w m c X V v d D t D b 2 x 1 b W 4 x L j E z O S Z x d W 9 0 O y w m c X V v d D t D b 2 x 1 b W 4 x L j E 0 M C Z x d W 9 0 O y w m c X V v d D t D b 2 x 1 b W 4 x L j E 0 M S Z x d W 9 0 O y w m c X V v d D t D b 2 x 1 b W 4 x L j E 0 M i Z x d W 9 0 O y w m c X V v d D t D b 2 x 1 b W 4 x L j E 0 M y Z x d W 9 0 O y w m c X V v d D t D b 2 x 1 b W 4 x L j E 0 N C Z x d W 9 0 O y w m c X V v d D t D b 2 x 1 b W 4 x L j E 0 N S Z x d W 9 0 O y w m c X V v d D t D b 2 x 1 b W 4 x L j E 0 N i Z x d W 9 0 O y w m c X V v d D t D b 2 x 1 b W 4 x L j E 0 N y Z x d W 9 0 O y w m c X V v d D t D b 2 x 1 b W 4 x L j E 0 O C Z x d W 9 0 O y w m c X V v d D t D b 2 x 1 b W 4 x L j E 0 O S Z x d W 9 0 O y w m c X V v d D t D b 2 x 1 b W 4 x L j E 1 M C Z x d W 9 0 O y w m c X V v d D t D b 2 x 1 b W 4 x L j E 1 M S Z x d W 9 0 O y w m c X V v d D t D b 2 x 1 b W 4 x L j E 1 M i Z x d W 9 0 O y w m c X V v d D t D b 2 x 1 b W 4 x L j E 1 M y Z x d W 9 0 O y w m c X V v d D t D b 2 x 1 b W 4 x L j E 1 N C Z x d W 9 0 O y w m c X V v d D t D b 2 x 1 b W 4 x L j E 1 N S Z x d W 9 0 O y w m c X V v d D t D b 2 x 1 b W 4 x L j E 1 N i Z x d W 9 0 O y w m c X V v d D t D b 2 x 1 b W 4 x L j E 1 N y Z x d W 9 0 O y w m c X V v d D t D b 2 x 1 b W 4 x L j E 1 O C Z x d W 9 0 O y w m c X V v d D t D b 2 x 1 b W 4 x L j E 1 O S Z x d W 9 0 O y w m c X V v d D t D b 2 x 1 b W 4 x L j E 2 M C Z x d W 9 0 O y w m c X V v d D t D b 2 x 1 b W 4 x L j E 2 M S Z x d W 9 0 O y w m c X V v d D t D b 2 x 1 b W 4 x L j E 2 M i Z x d W 9 0 O y w m c X V v d D t D b 2 x 1 b W 4 x L j E 2 M y Z x d W 9 0 O y w m c X V v d D t D b 2 x 1 b W 4 x L j E 2 N C Z x d W 9 0 O y w m c X V v d D t D b 2 x 1 b W 4 x L j E 2 N S Z x d W 9 0 O y w m c X V v d D t D b 2 x 1 b W 4 x L j E 2 N i Z x d W 9 0 O y w m c X V v d D t D b 2 x 1 b W 4 x L j E 2 N y Z x d W 9 0 O y w m c X V v d D t D b 2 x 1 b W 4 x L j E 2 O C Z x d W 9 0 O y w m c X V v d D t D b 2 x 1 b W 4 x L j E 2 O S Z x d W 9 0 O y w m c X V v d D t D b 2 x 1 b W 4 x L j E 3 M C Z x d W 9 0 O y w m c X V v d D t D b 2 x 1 b W 4 x L j E 3 M S Z x d W 9 0 O y w m c X V v d D t D b 2 x 1 b W 4 x L j E 3 M i Z x d W 9 0 O y w m c X V v d D t D b 2 x 1 b W 4 x L j E 3 M y Z x d W 9 0 O y w m c X V v d D t D b 2 x 1 b W 4 x L j E 3 N C Z x d W 9 0 O y w m c X V v d D t D b 2 x 1 b W 4 x L j E 3 N S Z x d W 9 0 O y w m c X V v d D t D b 2 x 1 b W 4 x L j E 3 N i Z x d W 9 0 O y w m c X V v d D t D b 2 x 1 b W 4 x L j E 3 N y Z x d W 9 0 O y w m c X V v d D t D b 2 x 1 b W 4 x L j E 3 O C Z x d W 9 0 O y w m c X V v d D t D b 2 x 1 b W 4 x L j E 3 O S Z x d W 9 0 O y w m c X V v d D t D b 2 x 1 b W 4 x L j E 4 M C Z x d W 9 0 O y w m c X V v d D t D b 2 x 1 b W 4 x L j E 4 M S Z x d W 9 0 O y w m c X V v d D t D b 2 x 1 b W 4 x L j E 4 M i Z x d W 9 0 O y w m c X V v d D t D b 2 x 1 b W 4 x L j E 4 M y Z x d W 9 0 O y w m c X V v d D t D b 2 x 1 b W 4 x L j E 4 N C Z x d W 9 0 O y w m c X V v d D t D b 2 x 1 b W 4 x L j E 4 N S Z x d W 9 0 O y w m c X V v d D t D b 2 x 1 b W 4 x L j E 4 N i Z x d W 9 0 O y w m c X V v d D t D b 2 x 1 b W 4 x L j E 4 N y Z x d W 9 0 O y w m c X V v d D t D b 2 x 1 b W 4 x L j E 4 O C Z x d W 9 0 O y w m c X V v d D t D b 2 x 1 b W 4 x L j E 4 O S Z x d W 9 0 O y w m c X V v d D t D b 2 x 1 b W 4 x L j E 5 M C Z x d W 9 0 O y w m c X V v d D t D b 2 x 1 b W 4 x L j E 5 M S Z x d W 9 0 O y w m c X V v d D t D b 2 x 1 b W 4 x L j E 5 M i Z x d W 9 0 O y w m c X V v d D t D b 2 x 1 b W 4 x L j E 5 M y Z x d W 9 0 O y w m c X V v d D t D b 2 x 1 b W 4 x L j E 5 N C Z x d W 9 0 O y w m c X V v d D t D b 2 x 1 b W 4 x L j E 5 N S Z x d W 9 0 O y w m c X V v d D t D b 2 x 1 b W 4 x L j E 5 N i Z x d W 9 0 O y w m c X V v d D t D b 2 x 1 b W 4 x L j E 5 N y Z x d W 9 0 O y w m c X V v d D t D b 2 x 1 b W 4 x L j E 5 O C Z x d W 9 0 O y w m c X V v d D t D b 2 x 1 b W 4 x L j E 5 O S Z x d W 9 0 O y w m c X V v d D t D b 2 x 1 b W 4 x L j I w M C Z x d W 9 0 O y w m c X V v d D t D b 2 x 1 b W 4 x L j I w M S Z x d W 9 0 O y w m c X V v d D t D b 2 x 1 b W 4 x L j I w M i Z x d W 9 0 O y w m c X V v d D t D b 2 x 1 b W 4 x L j I w M y Z x d W 9 0 O y w m c X V v d D t D b 2 x 1 b W 4 x L j I w N C Z x d W 9 0 O y w m c X V v d D t D b 2 x 1 b W 4 x L j I w N S Z x d W 9 0 O y w m c X V v d D t D b 2 x 1 b W 4 x L j I w N i Z x d W 9 0 O y w m c X V v d D t D b 2 x 1 b W 4 x L j I w N y Z x d W 9 0 O y w m c X V v d D t D b 2 x 1 b W 4 x L j I w O C Z x d W 9 0 O y w m c X V v d D t D b 2 x 1 b W 4 x L j I w O S Z x d W 9 0 O y w m c X V v d D t D b 2 x 1 b W 4 x L j I x M C Z x d W 9 0 O y w m c X V v d D t D b 2 x 1 b W 4 x L j I x M S Z x d W 9 0 O y w m c X V v d D t D b 2 x 1 b W 4 x L j I x M i Z x d W 9 0 O y w m c X V v d D t D b 2 x 1 b W 4 x L j I x M y Z x d W 9 0 O y w m c X V v d D t D b 2 x 1 b W 4 x L j I x N C Z x d W 9 0 O y w m c X V v d D t D b 2 x 1 b W 4 x L j I x N S Z x d W 9 0 O y w m c X V v d D t D b 2 x 1 b W 4 x L j I x N i Z x d W 9 0 O y w m c X V v d D t D b 2 x 1 b W 4 x L j I x N y Z x d W 9 0 O y w m c X V v d D t D b 2 x 1 b W 4 x L j I x O C Z x d W 9 0 O y w m c X V v d D t D b 2 x 1 b W 4 x L j I x O S Z x d W 9 0 O y w m c X V v d D t D b 2 x 1 b W 4 x L j I y M C Z x d W 9 0 O y w m c X V v d D t D b 2 x 1 b W 4 x L j I y M S Z x d W 9 0 O y w m c X V v d D t D b 2 x 1 b W 4 x L j I y M i Z x d W 9 0 O y w m c X V v d D t D b 2 x 1 b W 4 x L j I y M y Z x d W 9 0 O y w m c X V v d D t D b 2 x 1 b W 4 x L j I y N C Z x d W 9 0 O y w m c X V v d D t D b 2 x 1 b W 4 x L j I y N S Z x d W 9 0 O y w m c X V v d D t D b 2 x 1 b W 4 x L j I y N i Z x d W 9 0 O y w m c X V v d D t D b 2 x 1 b W 4 x L j I y N y Z x d W 9 0 O y w m c X V v d D t D b 2 x 1 b W 4 x L j I y O C Z x d W 9 0 O y w m c X V v d D t D b 2 x 1 b W 4 x L j I y O S Z x d W 9 0 O y w m c X V v d D t D b 2 x 1 b W 4 x L j I z M C Z x d W 9 0 O y w m c X V v d D t D b 2 x 1 b W 4 x L j I z M S Z x d W 9 0 O y w m c X V v d D t D b 2 x 1 b W 4 x L j I z M i Z x d W 9 0 O y w m c X V v d D t D b 2 x 1 b W 4 x L j I z M y Z x d W 9 0 O y w m c X V v d D t D b 2 x 1 b W 4 x L j I z N C Z x d W 9 0 O y w m c X V v d D t D b 2 x 1 b W 4 x L j I z N S Z x d W 9 0 O y w m c X V v d D t D b 2 x 1 b W 4 x L j I z N i Z x d W 9 0 O y w m c X V v d D t D b 2 x 1 b W 4 x L j I z N y Z x d W 9 0 O y w m c X V v d D t D b 2 x 1 b W 4 x L j I z O C Z x d W 9 0 O y w m c X V v d D t D b 2 x 1 b W 4 x L j I z O S Z x d W 9 0 O y w m c X V v d D t D b 2 x 1 b W 4 x L j I 0 M C Z x d W 9 0 O y w m c X V v d D t D b 2 x 1 b W 4 x L j I 0 M S Z x d W 9 0 O y w m c X V v d D t D b 2 x 1 b W 4 x L j I 0 M i Z x d W 9 0 O y w m c X V v d D t D b 2 x 1 b W 4 x L j I 0 M y Z x d W 9 0 O y w m c X V v d D t D b 2 x 1 b W 4 x L j I 0 N C Z x d W 9 0 O y w m c X V v d D t D b 2 x 1 b W 4 x L j I 0 N S Z x d W 9 0 O y w m c X V v d D t D b 2 x 1 b W 4 x L j I 0 N i Z x d W 9 0 O y w m c X V v d D t D b 2 x 1 b W 4 x L j I 0 N y Z x d W 9 0 O y w m c X V v d D t D b 2 x 1 b W 4 x L j I 0 O C Z x d W 9 0 O y w m c X V v d D t D b 2 x 1 b W 4 x L j I 0 O S Z x d W 9 0 O y w m c X V v d D t D b 2 x 1 b W 4 x L j I 1 M C Z x d W 9 0 O y w m c X V v d D t D b 2 x 1 b W 4 x L j I 1 M S Z x d W 9 0 O y w m c X V v d D t D b 2 x 1 b W 4 x L j I 1 M i Z x d W 9 0 O y w m c X V v d D t D b 2 x 1 b W 4 x L j I 1 M y Z x d W 9 0 O y w m c X V v d D t D b 2 x 1 b W 4 x L j I 1 N C Z x d W 9 0 O y w m c X V v d D t D b 2 x 1 b W 4 x L j I 1 N S Z x d W 9 0 O y w m c X V v d D t D b 2 x 1 b W 4 x L j I 1 N i Z x d W 9 0 O y w m c X V v d D t D b 2 x 1 b W 4 x L j I 1 N y Z x d W 9 0 O y w m c X V v d D t D b 2 x 1 b W 4 x L j I 1 O C Z x d W 9 0 O y w m c X V v d D t D b 2 x 1 b W 4 x L j I 1 O S Z x d W 9 0 O y w m c X V v d D t D b 2 x 1 b W 4 x L j I 2 M C Z x d W 9 0 O y w m c X V v d D t D b 2 x 1 b W 4 x L j I 2 M S Z x d W 9 0 O y w m c X V v d D t D b 2 x 1 b W 4 x L j I 2 M i Z x d W 9 0 O y w m c X V v d D t D b 2 x 1 b W 4 x L j I 2 M y Z x d W 9 0 O y w m c X V v d D t D b 2 x 1 b W 4 x L j I 2 N C Z x d W 9 0 O y w m c X V v d D t D b 2 x 1 b W 4 x L j I 2 N S Z x d W 9 0 O y w m c X V v d D t D b 2 x 1 b W 4 x L j I 2 N i Z x d W 9 0 O y w m c X V v d D t D b 2 x 1 b W 4 x L j I 2 N y Z x d W 9 0 O y w m c X V v d D t D b 2 x 1 b W 4 x L j I 2 O C Z x d W 9 0 O y w m c X V v d D t D b 2 x 1 b W 4 x L j I 2 O S Z x d W 9 0 O y w m c X V v d D t D b 2 x 1 b W 4 x L j I 3 M C Z x d W 9 0 O y w m c X V v d D t D b 2 x 1 b W 4 x L j I 3 M S Z x d W 9 0 O y w m c X V v d D t D b 2 x 1 b W 4 x L j I 3 M i Z x d W 9 0 O y w m c X V v d D t D b 2 x 1 b W 4 x L j I 3 M y Z x d W 9 0 O y w m c X V v d D t D b 2 x 1 b W 4 x L j I 3 N C Z x d W 9 0 O y w m c X V v d D t D b 2 x 1 b W 4 x L j I 3 N S Z x d W 9 0 O y w m c X V v d D t D b 2 x 1 b W 4 x L j I 3 N i Z x d W 9 0 O y w m c X V v d D t D b 2 x 1 b W 4 x L j I 3 N y Z x d W 9 0 O y w m c X V v d D t D b 2 x 1 b W 4 x L j I 3 O C Z x d W 9 0 O y w m c X V v d D t D b 2 x 1 b W 4 x L j I 3 O S Z x d W 9 0 O y w m c X V v d D t D b 2 x 1 b W 4 x L j I 4 M C Z x d W 9 0 O y w m c X V v d D t D b 2 x 1 b W 4 x L j I 4 M S Z x d W 9 0 O y w m c X V v d D t D b 2 x 1 b W 4 x L j I 4 M i Z x d W 9 0 O y w m c X V v d D t D b 2 x 1 b W 4 x L j I 4 M y Z x d W 9 0 O y w m c X V v d D t D b 2 x 1 b W 4 x L j I 4 N C Z x d W 9 0 O y w m c X V v d D t D b 2 x 1 b W 4 x L j I 4 N S Z x d W 9 0 O y w m c X V v d D t D b 2 x 1 b W 4 x L j I 4 N i Z x d W 9 0 O y w m c X V v d D t D b 2 x 1 b W 4 x L j I 4 N y Z x d W 9 0 O y w m c X V v d D t D b 2 x 1 b W 4 x L j I 4 O C Z x d W 9 0 O y w m c X V v d D t D b 2 x 1 b W 4 x L j I 4 O S Z x d W 9 0 O y w m c X V v d D t D b 2 x 1 b W 4 x L j I 5 M C Z x d W 9 0 O y w m c X V v d D t D b 2 x 1 b W 4 x L j I 5 M S Z x d W 9 0 O y w m c X V v d D t D b 2 x 1 b W 4 x L j I 5 M i Z x d W 9 0 O y w m c X V v d D t D b 2 x 1 b W 4 x L j I 5 M y Z x d W 9 0 O y w m c X V v d D t D b 2 x 1 b W 4 x L j I 5 N C Z x d W 9 0 O y w m c X V v d D t D b 2 x 1 b W 4 x L j I 5 N S Z x d W 9 0 O y w m c X V v d D t D b 2 x 1 b W 4 x L j I 5 N i Z x d W 9 0 O y w m c X V v d D t D b 2 x 1 b W 4 x L j I 5 N y Z x d W 9 0 O y w m c X V v d D t D b 2 x 1 b W 4 x L j I 5 O C Z x d W 9 0 O y w m c X V v d D t D b 2 x 1 b W 4 x L j I 5 O S Z x d W 9 0 O y w m c X V v d D t D b 2 x 1 b W 4 x L j M w M C Z x d W 9 0 O y w m c X V v d D t D b 2 x 1 b W 4 x L j M w M S Z x d W 9 0 O y w m c X V v d D t D b 2 x 1 b W 4 x L j M w M i Z x d W 9 0 O y w m c X V v d D t D b 2 x 1 b W 4 x L j M w M y Z x d W 9 0 O y w m c X V v d D t D b 2 x 1 b W 4 x L j M w N C Z x d W 9 0 O y w m c X V v d D t D b 2 x 1 b W 4 x L j M w N S Z x d W 9 0 O y w m c X V v d D t D b 2 x 1 b W 4 x L j M w N i Z x d W 9 0 O y w m c X V v d D t D b 2 x 1 b W 4 x L j M w N y Z x d W 9 0 O y w m c X V v d D t D b 2 x 1 b W 4 x L j M w O C Z x d W 9 0 O y w m c X V v d D t D b 2 x 1 b W 4 x L j M w O S Z x d W 9 0 O y w m c X V v d D t D b 2 x 1 b W 4 x L j M x M C Z x d W 9 0 O y w m c X V v d D t D b 2 x 1 b W 4 x L j M x M S Z x d W 9 0 O y w m c X V v d D t D b 2 x 1 b W 4 x L j M x M i Z x d W 9 0 O y w m c X V v d D t D b 2 x 1 b W 4 x L j M x M y Z x d W 9 0 O y w m c X V v d D t D b 2 x 1 b W 4 x L j M x N C Z x d W 9 0 O y w m c X V v d D t D b 2 x 1 b W 4 x L j M x N S Z x d W 9 0 O y w m c X V v d D t D b 2 x 1 b W 4 x L j M x N i Z x d W 9 0 O y w m c X V v d D t D b 2 x 1 b W 4 x L j M x N y Z x d W 9 0 O y w m c X V v d D t D b 2 x 1 b W 4 x L j M x O C Z x d W 9 0 O y w m c X V v d D t D b 2 x 1 b W 4 x L j M x O S Z x d W 9 0 O y w m c X V v d D t D b 2 x 1 b W 4 x L j M y M C Z x d W 9 0 O y w m c X V v d D t D b 2 x 1 b W 4 x L j M y M S Z x d W 9 0 O y w m c X V v d D t D b 2 x 1 b W 4 x L j M y M i Z x d W 9 0 O y w m c X V v d D t D b 2 x 1 b W 4 x L j M y M y Z x d W 9 0 O y w m c X V v d D t D b 2 x 1 b W 4 x L j M y N C Z x d W 9 0 O y w m c X V v d D t D b 2 x 1 b W 4 x L j M y N S Z x d W 9 0 O y w m c X V v d D t D b 2 x 1 b W 4 x L j M y N i Z x d W 9 0 O y w m c X V v d D t D b 2 x 1 b W 4 x L j M y N y Z x d W 9 0 O y w m c X V v d D t D b 2 x 1 b W 4 x L j M y O C Z x d W 9 0 O y w m c X V v d D t D b 2 x 1 b W 4 x L j M y O S Z x d W 9 0 O y w m c X V v d D t D b 2 x 1 b W 4 x L j M z M C Z x d W 9 0 O y w m c X V v d D t D b 2 x 1 b W 4 x L j M z M S Z x d W 9 0 O y w m c X V v d D t D b 2 x 1 b W 4 x L j M z M i Z x d W 9 0 O y w m c X V v d D t D b 2 x 1 b W 4 x L j M z M y Z x d W 9 0 O y w m c X V v d D t D b 2 x 1 b W 4 x L j M z N C Z x d W 9 0 O y w m c X V v d D t D b 2 x 1 b W 4 x L j M z N S Z x d W 9 0 O y w m c X V v d D t D b 2 x 1 b W 4 x L j M z N i Z x d W 9 0 O y w m c X V v d D t D b 2 x 1 b W 4 x L j M z N y Z x d W 9 0 O y w m c X V v d D t D b 2 x 1 b W 4 x L j M z O C Z x d W 9 0 O y w m c X V v d D t D b 2 x 1 b W 4 x L j M z O S Z x d W 9 0 O y w m c X V v d D t D b 2 x 1 b W 4 x L j M 0 M C Z x d W 9 0 O y w m c X V v d D t D b 2 x 1 b W 4 x L j M 0 M S Z x d W 9 0 O y w m c X V v d D t D b 2 x 1 b W 4 x L j M 0 M i Z x d W 9 0 O y w m c X V v d D t D b 2 x 1 b W 4 x L j M 0 M y Z x d W 9 0 O y w m c X V v d D t D b 2 x 1 b W 4 x L j M 0 N C Z x d W 9 0 O y w m c X V v d D t D b 2 x 1 b W 4 x L j M 0 N S Z x d W 9 0 O y w m c X V v d D t D b 2 x 1 b W 4 x L j M 0 N i Z x d W 9 0 O y w m c X V v d D t D b 2 x 1 b W 4 x L j M 0 N y Z x d W 9 0 O y w m c X V v d D t D b 2 x 1 b W 4 x L j M 0 O C Z x d W 9 0 O y w m c X V v d D t D b 2 x 1 b W 4 x L j M 0 O S Z x d W 9 0 O y w m c X V v d D t D b 2 x 1 b W 4 x L j M 1 M C Z x d W 9 0 O y w m c X V v d D t D b 2 x 1 b W 4 x L j M 1 M S Z x d W 9 0 O y w m c X V v d D t D b 2 x 1 b W 4 x L j M 1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W I 2 Y T Q 4 Y i 1 k M D c 2 L T Q 0 O G U t O W E 3 M S 1 k Z T B j Y j c 0 Z T Q 2 Z D I i I C 8 + P E V u d H J 5 I F R 5 c G U 9 I l J l b G F 0 a W 9 u c 2 h p c E l u Z m 9 D b 2 5 0 Y W l u Z X I i I F Z h b H V l P S J z e y Z x d W 9 0 O 2 N v b H V t b k N v d W 5 0 J n F 1 b 3 Q 7 O j M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B d X R v U m V t b 3 Z l Z E N v b H V t b n M x L n t D b 2 x 1 b W 4 x L j E s M H 0 m c X V v d D s s J n F 1 b 3 Q 7 U 2 V j d G l v b j E v V G F i b G U x I C g z K S 9 B d X R v U m V t b 3 Z l Z E N v b H V t b n M x L n t D b 2 x 1 b W 4 x L j I s M X 0 m c X V v d D s s J n F 1 b 3 Q 7 U 2 V j d G l v b j E v V G F i b G U x I C g z K S 9 B d X R v U m V t b 3 Z l Z E N v b H V t b n M x L n t D b 2 x 1 b W 4 x L j M s M n 0 m c X V v d D s s J n F 1 b 3 Q 7 U 2 V j d G l v b j E v V G F i b G U x I C g z K S 9 B d X R v U m V t b 3 Z l Z E N v b H V t b n M x L n t D b 2 x 1 b W 4 x L j Q s M 3 0 m c X V v d D s s J n F 1 b 3 Q 7 U 2 V j d G l v b j E v V G F i b G U x I C g z K S 9 B d X R v U m V t b 3 Z l Z E N v b H V t b n M x L n t D b 2 x 1 b W 4 x L j U s N H 0 m c X V v d D s s J n F 1 b 3 Q 7 U 2 V j d G l v b j E v V G F i b G U x I C g z K S 9 B d X R v U m V t b 3 Z l Z E N v b H V t b n M x L n t D b 2 x 1 b W 4 x L j Y s N X 0 m c X V v d D s s J n F 1 b 3 Q 7 U 2 V j d G l v b j E v V G F i b G U x I C g z K S 9 B d X R v U m V t b 3 Z l Z E N v b H V t b n M x L n t D b 2 x 1 b W 4 x L j c s N n 0 m c X V v d D s s J n F 1 b 3 Q 7 U 2 V j d G l v b j E v V G F i b G U x I C g z K S 9 B d X R v U m V t b 3 Z l Z E N v b H V t b n M x L n t D b 2 x 1 b W 4 x L j g s N 3 0 m c X V v d D s s J n F 1 b 3 Q 7 U 2 V j d G l v b j E v V G F i b G U x I C g z K S 9 B d X R v U m V t b 3 Z l Z E N v b H V t b n M x L n t D b 2 x 1 b W 4 x L j k s O H 0 m c X V v d D s s J n F 1 b 3 Q 7 U 2 V j d G l v b j E v V G F i b G U x I C g z K S 9 B d X R v U m V t b 3 Z l Z E N v b H V t b n M x L n t D b 2 x 1 b W 4 x L j E w L D l 9 J n F 1 b 3 Q 7 L C Z x d W 9 0 O 1 N l Y 3 R p b 2 4 x L 1 R h Y m x l M S A o M y k v Q X V 0 b 1 J l b W 9 2 Z W R D b 2 x 1 b W 5 z M S 5 7 Q 2 9 s d W 1 u M S 4 x M S w x M H 0 m c X V v d D s s J n F 1 b 3 Q 7 U 2 V j d G l v b j E v V G F i b G U x I C g z K S 9 B d X R v U m V t b 3 Z l Z E N v b H V t b n M x L n t D b 2 x 1 b W 4 x L j E y L D E x f S Z x d W 9 0 O y w m c X V v d D t T Z W N 0 a W 9 u M S 9 U Y W J s Z T E g K D M p L 0 F 1 d G 9 S Z W 1 v d m V k Q 2 9 s d W 1 u c z E u e 0 N v b H V t b j E u M T M s M T J 9 J n F 1 b 3 Q 7 L C Z x d W 9 0 O 1 N l Y 3 R p b 2 4 x L 1 R h Y m x l M S A o M y k v Q X V 0 b 1 J l b W 9 2 Z W R D b 2 x 1 b W 5 z M S 5 7 Q 2 9 s d W 1 u M S 4 x N C w x M 3 0 m c X V v d D s s J n F 1 b 3 Q 7 U 2 V j d G l v b j E v V G F i b G U x I C g z K S 9 B d X R v U m V t b 3 Z l Z E N v b H V t b n M x L n t D b 2 x 1 b W 4 x L j E 1 L D E 0 f S Z x d W 9 0 O y w m c X V v d D t T Z W N 0 a W 9 u M S 9 U Y W J s Z T E g K D M p L 0 F 1 d G 9 S Z W 1 v d m V k Q 2 9 s d W 1 u c z E u e 0 N v b H V t b j E u M T Y s M T V 9 J n F 1 b 3 Q 7 L C Z x d W 9 0 O 1 N l Y 3 R p b 2 4 x L 1 R h Y m x l M S A o M y k v Q X V 0 b 1 J l b W 9 2 Z W R D b 2 x 1 b W 5 z M S 5 7 Q 2 9 s d W 1 u M S 4 x N y w x N n 0 m c X V v d D s s J n F 1 b 3 Q 7 U 2 V j d G l v b j E v V G F i b G U x I C g z K S 9 B d X R v U m V t b 3 Z l Z E N v b H V t b n M x L n t D b 2 x 1 b W 4 x L j E 4 L D E 3 f S Z x d W 9 0 O y w m c X V v d D t T Z W N 0 a W 9 u M S 9 U Y W J s Z T E g K D M p L 0 F 1 d G 9 S Z W 1 v d m V k Q 2 9 s d W 1 u c z E u e 0 N v b H V t b j E u M T k s M T h 9 J n F 1 b 3 Q 7 L C Z x d W 9 0 O 1 N l Y 3 R p b 2 4 x L 1 R h Y m x l M S A o M y k v Q X V 0 b 1 J l b W 9 2 Z W R D b 2 x 1 b W 5 z M S 5 7 Q 2 9 s d W 1 u M S 4 y M C w x O X 0 m c X V v d D s s J n F 1 b 3 Q 7 U 2 V j d G l v b j E v V G F i b G U x I C g z K S 9 B d X R v U m V t b 3 Z l Z E N v b H V t b n M x L n t D b 2 x 1 b W 4 x L j I x L D I w f S Z x d W 9 0 O y w m c X V v d D t T Z W N 0 a W 9 u M S 9 U Y W J s Z T E g K D M p L 0 F 1 d G 9 S Z W 1 v d m V k Q 2 9 s d W 1 u c z E u e 0 N v b H V t b j E u M j I s M j F 9 J n F 1 b 3 Q 7 L C Z x d W 9 0 O 1 N l Y 3 R p b 2 4 x L 1 R h Y m x l M S A o M y k v Q X V 0 b 1 J l b W 9 2 Z W R D b 2 x 1 b W 5 z M S 5 7 Q 2 9 s d W 1 u M S 4 y M y w y M n 0 m c X V v d D s s J n F 1 b 3 Q 7 U 2 V j d G l v b j E v V G F i b G U x I C g z K S 9 B d X R v U m V t b 3 Z l Z E N v b H V t b n M x L n t D b 2 x 1 b W 4 x L j I 0 L D I z f S Z x d W 9 0 O y w m c X V v d D t T Z W N 0 a W 9 u M S 9 U Y W J s Z T E g K D M p L 0 F 1 d G 9 S Z W 1 v d m V k Q 2 9 s d W 1 u c z E u e 0 N v b H V t b j E u M j U s M j R 9 J n F 1 b 3 Q 7 L C Z x d W 9 0 O 1 N l Y 3 R p b 2 4 x L 1 R h Y m x l M S A o M y k v Q X V 0 b 1 J l b W 9 2 Z W R D b 2 x 1 b W 5 z M S 5 7 Q 2 9 s d W 1 u M S 4 y N i w y N X 0 m c X V v d D s s J n F 1 b 3 Q 7 U 2 V j d G l v b j E v V G F i b G U x I C g z K S 9 B d X R v U m V t b 3 Z l Z E N v b H V t b n M x L n t D b 2 x 1 b W 4 x L j I 3 L D I 2 f S Z x d W 9 0 O y w m c X V v d D t T Z W N 0 a W 9 u M S 9 U Y W J s Z T E g K D M p L 0 F 1 d G 9 S Z W 1 v d m V k Q 2 9 s d W 1 u c z E u e 0 N v b H V t b j E u M j g s M j d 9 J n F 1 b 3 Q 7 L C Z x d W 9 0 O 1 N l Y 3 R p b 2 4 x L 1 R h Y m x l M S A o M y k v Q X V 0 b 1 J l b W 9 2 Z W R D b 2 x 1 b W 5 z M S 5 7 Q 2 9 s d W 1 u M S 4 y O S w y O H 0 m c X V v d D s s J n F 1 b 3 Q 7 U 2 V j d G l v b j E v V G F i b G U x I C g z K S 9 B d X R v U m V t b 3 Z l Z E N v b H V t b n M x L n t D b 2 x 1 b W 4 x L j M w L D I 5 f S Z x d W 9 0 O y w m c X V v d D t T Z W N 0 a W 9 u M S 9 U Y W J s Z T E g K D M p L 0 F 1 d G 9 S Z W 1 v d m V k Q 2 9 s d W 1 u c z E u e 0 N v b H V t b j E u M z E s M z B 9 J n F 1 b 3 Q 7 L C Z x d W 9 0 O 1 N l Y 3 R p b 2 4 x L 1 R h Y m x l M S A o M y k v Q X V 0 b 1 J l b W 9 2 Z W R D b 2 x 1 b W 5 z M S 5 7 Q 2 9 s d W 1 u M S 4 z M i w z M X 0 m c X V v d D s s J n F 1 b 3 Q 7 U 2 V j d G l v b j E v V G F i b G U x I C g z K S 9 B d X R v U m V t b 3 Z l Z E N v b H V t b n M x L n t D b 2 x 1 b W 4 x L j M z L D M y f S Z x d W 9 0 O y w m c X V v d D t T Z W N 0 a W 9 u M S 9 U Y W J s Z T E g K D M p L 0 F 1 d G 9 S Z W 1 v d m V k Q 2 9 s d W 1 u c z E u e 0 N v b H V t b j E u M z Q s M z N 9 J n F 1 b 3 Q 7 L C Z x d W 9 0 O 1 N l Y 3 R p b 2 4 x L 1 R h Y m x l M S A o M y k v Q X V 0 b 1 J l b W 9 2 Z W R D b 2 x 1 b W 5 z M S 5 7 Q 2 9 s d W 1 u M S 4 z N S w z N H 0 m c X V v d D s s J n F 1 b 3 Q 7 U 2 V j d G l v b j E v V G F i b G U x I C g z K S 9 B d X R v U m V t b 3 Z l Z E N v b H V t b n M x L n t D b 2 x 1 b W 4 x L j M 2 L D M 1 f S Z x d W 9 0 O y w m c X V v d D t T Z W N 0 a W 9 u M S 9 U Y W J s Z T E g K D M p L 0 F 1 d G 9 S Z W 1 v d m V k Q 2 9 s d W 1 u c z E u e 0 N v b H V t b j E u M z c s M z Z 9 J n F 1 b 3 Q 7 L C Z x d W 9 0 O 1 N l Y 3 R p b 2 4 x L 1 R h Y m x l M S A o M y k v Q X V 0 b 1 J l b W 9 2 Z W R D b 2 x 1 b W 5 z M S 5 7 Q 2 9 s d W 1 u M S 4 z O C w z N 3 0 m c X V v d D s s J n F 1 b 3 Q 7 U 2 V j d G l v b j E v V G F i b G U x I C g z K S 9 B d X R v U m V t b 3 Z l Z E N v b H V t b n M x L n t D b 2 x 1 b W 4 x L j M 5 L D M 4 f S Z x d W 9 0 O y w m c X V v d D t T Z W N 0 a W 9 u M S 9 U Y W J s Z T E g K D M p L 0 F 1 d G 9 S Z W 1 v d m V k Q 2 9 s d W 1 u c z E u e 0 N v b H V t b j E u N D A s M z l 9 J n F 1 b 3 Q 7 L C Z x d W 9 0 O 1 N l Y 3 R p b 2 4 x L 1 R h Y m x l M S A o M y k v Q X V 0 b 1 J l b W 9 2 Z W R D b 2 x 1 b W 5 z M S 5 7 Q 2 9 s d W 1 u M S 4 0 M S w 0 M H 0 m c X V v d D s s J n F 1 b 3 Q 7 U 2 V j d G l v b j E v V G F i b G U x I C g z K S 9 B d X R v U m V t b 3 Z l Z E N v b H V t b n M x L n t D b 2 x 1 b W 4 x L j Q y L D Q x f S Z x d W 9 0 O y w m c X V v d D t T Z W N 0 a W 9 u M S 9 U Y W J s Z T E g K D M p L 0 F 1 d G 9 S Z W 1 v d m V k Q 2 9 s d W 1 u c z E u e 0 N v b H V t b j E u N D M s N D J 9 J n F 1 b 3 Q 7 L C Z x d W 9 0 O 1 N l Y 3 R p b 2 4 x L 1 R h Y m x l M S A o M y k v Q X V 0 b 1 J l b W 9 2 Z W R D b 2 x 1 b W 5 z M S 5 7 Q 2 9 s d W 1 u M S 4 0 N C w 0 M 3 0 m c X V v d D s s J n F 1 b 3 Q 7 U 2 V j d G l v b j E v V G F i b G U x I C g z K S 9 B d X R v U m V t b 3 Z l Z E N v b H V t b n M x L n t D b 2 x 1 b W 4 x L j Q 1 L D Q 0 f S Z x d W 9 0 O y w m c X V v d D t T Z W N 0 a W 9 u M S 9 U Y W J s Z T E g K D M p L 0 F 1 d G 9 S Z W 1 v d m V k Q 2 9 s d W 1 u c z E u e 0 N v b H V t b j E u N D Y s N D V 9 J n F 1 b 3 Q 7 L C Z x d W 9 0 O 1 N l Y 3 R p b 2 4 x L 1 R h Y m x l M S A o M y k v Q X V 0 b 1 J l b W 9 2 Z W R D b 2 x 1 b W 5 z M S 5 7 Q 2 9 s d W 1 u M S 4 0 N y w 0 N n 0 m c X V v d D s s J n F 1 b 3 Q 7 U 2 V j d G l v b j E v V G F i b G U x I C g z K S 9 B d X R v U m V t b 3 Z l Z E N v b H V t b n M x L n t D b 2 x 1 b W 4 x L j Q 4 L D Q 3 f S Z x d W 9 0 O y w m c X V v d D t T Z W N 0 a W 9 u M S 9 U Y W J s Z T E g K D M p L 0 F 1 d G 9 S Z W 1 v d m V k Q 2 9 s d W 1 u c z E u e 0 N v b H V t b j E u N D k s N D h 9 J n F 1 b 3 Q 7 L C Z x d W 9 0 O 1 N l Y 3 R p b 2 4 x L 1 R h Y m x l M S A o M y k v Q X V 0 b 1 J l b W 9 2 Z W R D b 2 x 1 b W 5 z M S 5 7 Q 2 9 s d W 1 u M S 4 1 M C w 0 O X 0 m c X V v d D s s J n F 1 b 3 Q 7 U 2 V j d G l v b j E v V G F i b G U x I C g z K S 9 B d X R v U m V t b 3 Z l Z E N v b H V t b n M x L n t D b 2 x 1 b W 4 x L j U x L D U w f S Z x d W 9 0 O y w m c X V v d D t T Z W N 0 a W 9 u M S 9 U Y W J s Z T E g K D M p L 0 F 1 d G 9 S Z W 1 v d m V k Q 2 9 s d W 1 u c z E u e 0 N v b H V t b j E u N T I s N T F 9 J n F 1 b 3 Q 7 L C Z x d W 9 0 O 1 N l Y 3 R p b 2 4 x L 1 R h Y m x l M S A o M y k v Q X V 0 b 1 J l b W 9 2 Z W R D b 2 x 1 b W 5 z M S 5 7 Q 2 9 s d W 1 u M S 4 1 M y w 1 M n 0 m c X V v d D s s J n F 1 b 3 Q 7 U 2 V j d G l v b j E v V G F i b G U x I C g z K S 9 B d X R v U m V t b 3 Z l Z E N v b H V t b n M x L n t D b 2 x 1 b W 4 x L j U 0 L D U z f S Z x d W 9 0 O y w m c X V v d D t T Z W N 0 a W 9 u M S 9 U Y W J s Z T E g K D M p L 0 F 1 d G 9 S Z W 1 v d m V k Q 2 9 s d W 1 u c z E u e 0 N v b H V t b j E u N T U s N T R 9 J n F 1 b 3 Q 7 L C Z x d W 9 0 O 1 N l Y 3 R p b 2 4 x L 1 R h Y m x l M S A o M y k v Q X V 0 b 1 J l b W 9 2 Z W R D b 2 x 1 b W 5 z M S 5 7 Q 2 9 s d W 1 u M S 4 1 N i w 1 N X 0 m c X V v d D s s J n F 1 b 3 Q 7 U 2 V j d G l v b j E v V G F i b G U x I C g z K S 9 B d X R v U m V t b 3 Z l Z E N v b H V t b n M x L n t D b 2 x 1 b W 4 x L j U 3 L D U 2 f S Z x d W 9 0 O y w m c X V v d D t T Z W N 0 a W 9 u M S 9 U Y W J s Z T E g K D M p L 0 F 1 d G 9 S Z W 1 v d m V k Q 2 9 s d W 1 u c z E u e 0 N v b H V t b j E u N T g s N T d 9 J n F 1 b 3 Q 7 L C Z x d W 9 0 O 1 N l Y 3 R p b 2 4 x L 1 R h Y m x l M S A o M y k v Q X V 0 b 1 J l b W 9 2 Z W R D b 2 x 1 b W 5 z M S 5 7 Q 2 9 s d W 1 u M S 4 1 O S w 1 O H 0 m c X V v d D s s J n F 1 b 3 Q 7 U 2 V j d G l v b j E v V G F i b G U x I C g z K S 9 B d X R v U m V t b 3 Z l Z E N v b H V t b n M x L n t D b 2 x 1 b W 4 x L j Y w L D U 5 f S Z x d W 9 0 O y w m c X V v d D t T Z W N 0 a W 9 u M S 9 U Y W J s Z T E g K D M p L 0 F 1 d G 9 S Z W 1 v d m V k Q 2 9 s d W 1 u c z E u e 0 N v b H V t b j E u N j E s N j B 9 J n F 1 b 3 Q 7 L C Z x d W 9 0 O 1 N l Y 3 R p b 2 4 x L 1 R h Y m x l M S A o M y k v Q X V 0 b 1 J l b W 9 2 Z W R D b 2 x 1 b W 5 z M S 5 7 Q 2 9 s d W 1 u M S 4 2 M i w 2 M X 0 m c X V v d D s s J n F 1 b 3 Q 7 U 2 V j d G l v b j E v V G F i b G U x I C g z K S 9 B d X R v U m V t b 3 Z l Z E N v b H V t b n M x L n t D b 2 x 1 b W 4 x L j Y z L D Y y f S Z x d W 9 0 O y w m c X V v d D t T Z W N 0 a W 9 u M S 9 U Y W J s Z T E g K D M p L 0 F 1 d G 9 S Z W 1 v d m V k Q 2 9 s d W 1 u c z E u e 0 N v b H V t b j E u N j Q s N j N 9 J n F 1 b 3 Q 7 L C Z x d W 9 0 O 1 N l Y 3 R p b 2 4 x L 1 R h Y m x l M S A o M y k v Q X V 0 b 1 J l b W 9 2 Z W R D b 2 x 1 b W 5 z M S 5 7 Q 2 9 s d W 1 u M S 4 2 N S w 2 N H 0 m c X V v d D s s J n F 1 b 3 Q 7 U 2 V j d G l v b j E v V G F i b G U x I C g z K S 9 B d X R v U m V t b 3 Z l Z E N v b H V t b n M x L n t D b 2 x 1 b W 4 x L j Y 2 L D Y 1 f S Z x d W 9 0 O y w m c X V v d D t T Z W N 0 a W 9 u M S 9 U Y W J s Z T E g K D M p L 0 F 1 d G 9 S Z W 1 v d m V k Q 2 9 s d W 1 u c z E u e 0 N v b H V t b j E u N j c s N j Z 9 J n F 1 b 3 Q 7 L C Z x d W 9 0 O 1 N l Y 3 R p b 2 4 x L 1 R h Y m x l M S A o M y k v Q X V 0 b 1 J l b W 9 2 Z W R D b 2 x 1 b W 5 z M S 5 7 Q 2 9 s d W 1 u M S 4 2 O C w 2 N 3 0 m c X V v d D s s J n F 1 b 3 Q 7 U 2 V j d G l v b j E v V G F i b G U x I C g z K S 9 B d X R v U m V t b 3 Z l Z E N v b H V t b n M x L n t D b 2 x 1 b W 4 x L j Y 5 L D Y 4 f S Z x d W 9 0 O y w m c X V v d D t T Z W N 0 a W 9 u M S 9 U Y W J s Z T E g K D M p L 0 F 1 d G 9 S Z W 1 v d m V k Q 2 9 s d W 1 u c z E u e 0 N v b H V t b j E u N z A s N j l 9 J n F 1 b 3 Q 7 L C Z x d W 9 0 O 1 N l Y 3 R p b 2 4 x L 1 R h Y m x l M S A o M y k v Q X V 0 b 1 J l b W 9 2 Z W R D b 2 x 1 b W 5 z M S 5 7 Q 2 9 s d W 1 u M S 4 3 M S w 3 M H 0 m c X V v d D s s J n F 1 b 3 Q 7 U 2 V j d G l v b j E v V G F i b G U x I C g z K S 9 B d X R v U m V t b 3 Z l Z E N v b H V t b n M x L n t D b 2 x 1 b W 4 x L j c y L D c x f S Z x d W 9 0 O y w m c X V v d D t T Z W N 0 a W 9 u M S 9 U Y W J s Z T E g K D M p L 0 F 1 d G 9 S Z W 1 v d m V k Q 2 9 s d W 1 u c z E u e 0 N v b H V t b j E u N z M s N z J 9 J n F 1 b 3 Q 7 L C Z x d W 9 0 O 1 N l Y 3 R p b 2 4 x L 1 R h Y m x l M S A o M y k v Q X V 0 b 1 J l b W 9 2 Z W R D b 2 x 1 b W 5 z M S 5 7 Q 2 9 s d W 1 u M S 4 3 N C w 3 M 3 0 m c X V v d D s s J n F 1 b 3 Q 7 U 2 V j d G l v b j E v V G F i b G U x I C g z K S 9 B d X R v U m V t b 3 Z l Z E N v b H V t b n M x L n t D b 2 x 1 b W 4 x L j c 1 L D c 0 f S Z x d W 9 0 O y w m c X V v d D t T Z W N 0 a W 9 u M S 9 U Y W J s Z T E g K D M p L 0 F 1 d G 9 S Z W 1 v d m V k Q 2 9 s d W 1 u c z E u e 0 N v b H V t b j E u N z Y s N z V 9 J n F 1 b 3 Q 7 L C Z x d W 9 0 O 1 N l Y 3 R p b 2 4 x L 1 R h Y m x l M S A o M y k v Q X V 0 b 1 J l b W 9 2 Z W R D b 2 x 1 b W 5 z M S 5 7 Q 2 9 s d W 1 u M S 4 3 N y w 3 N n 0 m c X V v d D s s J n F 1 b 3 Q 7 U 2 V j d G l v b j E v V G F i b G U x I C g z K S 9 B d X R v U m V t b 3 Z l Z E N v b H V t b n M x L n t D b 2 x 1 b W 4 x L j c 4 L D c 3 f S Z x d W 9 0 O y w m c X V v d D t T Z W N 0 a W 9 u M S 9 U Y W J s Z T E g K D M p L 0 F 1 d G 9 S Z W 1 v d m V k Q 2 9 s d W 1 u c z E u e 0 N v b H V t b j E u N z k s N z h 9 J n F 1 b 3 Q 7 L C Z x d W 9 0 O 1 N l Y 3 R p b 2 4 x L 1 R h Y m x l M S A o M y k v Q X V 0 b 1 J l b W 9 2 Z W R D b 2 x 1 b W 5 z M S 5 7 Q 2 9 s d W 1 u M S 4 4 M C w 3 O X 0 m c X V v d D s s J n F 1 b 3 Q 7 U 2 V j d G l v b j E v V G F i b G U x I C g z K S 9 B d X R v U m V t b 3 Z l Z E N v b H V t b n M x L n t D b 2 x 1 b W 4 x L j g x L D g w f S Z x d W 9 0 O y w m c X V v d D t T Z W N 0 a W 9 u M S 9 U Y W J s Z T E g K D M p L 0 F 1 d G 9 S Z W 1 v d m V k Q 2 9 s d W 1 u c z E u e 0 N v b H V t b j E u O D I s O D F 9 J n F 1 b 3 Q 7 L C Z x d W 9 0 O 1 N l Y 3 R p b 2 4 x L 1 R h Y m x l M S A o M y k v Q X V 0 b 1 J l b W 9 2 Z W R D b 2 x 1 b W 5 z M S 5 7 Q 2 9 s d W 1 u M S 4 4 M y w 4 M n 0 m c X V v d D s s J n F 1 b 3 Q 7 U 2 V j d G l v b j E v V G F i b G U x I C g z K S 9 B d X R v U m V t b 3 Z l Z E N v b H V t b n M x L n t D b 2 x 1 b W 4 x L j g 0 L D g z f S Z x d W 9 0 O y w m c X V v d D t T Z W N 0 a W 9 u M S 9 U Y W J s Z T E g K D M p L 0 F 1 d G 9 S Z W 1 v d m V k Q 2 9 s d W 1 u c z E u e 0 N v b H V t b j E u O D U s O D R 9 J n F 1 b 3 Q 7 L C Z x d W 9 0 O 1 N l Y 3 R p b 2 4 x L 1 R h Y m x l M S A o M y k v Q X V 0 b 1 J l b W 9 2 Z W R D b 2 x 1 b W 5 z M S 5 7 Q 2 9 s d W 1 u M S 4 4 N i w 4 N X 0 m c X V v d D s s J n F 1 b 3 Q 7 U 2 V j d G l v b j E v V G F i b G U x I C g z K S 9 B d X R v U m V t b 3 Z l Z E N v b H V t b n M x L n t D b 2 x 1 b W 4 x L j g 3 L D g 2 f S Z x d W 9 0 O y w m c X V v d D t T Z W N 0 a W 9 u M S 9 U Y W J s Z T E g K D M p L 0 F 1 d G 9 S Z W 1 v d m V k Q 2 9 s d W 1 u c z E u e 0 N v b H V t b j E u O D g s O D d 9 J n F 1 b 3 Q 7 L C Z x d W 9 0 O 1 N l Y 3 R p b 2 4 x L 1 R h Y m x l M S A o M y k v Q X V 0 b 1 J l b W 9 2 Z W R D b 2 x 1 b W 5 z M S 5 7 Q 2 9 s d W 1 u M S 4 4 O S w 4 O H 0 m c X V v d D s s J n F 1 b 3 Q 7 U 2 V j d G l v b j E v V G F i b G U x I C g z K S 9 B d X R v U m V t b 3 Z l Z E N v b H V t b n M x L n t D b 2 x 1 b W 4 x L j k w L D g 5 f S Z x d W 9 0 O y w m c X V v d D t T Z W N 0 a W 9 u M S 9 U Y W J s Z T E g K D M p L 0 F 1 d G 9 S Z W 1 v d m V k Q 2 9 s d W 1 u c z E u e 0 N v b H V t b j E u O T E s O T B 9 J n F 1 b 3 Q 7 L C Z x d W 9 0 O 1 N l Y 3 R p b 2 4 x L 1 R h Y m x l M S A o M y k v Q X V 0 b 1 J l b W 9 2 Z W R D b 2 x 1 b W 5 z M S 5 7 Q 2 9 s d W 1 u M S 4 5 M i w 5 M X 0 m c X V v d D s s J n F 1 b 3 Q 7 U 2 V j d G l v b j E v V G F i b G U x I C g z K S 9 B d X R v U m V t b 3 Z l Z E N v b H V t b n M x L n t D b 2 x 1 b W 4 x L j k z L D k y f S Z x d W 9 0 O y w m c X V v d D t T Z W N 0 a W 9 u M S 9 U Y W J s Z T E g K D M p L 0 F 1 d G 9 S Z W 1 v d m V k Q 2 9 s d W 1 u c z E u e 0 N v b H V t b j E u O T Q s O T N 9 J n F 1 b 3 Q 7 L C Z x d W 9 0 O 1 N l Y 3 R p b 2 4 x L 1 R h Y m x l M S A o M y k v Q X V 0 b 1 J l b W 9 2 Z W R D b 2 x 1 b W 5 z M S 5 7 Q 2 9 s d W 1 u M S 4 5 N S w 5 N H 0 m c X V v d D s s J n F 1 b 3 Q 7 U 2 V j d G l v b j E v V G F i b G U x I C g z K S 9 B d X R v U m V t b 3 Z l Z E N v b H V t b n M x L n t D b 2 x 1 b W 4 x L j k 2 L D k 1 f S Z x d W 9 0 O y w m c X V v d D t T Z W N 0 a W 9 u M S 9 U Y W J s Z T E g K D M p L 0 F 1 d G 9 S Z W 1 v d m V k Q 2 9 s d W 1 u c z E u e 0 N v b H V t b j E u O T c s O T Z 9 J n F 1 b 3 Q 7 L C Z x d W 9 0 O 1 N l Y 3 R p b 2 4 x L 1 R h Y m x l M S A o M y k v Q X V 0 b 1 J l b W 9 2 Z W R D b 2 x 1 b W 5 z M S 5 7 Q 2 9 s d W 1 u M S 4 5 O C w 5 N 3 0 m c X V v d D s s J n F 1 b 3 Q 7 U 2 V j d G l v b j E v V G F i b G U x I C g z K S 9 B d X R v U m V t b 3 Z l Z E N v b H V t b n M x L n t D b 2 x 1 b W 4 x L j k 5 L D k 4 f S Z x d W 9 0 O y w m c X V v d D t T Z W N 0 a W 9 u M S 9 U Y W J s Z T E g K D M p L 0 F 1 d G 9 S Z W 1 v d m V k Q 2 9 s d W 1 u c z E u e 0 N v b H V t b j E u M T A w L D k 5 f S Z x d W 9 0 O y w m c X V v d D t T Z W N 0 a W 9 u M S 9 U Y W J s Z T E g K D M p L 0 F 1 d G 9 S Z W 1 v d m V k Q 2 9 s d W 1 u c z E u e 0 N v b H V t b j E u M T A x L D E w M H 0 m c X V v d D s s J n F 1 b 3 Q 7 U 2 V j d G l v b j E v V G F i b G U x I C g z K S 9 B d X R v U m V t b 3 Z l Z E N v b H V t b n M x L n t D b 2 x 1 b W 4 x L j E w M i w x M D F 9 J n F 1 b 3 Q 7 L C Z x d W 9 0 O 1 N l Y 3 R p b 2 4 x L 1 R h Y m x l M S A o M y k v Q X V 0 b 1 J l b W 9 2 Z W R D b 2 x 1 b W 5 z M S 5 7 Q 2 9 s d W 1 u M S 4 x M D M s M T A y f S Z x d W 9 0 O y w m c X V v d D t T Z W N 0 a W 9 u M S 9 U Y W J s Z T E g K D M p L 0 F 1 d G 9 S Z W 1 v d m V k Q 2 9 s d W 1 u c z E u e 0 N v b H V t b j E u M T A 0 L D E w M 3 0 m c X V v d D s s J n F 1 b 3 Q 7 U 2 V j d G l v b j E v V G F i b G U x I C g z K S 9 B d X R v U m V t b 3 Z l Z E N v b H V t b n M x L n t D b 2 x 1 b W 4 x L j E w N S w x M D R 9 J n F 1 b 3 Q 7 L C Z x d W 9 0 O 1 N l Y 3 R p b 2 4 x L 1 R h Y m x l M S A o M y k v Q X V 0 b 1 J l b W 9 2 Z W R D b 2 x 1 b W 5 z M S 5 7 Q 2 9 s d W 1 u M S 4 x M D Y s M T A 1 f S Z x d W 9 0 O y w m c X V v d D t T Z W N 0 a W 9 u M S 9 U Y W J s Z T E g K D M p L 0 F 1 d G 9 S Z W 1 v d m V k Q 2 9 s d W 1 u c z E u e 0 N v b H V t b j E u M T A 3 L D E w N n 0 m c X V v d D s s J n F 1 b 3 Q 7 U 2 V j d G l v b j E v V G F i b G U x I C g z K S 9 B d X R v U m V t b 3 Z l Z E N v b H V t b n M x L n t D b 2 x 1 b W 4 x L j E w O C w x M D d 9 J n F 1 b 3 Q 7 L C Z x d W 9 0 O 1 N l Y 3 R p b 2 4 x L 1 R h Y m x l M S A o M y k v Q X V 0 b 1 J l b W 9 2 Z W R D b 2 x 1 b W 5 z M S 5 7 Q 2 9 s d W 1 u M S 4 x M D k s M T A 4 f S Z x d W 9 0 O y w m c X V v d D t T Z W N 0 a W 9 u M S 9 U Y W J s Z T E g K D M p L 0 F 1 d G 9 S Z W 1 v d m V k Q 2 9 s d W 1 u c z E u e 0 N v b H V t b j E u M T E w L D E w O X 0 m c X V v d D s s J n F 1 b 3 Q 7 U 2 V j d G l v b j E v V G F i b G U x I C g z K S 9 B d X R v U m V t b 3 Z l Z E N v b H V t b n M x L n t D b 2 x 1 b W 4 x L j E x M S w x M T B 9 J n F 1 b 3 Q 7 L C Z x d W 9 0 O 1 N l Y 3 R p b 2 4 x L 1 R h Y m x l M S A o M y k v Q X V 0 b 1 J l b W 9 2 Z W R D b 2 x 1 b W 5 z M S 5 7 Q 2 9 s d W 1 u M S 4 x M T I s M T E x f S Z x d W 9 0 O y w m c X V v d D t T Z W N 0 a W 9 u M S 9 U Y W J s Z T E g K D M p L 0 F 1 d G 9 S Z W 1 v d m V k Q 2 9 s d W 1 u c z E u e 0 N v b H V t b j E u M T E z L D E x M n 0 m c X V v d D s s J n F 1 b 3 Q 7 U 2 V j d G l v b j E v V G F i b G U x I C g z K S 9 B d X R v U m V t b 3 Z l Z E N v b H V t b n M x L n t D b 2 x 1 b W 4 x L j E x N C w x M T N 9 J n F 1 b 3 Q 7 L C Z x d W 9 0 O 1 N l Y 3 R p b 2 4 x L 1 R h Y m x l M S A o M y k v Q X V 0 b 1 J l b W 9 2 Z W R D b 2 x 1 b W 5 z M S 5 7 Q 2 9 s d W 1 u M S 4 x M T U s M T E 0 f S Z x d W 9 0 O y w m c X V v d D t T Z W N 0 a W 9 u M S 9 U Y W J s Z T E g K D M p L 0 F 1 d G 9 S Z W 1 v d m V k Q 2 9 s d W 1 u c z E u e 0 N v b H V t b j E u M T E 2 L D E x N X 0 m c X V v d D s s J n F 1 b 3 Q 7 U 2 V j d G l v b j E v V G F i b G U x I C g z K S 9 B d X R v U m V t b 3 Z l Z E N v b H V t b n M x L n t D b 2 x 1 b W 4 x L j E x N y w x M T Z 9 J n F 1 b 3 Q 7 L C Z x d W 9 0 O 1 N l Y 3 R p b 2 4 x L 1 R h Y m x l M S A o M y k v Q X V 0 b 1 J l b W 9 2 Z W R D b 2 x 1 b W 5 z M S 5 7 Q 2 9 s d W 1 u M S 4 x M T g s M T E 3 f S Z x d W 9 0 O y w m c X V v d D t T Z W N 0 a W 9 u M S 9 U Y W J s Z T E g K D M p L 0 F 1 d G 9 S Z W 1 v d m V k Q 2 9 s d W 1 u c z E u e 0 N v b H V t b j E u M T E 5 L D E x O H 0 m c X V v d D s s J n F 1 b 3 Q 7 U 2 V j d G l v b j E v V G F i b G U x I C g z K S 9 B d X R v U m V t b 3 Z l Z E N v b H V t b n M x L n t D b 2 x 1 b W 4 x L j E y M C w x M T l 9 J n F 1 b 3 Q 7 L C Z x d W 9 0 O 1 N l Y 3 R p b 2 4 x L 1 R h Y m x l M S A o M y k v Q X V 0 b 1 J l b W 9 2 Z W R D b 2 x 1 b W 5 z M S 5 7 Q 2 9 s d W 1 u M S 4 x M j E s M T I w f S Z x d W 9 0 O y w m c X V v d D t T Z W N 0 a W 9 u M S 9 U Y W J s Z T E g K D M p L 0 F 1 d G 9 S Z W 1 v d m V k Q 2 9 s d W 1 u c z E u e 0 N v b H V t b j E u M T I y L D E y M X 0 m c X V v d D s s J n F 1 b 3 Q 7 U 2 V j d G l v b j E v V G F i b G U x I C g z K S 9 B d X R v U m V t b 3 Z l Z E N v b H V t b n M x L n t D b 2 x 1 b W 4 x L j E y M y w x M j J 9 J n F 1 b 3 Q 7 L C Z x d W 9 0 O 1 N l Y 3 R p b 2 4 x L 1 R h Y m x l M S A o M y k v Q X V 0 b 1 J l b W 9 2 Z W R D b 2 x 1 b W 5 z M S 5 7 Q 2 9 s d W 1 u M S 4 x M j Q s M T I z f S Z x d W 9 0 O y w m c X V v d D t T Z W N 0 a W 9 u M S 9 U Y W J s Z T E g K D M p L 0 F 1 d G 9 S Z W 1 v d m V k Q 2 9 s d W 1 u c z E u e 0 N v b H V t b j E u M T I 1 L D E y N H 0 m c X V v d D s s J n F 1 b 3 Q 7 U 2 V j d G l v b j E v V G F i b G U x I C g z K S 9 B d X R v U m V t b 3 Z l Z E N v b H V t b n M x L n t D b 2 x 1 b W 4 x L j E y N i w x M j V 9 J n F 1 b 3 Q 7 L C Z x d W 9 0 O 1 N l Y 3 R p b 2 4 x L 1 R h Y m x l M S A o M y k v Q X V 0 b 1 J l b W 9 2 Z W R D b 2 x 1 b W 5 z M S 5 7 Q 2 9 s d W 1 u M S 4 x M j c s M T I 2 f S Z x d W 9 0 O y w m c X V v d D t T Z W N 0 a W 9 u M S 9 U Y W J s Z T E g K D M p L 0 F 1 d G 9 S Z W 1 v d m V k Q 2 9 s d W 1 u c z E u e 0 N v b H V t b j E u M T I 4 L D E y N 3 0 m c X V v d D s s J n F 1 b 3 Q 7 U 2 V j d G l v b j E v V G F i b G U x I C g z K S 9 B d X R v U m V t b 3 Z l Z E N v b H V t b n M x L n t D b 2 x 1 b W 4 x L j E y O S w x M j h 9 J n F 1 b 3 Q 7 L C Z x d W 9 0 O 1 N l Y 3 R p b 2 4 x L 1 R h Y m x l M S A o M y k v Q X V 0 b 1 J l b W 9 2 Z W R D b 2 x 1 b W 5 z M S 5 7 Q 2 9 s d W 1 u M S 4 x M z A s M T I 5 f S Z x d W 9 0 O y w m c X V v d D t T Z W N 0 a W 9 u M S 9 U Y W J s Z T E g K D M p L 0 F 1 d G 9 S Z W 1 v d m V k Q 2 9 s d W 1 u c z E u e 0 N v b H V t b j E u M T M x L D E z M H 0 m c X V v d D s s J n F 1 b 3 Q 7 U 2 V j d G l v b j E v V G F i b G U x I C g z K S 9 B d X R v U m V t b 3 Z l Z E N v b H V t b n M x L n t D b 2 x 1 b W 4 x L j E z M i w x M z F 9 J n F 1 b 3 Q 7 L C Z x d W 9 0 O 1 N l Y 3 R p b 2 4 x L 1 R h Y m x l M S A o M y k v Q X V 0 b 1 J l b W 9 2 Z W R D b 2 x 1 b W 5 z M S 5 7 Q 2 9 s d W 1 u M S 4 x M z M s M T M y f S Z x d W 9 0 O y w m c X V v d D t T Z W N 0 a W 9 u M S 9 U Y W J s Z T E g K D M p L 0 F 1 d G 9 S Z W 1 v d m V k Q 2 9 s d W 1 u c z E u e 0 N v b H V t b j E u M T M 0 L D E z M 3 0 m c X V v d D s s J n F 1 b 3 Q 7 U 2 V j d G l v b j E v V G F i b G U x I C g z K S 9 B d X R v U m V t b 3 Z l Z E N v b H V t b n M x L n t D b 2 x 1 b W 4 x L j E z N S w x M z R 9 J n F 1 b 3 Q 7 L C Z x d W 9 0 O 1 N l Y 3 R p b 2 4 x L 1 R h Y m x l M S A o M y k v Q X V 0 b 1 J l b W 9 2 Z W R D b 2 x 1 b W 5 z M S 5 7 Q 2 9 s d W 1 u M S 4 x M z Y s M T M 1 f S Z x d W 9 0 O y w m c X V v d D t T Z W N 0 a W 9 u M S 9 U Y W J s Z T E g K D M p L 0 F 1 d G 9 S Z W 1 v d m V k Q 2 9 s d W 1 u c z E u e 0 N v b H V t b j E u M T M 3 L D E z N n 0 m c X V v d D s s J n F 1 b 3 Q 7 U 2 V j d G l v b j E v V G F i b G U x I C g z K S 9 B d X R v U m V t b 3 Z l Z E N v b H V t b n M x L n t D b 2 x 1 b W 4 x L j E z O C w x M z d 9 J n F 1 b 3 Q 7 L C Z x d W 9 0 O 1 N l Y 3 R p b 2 4 x L 1 R h Y m x l M S A o M y k v Q X V 0 b 1 J l b W 9 2 Z W R D b 2 x 1 b W 5 z M S 5 7 Q 2 9 s d W 1 u M S 4 x M z k s M T M 4 f S Z x d W 9 0 O y w m c X V v d D t T Z W N 0 a W 9 u M S 9 U Y W J s Z T E g K D M p L 0 F 1 d G 9 S Z W 1 v d m V k Q 2 9 s d W 1 u c z E u e 0 N v b H V t b j E u M T Q w L D E z O X 0 m c X V v d D s s J n F 1 b 3 Q 7 U 2 V j d G l v b j E v V G F i b G U x I C g z K S 9 B d X R v U m V t b 3 Z l Z E N v b H V t b n M x L n t D b 2 x 1 b W 4 x L j E 0 M S w x N D B 9 J n F 1 b 3 Q 7 L C Z x d W 9 0 O 1 N l Y 3 R p b 2 4 x L 1 R h Y m x l M S A o M y k v Q X V 0 b 1 J l b W 9 2 Z W R D b 2 x 1 b W 5 z M S 5 7 Q 2 9 s d W 1 u M S 4 x N D I s M T Q x f S Z x d W 9 0 O y w m c X V v d D t T Z W N 0 a W 9 u M S 9 U Y W J s Z T E g K D M p L 0 F 1 d G 9 S Z W 1 v d m V k Q 2 9 s d W 1 u c z E u e 0 N v b H V t b j E u M T Q z L D E 0 M n 0 m c X V v d D s s J n F 1 b 3 Q 7 U 2 V j d G l v b j E v V G F i b G U x I C g z K S 9 B d X R v U m V t b 3 Z l Z E N v b H V t b n M x L n t D b 2 x 1 b W 4 x L j E 0 N C w x N D N 9 J n F 1 b 3 Q 7 L C Z x d W 9 0 O 1 N l Y 3 R p b 2 4 x L 1 R h Y m x l M S A o M y k v Q X V 0 b 1 J l b W 9 2 Z W R D b 2 x 1 b W 5 z M S 5 7 Q 2 9 s d W 1 u M S 4 x N D U s M T Q 0 f S Z x d W 9 0 O y w m c X V v d D t T Z W N 0 a W 9 u M S 9 U Y W J s Z T E g K D M p L 0 F 1 d G 9 S Z W 1 v d m V k Q 2 9 s d W 1 u c z E u e 0 N v b H V t b j E u M T Q 2 L D E 0 N X 0 m c X V v d D s s J n F 1 b 3 Q 7 U 2 V j d G l v b j E v V G F i b G U x I C g z K S 9 B d X R v U m V t b 3 Z l Z E N v b H V t b n M x L n t D b 2 x 1 b W 4 x L j E 0 N y w x N D Z 9 J n F 1 b 3 Q 7 L C Z x d W 9 0 O 1 N l Y 3 R p b 2 4 x L 1 R h Y m x l M S A o M y k v Q X V 0 b 1 J l b W 9 2 Z W R D b 2 x 1 b W 5 z M S 5 7 Q 2 9 s d W 1 u M S 4 x N D g s M T Q 3 f S Z x d W 9 0 O y w m c X V v d D t T Z W N 0 a W 9 u M S 9 U Y W J s Z T E g K D M p L 0 F 1 d G 9 S Z W 1 v d m V k Q 2 9 s d W 1 u c z E u e 0 N v b H V t b j E u M T Q 5 L D E 0 O H 0 m c X V v d D s s J n F 1 b 3 Q 7 U 2 V j d G l v b j E v V G F i b G U x I C g z K S 9 B d X R v U m V t b 3 Z l Z E N v b H V t b n M x L n t D b 2 x 1 b W 4 x L j E 1 M C w x N D l 9 J n F 1 b 3 Q 7 L C Z x d W 9 0 O 1 N l Y 3 R p b 2 4 x L 1 R h Y m x l M S A o M y k v Q X V 0 b 1 J l b W 9 2 Z W R D b 2 x 1 b W 5 z M S 5 7 Q 2 9 s d W 1 u M S 4 x N T E s M T U w f S Z x d W 9 0 O y w m c X V v d D t T Z W N 0 a W 9 u M S 9 U Y W J s Z T E g K D M p L 0 F 1 d G 9 S Z W 1 v d m V k Q 2 9 s d W 1 u c z E u e 0 N v b H V t b j E u M T U y L D E 1 M X 0 m c X V v d D s s J n F 1 b 3 Q 7 U 2 V j d G l v b j E v V G F i b G U x I C g z K S 9 B d X R v U m V t b 3 Z l Z E N v b H V t b n M x L n t D b 2 x 1 b W 4 x L j E 1 M y w x N T J 9 J n F 1 b 3 Q 7 L C Z x d W 9 0 O 1 N l Y 3 R p b 2 4 x L 1 R h Y m x l M S A o M y k v Q X V 0 b 1 J l b W 9 2 Z W R D b 2 x 1 b W 5 z M S 5 7 Q 2 9 s d W 1 u M S 4 x N T Q s M T U z f S Z x d W 9 0 O y w m c X V v d D t T Z W N 0 a W 9 u M S 9 U Y W J s Z T E g K D M p L 0 F 1 d G 9 S Z W 1 v d m V k Q 2 9 s d W 1 u c z E u e 0 N v b H V t b j E u M T U 1 L D E 1 N H 0 m c X V v d D s s J n F 1 b 3 Q 7 U 2 V j d G l v b j E v V G F i b G U x I C g z K S 9 B d X R v U m V t b 3 Z l Z E N v b H V t b n M x L n t D b 2 x 1 b W 4 x L j E 1 N i w x N T V 9 J n F 1 b 3 Q 7 L C Z x d W 9 0 O 1 N l Y 3 R p b 2 4 x L 1 R h Y m x l M S A o M y k v Q X V 0 b 1 J l b W 9 2 Z W R D b 2 x 1 b W 5 z M S 5 7 Q 2 9 s d W 1 u M S 4 x N T c s M T U 2 f S Z x d W 9 0 O y w m c X V v d D t T Z W N 0 a W 9 u M S 9 U Y W J s Z T E g K D M p L 0 F 1 d G 9 S Z W 1 v d m V k Q 2 9 s d W 1 u c z E u e 0 N v b H V t b j E u M T U 4 L D E 1 N 3 0 m c X V v d D s s J n F 1 b 3 Q 7 U 2 V j d G l v b j E v V G F i b G U x I C g z K S 9 B d X R v U m V t b 3 Z l Z E N v b H V t b n M x L n t D b 2 x 1 b W 4 x L j E 1 O S w x N T h 9 J n F 1 b 3 Q 7 L C Z x d W 9 0 O 1 N l Y 3 R p b 2 4 x L 1 R h Y m x l M S A o M y k v Q X V 0 b 1 J l b W 9 2 Z W R D b 2 x 1 b W 5 z M S 5 7 Q 2 9 s d W 1 u M S 4 x N j A s M T U 5 f S Z x d W 9 0 O y w m c X V v d D t T Z W N 0 a W 9 u M S 9 U Y W J s Z T E g K D M p L 0 F 1 d G 9 S Z W 1 v d m V k Q 2 9 s d W 1 u c z E u e 0 N v b H V t b j E u M T Y x L D E 2 M H 0 m c X V v d D s s J n F 1 b 3 Q 7 U 2 V j d G l v b j E v V G F i b G U x I C g z K S 9 B d X R v U m V t b 3 Z l Z E N v b H V t b n M x L n t D b 2 x 1 b W 4 x L j E 2 M i w x N j F 9 J n F 1 b 3 Q 7 L C Z x d W 9 0 O 1 N l Y 3 R p b 2 4 x L 1 R h Y m x l M S A o M y k v Q X V 0 b 1 J l b W 9 2 Z W R D b 2 x 1 b W 5 z M S 5 7 Q 2 9 s d W 1 u M S 4 x N j M s M T Y y f S Z x d W 9 0 O y w m c X V v d D t T Z W N 0 a W 9 u M S 9 U Y W J s Z T E g K D M p L 0 F 1 d G 9 S Z W 1 v d m V k Q 2 9 s d W 1 u c z E u e 0 N v b H V t b j E u M T Y 0 L D E 2 M 3 0 m c X V v d D s s J n F 1 b 3 Q 7 U 2 V j d G l v b j E v V G F i b G U x I C g z K S 9 B d X R v U m V t b 3 Z l Z E N v b H V t b n M x L n t D b 2 x 1 b W 4 x L j E 2 N S w x N j R 9 J n F 1 b 3 Q 7 L C Z x d W 9 0 O 1 N l Y 3 R p b 2 4 x L 1 R h Y m x l M S A o M y k v Q X V 0 b 1 J l b W 9 2 Z W R D b 2 x 1 b W 5 z M S 5 7 Q 2 9 s d W 1 u M S 4 x N j Y s M T Y 1 f S Z x d W 9 0 O y w m c X V v d D t T Z W N 0 a W 9 u M S 9 U Y W J s Z T E g K D M p L 0 F 1 d G 9 S Z W 1 v d m V k Q 2 9 s d W 1 u c z E u e 0 N v b H V t b j E u M T Y 3 L D E 2 N n 0 m c X V v d D s s J n F 1 b 3 Q 7 U 2 V j d G l v b j E v V G F i b G U x I C g z K S 9 B d X R v U m V t b 3 Z l Z E N v b H V t b n M x L n t D b 2 x 1 b W 4 x L j E 2 O C w x N j d 9 J n F 1 b 3 Q 7 L C Z x d W 9 0 O 1 N l Y 3 R p b 2 4 x L 1 R h Y m x l M S A o M y k v Q X V 0 b 1 J l b W 9 2 Z W R D b 2 x 1 b W 5 z M S 5 7 Q 2 9 s d W 1 u M S 4 x N j k s M T Y 4 f S Z x d W 9 0 O y w m c X V v d D t T Z W N 0 a W 9 u M S 9 U Y W J s Z T E g K D M p L 0 F 1 d G 9 S Z W 1 v d m V k Q 2 9 s d W 1 u c z E u e 0 N v b H V t b j E u M T c w L D E 2 O X 0 m c X V v d D s s J n F 1 b 3 Q 7 U 2 V j d G l v b j E v V G F i b G U x I C g z K S 9 B d X R v U m V t b 3 Z l Z E N v b H V t b n M x L n t D b 2 x 1 b W 4 x L j E 3 M S w x N z B 9 J n F 1 b 3 Q 7 L C Z x d W 9 0 O 1 N l Y 3 R p b 2 4 x L 1 R h Y m x l M S A o M y k v Q X V 0 b 1 J l b W 9 2 Z W R D b 2 x 1 b W 5 z M S 5 7 Q 2 9 s d W 1 u M S 4 x N z I s M T c x f S Z x d W 9 0 O y w m c X V v d D t T Z W N 0 a W 9 u M S 9 U Y W J s Z T E g K D M p L 0 F 1 d G 9 S Z W 1 v d m V k Q 2 9 s d W 1 u c z E u e 0 N v b H V t b j E u M T c z L D E 3 M n 0 m c X V v d D s s J n F 1 b 3 Q 7 U 2 V j d G l v b j E v V G F i b G U x I C g z K S 9 B d X R v U m V t b 3 Z l Z E N v b H V t b n M x L n t D b 2 x 1 b W 4 x L j E 3 N C w x N z N 9 J n F 1 b 3 Q 7 L C Z x d W 9 0 O 1 N l Y 3 R p b 2 4 x L 1 R h Y m x l M S A o M y k v Q X V 0 b 1 J l b W 9 2 Z W R D b 2 x 1 b W 5 z M S 5 7 Q 2 9 s d W 1 u M S 4 x N z U s M T c 0 f S Z x d W 9 0 O y w m c X V v d D t T Z W N 0 a W 9 u M S 9 U Y W J s Z T E g K D M p L 0 F 1 d G 9 S Z W 1 v d m V k Q 2 9 s d W 1 u c z E u e 0 N v b H V t b j E u M T c 2 L D E 3 N X 0 m c X V v d D s s J n F 1 b 3 Q 7 U 2 V j d G l v b j E v V G F i b G U x I C g z K S 9 B d X R v U m V t b 3 Z l Z E N v b H V t b n M x L n t D b 2 x 1 b W 4 x L j E 3 N y w x N z Z 9 J n F 1 b 3 Q 7 L C Z x d W 9 0 O 1 N l Y 3 R p b 2 4 x L 1 R h Y m x l M S A o M y k v Q X V 0 b 1 J l b W 9 2 Z W R D b 2 x 1 b W 5 z M S 5 7 Q 2 9 s d W 1 u M S 4 x N z g s M T c 3 f S Z x d W 9 0 O y w m c X V v d D t T Z W N 0 a W 9 u M S 9 U Y W J s Z T E g K D M p L 0 F 1 d G 9 S Z W 1 v d m V k Q 2 9 s d W 1 u c z E u e 0 N v b H V t b j E u M T c 5 L D E 3 O H 0 m c X V v d D s s J n F 1 b 3 Q 7 U 2 V j d G l v b j E v V G F i b G U x I C g z K S 9 B d X R v U m V t b 3 Z l Z E N v b H V t b n M x L n t D b 2 x 1 b W 4 x L j E 4 M C w x N z l 9 J n F 1 b 3 Q 7 L C Z x d W 9 0 O 1 N l Y 3 R p b 2 4 x L 1 R h Y m x l M S A o M y k v Q X V 0 b 1 J l b W 9 2 Z W R D b 2 x 1 b W 5 z M S 5 7 Q 2 9 s d W 1 u M S 4 x O D E s M T g w f S Z x d W 9 0 O y w m c X V v d D t T Z W N 0 a W 9 u M S 9 U Y W J s Z T E g K D M p L 0 F 1 d G 9 S Z W 1 v d m V k Q 2 9 s d W 1 u c z E u e 0 N v b H V t b j E u M T g y L D E 4 M X 0 m c X V v d D s s J n F 1 b 3 Q 7 U 2 V j d G l v b j E v V G F i b G U x I C g z K S 9 B d X R v U m V t b 3 Z l Z E N v b H V t b n M x L n t D b 2 x 1 b W 4 x L j E 4 M y w x O D J 9 J n F 1 b 3 Q 7 L C Z x d W 9 0 O 1 N l Y 3 R p b 2 4 x L 1 R h Y m x l M S A o M y k v Q X V 0 b 1 J l b W 9 2 Z W R D b 2 x 1 b W 5 z M S 5 7 Q 2 9 s d W 1 u M S 4 x O D Q s M T g z f S Z x d W 9 0 O y w m c X V v d D t T Z W N 0 a W 9 u M S 9 U Y W J s Z T E g K D M p L 0 F 1 d G 9 S Z W 1 v d m V k Q 2 9 s d W 1 u c z E u e 0 N v b H V t b j E u M T g 1 L D E 4 N H 0 m c X V v d D s s J n F 1 b 3 Q 7 U 2 V j d G l v b j E v V G F i b G U x I C g z K S 9 B d X R v U m V t b 3 Z l Z E N v b H V t b n M x L n t D b 2 x 1 b W 4 x L j E 4 N i w x O D V 9 J n F 1 b 3 Q 7 L C Z x d W 9 0 O 1 N l Y 3 R p b 2 4 x L 1 R h Y m x l M S A o M y k v Q X V 0 b 1 J l b W 9 2 Z W R D b 2 x 1 b W 5 z M S 5 7 Q 2 9 s d W 1 u M S 4 x O D c s M T g 2 f S Z x d W 9 0 O y w m c X V v d D t T Z W N 0 a W 9 u M S 9 U Y W J s Z T E g K D M p L 0 F 1 d G 9 S Z W 1 v d m V k Q 2 9 s d W 1 u c z E u e 0 N v b H V t b j E u M T g 4 L D E 4 N 3 0 m c X V v d D s s J n F 1 b 3 Q 7 U 2 V j d G l v b j E v V G F i b G U x I C g z K S 9 B d X R v U m V t b 3 Z l Z E N v b H V t b n M x L n t D b 2 x 1 b W 4 x L j E 4 O S w x O D h 9 J n F 1 b 3 Q 7 L C Z x d W 9 0 O 1 N l Y 3 R p b 2 4 x L 1 R h Y m x l M S A o M y k v Q X V 0 b 1 J l b W 9 2 Z W R D b 2 x 1 b W 5 z M S 5 7 Q 2 9 s d W 1 u M S 4 x O T A s M T g 5 f S Z x d W 9 0 O y w m c X V v d D t T Z W N 0 a W 9 u M S 9 U Y W J s Z T E g K D M p L 0 F 1 d G 9 S Z W 1 v d m V k Q 2 9 s d W 1 u c z E u e 0 N v b H V t b j E u M T k x L D E 5 M H 0 m c X V v d D s s J n F 1 b 3 Q 7 U 2 V j d G l v b j E v V G F i b G U x I C g z K S 9 B d X R v U m V t b 3 Z l Z E N v b H V t b n M x L n t D b 2 x 1 b W 4 x L j E 5 M i w x O T F 9 J n F 1 b 3 Q 7 L C Z x d W 9 0 O 1 N l Y 3 R p b 2 4 x L 1 R h Y m x l M S A o M y k v Q X V 0 b 1 J l b W 9 2 Z W R D b 2 x 1 b W 5 z M S 5 7 Q 2 9 s d W 1 u M S 4 x O T M s M T k y f S Z x d W 9 0 O y w m c X V v d D t T Z W N 0 a W 9 u M S 9 U Y W J s Z T E g K D M p L 0 F 1 d G 9 S Z W 1 v d m V k Q 2 9 s d W 1 u c z E u e 0 N v b H V t b j E u M T k 0 L D E 5 M 3 0 m c X V v d D s s J n F 1 b 3 Q 7 U 2 V j d G l v b j E v V G F i b G U x I C g z K S 9 B d X R v U m V t b 3 Z l Z E N v b H V t b n M x L n t D b 2 x 1 b W 4 x L j E 5 N S w x O T R 9 J n F 1 b 3 Q 7 L C Z x d W 9 0 O 1 N l Y 3 R p b 2 4 x L 1 R h Y m x l M S A o M y k v Q X V 0 b 1 J l b W 9 2 Z W R D b 2 x 1 b W 5 z M S 5 7 Q 2 9 s d W 1 u M S 4 x O T Y s M T k 1 f S Z x d W 9 0 O y w m c X V v d D t T Z W N 0 a W 9 u M S 9 U Y W J s Z T E g K D M p L 0 F 1 d G 9 S Z W 1 v d m V k Q 2 9 s d W 1 u c z E u e 0 N v b H V t b j E u M T k 3 L D E 5 N n 0 m c X V v d D s s J n F 1 b 3 Q 7 U 2 V j d G l v b j E v V G F i b G U x I C g z K S 9 B d X R v U m V t b 3 Z l Z E N v b H V t b n M x L n t D b 2 x 1 b W 4 x L j E 5 O C w x O T d 9 J n F 1 b 3 Q 7 L C Z x d W 9 0 O 1 N l Y 3 R p b 2 4 x L 1 R h Y m x l M S A o M y k v Q X V 0 b 1 J l b W 9 2 Z W R D b 2 x 1 b W 5 z M S 5 7 Q 2 9 s d W 1 u M S 4 x O T k s M T k 4 f S Z x d W 9 0 O y w m c X V v d D t T Z W N 0 a W 9 u M S 9 U Y W J s Z T E g K D M p L 0 F 1 d G 9 S Z W 1 v d m V k Q 2 9 s d W 1 u c z E u e 0 N v b H V t b j E u M j A w L D E 5 O X 0 m c X V v d D s s J n F 1 b 3 Q 7 U 2 V j d G l v b j E v V G F i b G U x I C g z K S 9 B d X R v U m V t b 3 Z l Z E N v b H V t b n M x L n t D b 2 x 1 b W 4 x L j I w M S w y M D B 9 J n F 1 b 3 Q 7 L C Z x d W 9 0 O 1 N l Y 3 R p b 2 4 x L 1 R h Y m x l M S A o M y k v Q X V 0 b 1 J l b W 9 2 Z W R D b 2 x 1 b W 5 z M S 5 7 Q 2 9 s d W 1 u M S 4 y M D I s M j A x f S Z x d W 9 0 O y w m c X V v d D t T Z W N 0 a W 9 u M S 9 U Y W J s Z T E g K D M p L 0 F 1 d G 9 S Z W 1 v d m V k Q 2 9 s d W 1 u c z E u e 0 N v b H V t b j E u M j A z L D I w M n 0 m c X V v d D s s J n F 1 b 3 Q 7 U 2 V j d G l v b j E v V G F i b G U x I C g z K S 9 B d X R v U m V t b 3 Z l Z E N v b H V t b n M x L n t D b 2 x 1 b W 4 x L j I w N C w y M D N 9 J n F 1 b 3 Q 7 L C Z x d W 9 0 O 1 N l Y 3 R p b 2 4 x L 1 R h Y m x l M S A o M y k v Q X V 0 b 1 J l b W 9 2 Z W R D b 2 x 1 b W 5 z M S 5 7 Q 2 9 s d W 1 u M S 4 y M D U s M j A 0 f S Z x d W 9 0 O y w m c X V v d D t T Z W N 0 a W 9 u M S 9 U Y W J s Z T E g K D M p L 0 F 1 d G 9 S Z W 1 v d m V k Q 2 9 s d W 1 u c z E u e 0 N v b H V t b j E u M j A 2 L D I w N X 0 m c X V v d D s s J n F 1 b 3 Q 7 U 2 V j d G l v b j E v V G F i b G U x I C g z K S 9 B d X R v U m V t b 3 Z l Z E N v b H V t b n M x L n t D b 2 x 1 b W 4 x L j I w N y w y M D Z 9 J n F 1 b 3 Q 7 L C Z x d W 9 0 O 1 N l Y 3 R p b 2 4 x L 1 R h Y m x l M S A o M y k v Q X V 0 b 1 J l b W 9 2 Z W R D b 2 x 1 b W 5 z M S 5 7 Q 2 9 s d W 1 u M S 4 y M D g s M j A 3 f S Z x d W 9 0 O y w m c X V v d D t T Z W N 0 a W 9 u M S 9 U Y W J s Z T E g K D M p L 0 F 1 d G 9 S Z W 1 v d m V k Q 2 9 s d W 1 u c z E u e 0 N v b H V t b j E u M j A 5 L D I w O H 0 m c X V v d D s s J n F 1 b 3 Q 7 U 2 V j d G l v b j E v V G F i b G U x I C g z K S 9 B d X R v U m V t b 3 Z l Z E N v b H V t b n M x L n t D b 2 x 1 b W 4 x L j I x M C w y M D l 9 J n F 1 b 3 Q 7 L C Z x d W 9 0 O 1 N l Y 3 R p b 2 4 x L 1 R h Y m x l M S A o M y k v Q X V 0 b 1 J l b W 9 2 Z W R D b 2 x 1 b W 5 z M S 5 7 Q 2 9 s d W 1 u M S 4 y M T E s M j E w f S Z x d W 9 0 O y w m c X V v d D t T Z W N 0 a W 9 u M S 9 U Y W J s Z T E g K D M p L 0 F 1 d G 9 S Z W 1 v d m V k Q 2 9 s d W 1 u c z E u e 0 N v b H V t b j E u M j E y L D I x M X 0 m c X V v d D s s J n F 1 b 3 Q 7 U 2 V j d G l v b j E v V G F i b G U x I C g z K S 9 B d X R v U m V t b 3 Z l Z E N v b H V t b n M x L n t D b 2 x 1 b W 4 x L j I x M y w y M T J 9 J n F 1 b 3 Q 7 L C Z x d W 9 0 O 1 N l Y 3 R p b 2 4 x L 1 R h Y m x l M S A o M y k v Q X V 0 b 1 J l b W 9 2 Z W R D b 2 x 1 b W 5 z M S 5 7 Q 2 9 s d W 1 u M S 4 y M T Q s M j E z f S Z x d W 9 0 O y w m c X V v d D t T Z W N 0 a W 9 u M S 9 U Y W J s Z T E g K D M p L 0 F 1 d G 9 S Z W 1 v d m V k Q 2 9 s d W 1 u c z E u e 0 N v b H V t b j E u M j E 1 L D I x N H 0 m c X V v d D s s J n F 1 b 3 Q 7 U 2 V j d G l v b j E v V G F i b G U x I C g z K S 9 B d X R v U m V t b 3 Z l Z E N v b H V t b n M x L n t D b 2 x 1 b W 4 x L j I x N i w y M T V 9 J n F 1 b 3 Q 7 L C Z x d W 9 0 O 1 N l Y 3 R p b 2 4 x L 1 R h Y m x l M S A o M y k v Q X V 0 b 1 J l b W 9 2 Z W R D b 2 x 1 b W 5 z M S 5 7 Q 2 9 s d W 1 u M S 4 y M T c s M j E 2 f S Z x d W 9 0 O y w m c X V v d D t T Z W N 0 a W 9 u M S 9 U Y W J s Z T E g K D M p L 0 F 1 d G 9 S Z W 1 v d m V k Q 2 9 s d W 1 u c z E u e 0 N v b H V t b j E u M j E 4 L D I x N 3 0 m c X V v d D s s J n F 1 b 3 Q 7 U 2 V j d G l v b j E v V G F i b G U x I C g z K S 9 B d X R v U m V t b 3 Z l Z E N v b H V t b n M x L n t D b 2 x 1 b W 4 x L j I x O S w y M T h 9 J n F 1 b 3 Q 7 L C Z x d W 9 0 O 1 N l Y 3 R p b 2 4 x L 1 R h Y m x l M S A o M y k v Q X V 0 b 1 J l b W 9 2 Z W R D b 2 x 1 b W 5 z M S 5 7 Q 2 9 s d W 1 u M S 4 y M j A s M j E 5 f S Z x d W 9 0 O y w m c X V v d D t T Z W N 0 a W 9 u M S 9 U Y W J s Z T E g K D M p L 0 F 1 d G 9 S Z W 1 v d m V k Q 2 9 s d W 1 u c z E u e 0 N v b H V t b j E u M j I x L D I y M H 0 m c X V v d D s s J n F 1 b 3 Q 7 U 2 V j d G l v b j E v V G F i b G U x I C g z K S 9 B d X R v U m V t b 3 Z l Z E N v b H V t b n M x L n t D b 2 x 1 b W 4 x L j I y M i w y M j F 9 J n F 1 b 3 Q 7 L C Z x d W 9 0 O 1 N l Y 3 R p b 2 4 x L 1 R h Y m x l M S A o M y k v Q X V 0 b 1 J l b W 9 2 Z W R D b 2 x 1 b W 5 z M S 5 7 Q 2 9 s d W 1 u M S 4 y M j M s M j I y f S Z x d W 9 0 O y w m c X V v d D t T Z W N 0 a W 9 u M S 9 U Y W J s Z T E g K D M p L 0 F 1 d G 9 S Z W 1 v d m V k Q 2 9 s d W 1 u c z E u e 0 N v b H V t b j E u M j I 0 L D I y M 3 0 m c X V v d D s s J n F 1 b 3 Q 7 U 2 V j d G l v b j E v V G F i b G U x I C g z K S 9 B d X R v U m V t b 3 Z l Z E N v b H V t b n M x L n t D b 2 x 1 b W 4 x L j I y N S w y M j R 9 J n F 1 b 3 Q 7 L C Z x d W 9 0 O 1 N l Y 3 R p b 2 4 x L 1 R h Y m x l M S A o M y k v Q X V 0 b 1 J l b W 9 2 Z W R D b 2 x 1 b W 5 z M S 5 7 Q 2 9 s d W 1 u M S 4 y M j Y s M j I 1 f S Z x d W 9 0 O y w m c X V v d D t T Z W N 0 a W 9 u M S 9 U Y W J s Z T E g K D M p L 0 F 1 d G 9 S Z W 1 v d m V k Q 2 9 s d W 1 u c z E u e 0 N v b H V t b j E u M j I 3 L D I y N n 0 m c X V v d D s s J n F 1 b 3 Q 7 U 2 V j d G l v b j E v V G F i b G U x I C g z K S 9 B d X R v U m V t b 3 Z l Z E N v b H V t b n M x L n t D b 2 x 1 b W 4 x L j I y O C w y M j d 9 J n F 1 b 3 Q 7 L C Z x d W 9 0 O 1 N l Y 3 R p b 2 4 x L 1 R h Y m x l M S A o M y k v Q X V 0 b 1 J l b W 9 2 Z W R D b 2 x 1 b W 5 z M S 5 7 Q 2 9 s d W 1 u M S 4 y M j k s M j I 4 f S Z x d W 9 0 O y w m c X V v d D t T Z W N 0 a W 9 u M S 9 U Y W J s Z T E g K D M p L 0 F 1 d G 9 S Z W 1 v d m V k Q 2 9 s d W 1 u c z E u e 0 N v b H V t b j E u M j M w L D I y O X 0 m c X V v d D s s J n F 1 b 3 Q 7 U 2 V j d G l v b j E v V G F i b G U x I C g z K S 9 B d X R v U m V t b 3 Z l Z E N v b H V t b n M x L n t D b 2 x 1 b W 4 x L j I z M S w y M z B 9 J n F 1 b 3 Q 7 L C Z x d W 9 0 O 1 N l Y 3 R p b 2 4 x L 1 R h Y m x l M S A o M y k v Q X V 0 b 1 J l b W 9 2 Z W R D b 2 x 1 b W 5 z M S 5 7 Q 2 9 s d W 1 u M S 4 y M z I s M j M x f S Z x d W 9 0 O y w m c X V v d D t T Z W N 0 a W 9 u M S 9 U Y W J s Z T E g K D M p L 0 F 1 d G 9 S Z W 1 v d m V k Q 2 9 s d W 1 u c z E u e 0 N v b H V t b j E u M j M z L D I z M n 0 m c X V v d D s s J n F 1 b 3 Q 7 U 2 V j d G l v b j E v V G F i b G U x I C g z K S 9 B d X R v U m V t b 3 Z l Z E N v b H V t b n M x L n t D b 2 x 1 b W 4 x L j I z N C w y M z N 9 J n F 1 b 3 Q 7 L C Z x d W 9 0 O 1 N l Y 3 R p b 2 4 x L 1 R h Y m x l M S A o M y k v Q X V 0 b 1 J l b W 9 2 Z W R D b 2 x 1 b W 5 z M S 5 7 Q 2 9 s d W 1 u M S 4 y M z U s M j M 0 f S Z x d W 9 0 O y w m c X V v d D t T Z W N 0 a W 9 u M S 9 U Y W J s Z T E g K D M p L 0 F 1 d G 9 S Z W 1 v d m V k Q 2 9 s d W 1 u c z E u e 0 N v b H V t b j E u M j M 2 L D I z N X 0 m c X V v d D s s J n F 1 b 3 Q 7 U 2 V j d G l v b j E v V G F i b G U x I C g z K S 9 B d X R v U m V t b 3 Z l Z E N v b H V t b n M x L n t D b 2 x 1 b W 4 x L j I z N y w y M z Z 9 J n F 1 b 3 Q 7 L C Z x d W 9 0 O 1 N l Y 3 R p b 2 4 x L 1 R h Y m x l M S A o M y k v Q X V 0 b 1 J l b W 9 2 Z W R D b 2 x 1 b W 5 z M S 5 7 Q 2 9 s d W 1 u M S 4 y M z g s M j M 3 f S Z x d W 9 0 O y w m c X V v d D t T Z W N 0 a W 9 u M S 9 U Y W J s Z T E g K D M p L 0 F 1 d G 9 S Z W 1 v d m V k Q 2 9 s d W 1 u c z E u e 0 N v b H V t b j E u M j M 5 L D I z O H 0 m c X V v d D s s J n F 1 b 3 Q 7 U 2 V j d G l v b j E v V G F i b G U x I C g z K S 9 B d X R v U m V t b 3 Z l Z E N v b H V t b n M x L n t D b 2 x 1 b W 4 x L j I 0 M C w y M z l 9 J n F 1 b 3 Q 7 L C Z x d W 9 0 O 1 N l Y 3 R p b 2 4 x L 1 R h Y m x l M S A o M y k v Q X V 0 b 1 J l b W 9 2 Z W R D b 2 x 1 b W 5 z M S 5 7 Q 2 9 s d W 1 u M S 4 y N D E s M j Q w f S Z x d W 9 0 O y w m c X V v d D t T Z W N 0 a W 9 u M S 9 U Y W J s Z T E g K D M p L 0 F 1 d G 9 S Z W 1 v d m V k Q 2 9 s d W 1 u c z E u e 0 N v b H V t b j E u M j Q y L D I 0 M X 0 m c X V v d D s s J n F 1 b 3 Q 7 U 2 V j d G l v b j E v V G F i b G U x I C g z K S 9 B d X R v U m V t b 3 Z l Z E N v b H V t b n M x L n t D b 2 x 1 b W 4 x L j I 0 M y w y N D J 9 J n F 1 b 3 Q 7 L C Z x d W 9 0 O 1 N l Y 3 R p b 2 4 x L 1 R h Y m x l M S A o M y k v Q X V 0 b 1 J l b W 9 2 Z W R D b 2 x 1 b W 5 z M S 5 7 Q 2 9 s d W 1 u M S 4 y N D Q s M j Q z f S Z x d W 9 0 O y w m c X V v d D t T Z W N 0 a W 9 u M S 9 U Y W J s Z T E g K D M p L 0 F 1 d G 9 S Z W 1 v d m V k Q 2 9 s d W 1 u c z E u e 0 N v b H V t b j E u M j Q 1 L D I 0 N H 0 m c X V v d D s s J n F 1 b 3 Q 7 U 2 V j d G l v b j E v V G F i b G U x I C g z K S 9 B d X R v U m V t b 3 Z l Z E N v b H V t b n M x L n t D b 2 x 1 b W 4 x L j I 0 N i w y N D V 9 J n F 1 b 3 Q 7 L C Z x d W 9 0 O 1 N l Y 3 R p b 2 4 x L 1 R h Y m x l M S A o M y k v Q X V 0 b 1 J l b W 9 2 Z W R D b 2 x 1 b W 5 z M S 5 7 Q 2 9 s d W 1 u M S 4 y N D c s M j Q 2 f S Z x d W 9 0 O y w m c X V v d D t T Z W N 0 a W 9 u M S 9 U Y W J s Z T E g K D M p L 0 F 1 d G 9 S Z W 1 v d m V k Q 2 9 s d W 1 u c z E u e 0 N v b H V t b j E u M j Q 4 L D I 0 N 3 0 m c X V v d D s s J n F 1 b 3 Q 7 U 2 V j d G l v b j E v V G F i b G U x I C g z K S 9 B d X R v U m V t b 3 Z l Z E N v b H V t b n M x L n t D b 2 x 1 b W 4 x L j I 0 O S w y N D h 9 J n F 1 b 3 Q 7 L C Z x d W 9 0 O 1 N l Y 3 R p b 2 4 x L 1 R h Y m x l M S A o M y k v Q X V 0 b 1 J l b W 9 2 Z W R D b 2 x 1 b W 5 z M S 5 7 Q 2 9 s d W 1 u M S 4 y N T A s M j Q 5 f S Z x d W 9 0 O y w m c X V v d D t T Z W N 0 a W 9 u M S 9 U Y W J s Z T E g K D M p L 0 F 1 d G 9 S Z W 1 v d m V k Q 2 9 s d W 1 u c z E u e 0 N v b H V t b j E u M j U x L D I 1 M H 0 m c X V v d D s s J n F 1 b 3 Q 7 U 2 V j d G l v b j E v V G F i b G U x I C g z K S 9 B d X R v U m V t b 3 Z l Z E N v b H V t b n M x L n t D b 2 x 1 b W 4 x L j I 1 M i w y N T F 9 J n F 1 b 3 Q 7 L C Z x d W 9 0 O 1 N l Y 3 R p b 2 4 x L 1 R h Y m x l M S A o M y k v Q X V 0 b 1 J l b W 9 2 Z W R D b 2 x 1 b W 5 z M S 5 7 Q 2 9 s d W 1 u M S 4 y N T M s M j U y f S Z x d W 9 0 O y w m c X V v d D t T Z W N 0 a W 9 u M S 9 U Y W J s Z T E g K D M p L 0 F 1 d G 9 S Z W 1 v d m V k Q 2 9 s d W 1 u c z E u e 0 N v b H V t b j E u M j U 0 L D I 1 M 3 0 m c X V v d D s s J n F 1 b 3 Q 7 U 2 V j d G l v b j E v V G F i b G U x I C g z K S 9 B d X R v U m V t b 3 Z l Z E N v b H V t b n M x L n t D b 2 x 1 b W 4 x L j I 1 N S w y N T R 9 J n F 1 b 3 Q 7 L C Z x d W 9 0 O 1 N l Y 3 R p b 2 4 x L 1 R h Y m x l M S A o M y k v Q X V 0 b 1 J l b W 9 2 Z W R D b 2 x 1 b W 5 z M S 5 7 Q 2 9 s d W 1 u M S 4 y N T Y s M j U 1 f S Z x d W 9 0 O y w m c X V v d D t T Z W N 0 a W 9 u M S 9 U Y W J s Z T E g K D M p L 0 F 1 d G 9 S Z W 1 v d m V k Q 2 9 s d W 1 u c z E u e 0 N v b H V t b j E u M j U 3 L D I 1 N n 0 m c X V v d D s s J n F 1 b 3 Q 7 U 2 V j d G l v b j E v V G F i b G U x I C g z K S 9 B d X R v U m V t b 3 Z l Z E N v b H V t b n M x L n t D b 2 x 1 b W 4 x L j I 1 O C w y N T d 9 J n F 1 b 3 Q 7 L C Z x d W 9 0 O 1 N l Y 3 R p b 2 4 x L 1 R h Y m x l M S A o M y k v Q X V 0 b 1 J l b W 9 2 Z W R D b 2 x 1 b W 5 z M S 5 7 Q 2 9 s d W 1 u M S 4 y N T k s M j U 4 f S Z x d W 9 0 O y w m c X V v d D t T Z W N 0 a W 9 u M S 9 U Y W J s Z T E g K D M p L 0 F 1 d G 9 S Z W 1 v d m V k Q 2 9 s d W 1 u c z E u e 0 N v b H V t b j E u M j Y w L D I 1 O X 0 m c X V v d D s s J n F 1 b 3 Q 7 U 2 V j d G l v b j E v V G F i b G U x I C g z K S 9 B d X R v U m V t b 3 Z l Z E N v b H V t b n M x L n t D b 2 x 1 b W 4 x L j I 2 M S w y N j B 9 J n F 1 b 3 Q 7 L C Z x d W 9 0 O 1 N l Y 3 R p b 2 4 x L 1 R h Y m x l M S A o M y k v Q X V 0 b 1 J l b W 9 2 Z W R D b 2 x 1 b W 5 z M S 5 7 Q 2 9 s d W 1 u M S 4 y N j I s M j Y x f S Z x d W 9 0 O y w m c X V v d D t T Z W N 0 a W 9 u M S 9 U Y W J s Z T E g K D M p L 0 F 1 d G 9 S Z W 1 v d m V k Q 2 9 s d W 1 u c z E u e 0 N v b H V t b j E u M j Y z L D I 2 M n 0 m c X V v d D s s J n F 1 b 3 Q 7 U 2 V j d G l v b j E v V G F i b G U x I C g z K S 9 B d X R v U m V t b 3 Z l Z E N v b H V t b n M x L n t D b 2 x 1 b W 4 x L j I 2 N C w y N j N 9 J n F 1 b 3 Q 7 L C Z x d W 9 0 O 1 N l Y 3 R p b 2 4 x L 1 R h Y m x l M S A o M y k v Q X V 0 b 1 J l b W 9 2 Z W R D b 2 x 1 b W 5 z M S 5 7 Q 2 9 s d W 1 u M S 4 y N j U s M j Y 0 f S Z x d W 9 0 O y w m c X V v d D t T Z W N 0 a W 9 u M S 9 U Y W J s Z T E g K D M p L 0 F 1 d G 9 S Z W 1 v d m V k Q 2 9 s d W 1 u c z E u e 0 N v b H V t b j E u M j Y 2 L D I 2 N X 0 m c X V v d D s s J n F 1 b 3 Q 7 U 2 V j d G l v b j E v V G F i b G U x I C g z K S 9 B d X R v U m V t b 3 Z l Z E N v b H V t b n M x L n t D b 2 x 1 b W 4 x L j I 2 N y w y N j Z 9 J n F 1 b 3 Q 7 L C Z x d W 9 0 O 1 N l Y 3 R p b 2 4 x L 1 R h Y m x l M S A o M y k v Q X V 0 b 1 J l b W 9 2 Z W R D b 2 x 1 b W 5 z M S 5 7 Q 2 9 s d W 1 u M S 4 y N j g s M j Y 3 f S Z x d W 9 0 O y w m c X V v d D t T Z W N 0 a W 9 u M S 9 U Y W J s Z T E g K D M p L 0 F 1 d G 9 S Z W 1 v d m V k Q 2 9 s d W 1 u c z E u e 0 N v b H V t b j E u M j Y 5 L D I 2 O H 0 m c X V v d D s s J n F 1 b 3 Q 7 U 2 V j d G l v b j E v V G F i b G U x I C g z K S 9 B d X R v U m V t b 3 Z l Z E N v b H V t b n M x L n t D b 2 x 1 b W 4 x L j I 3 M C w y N j l 9 J n F 1 b 3 Q 7 L C Z x d W 9 0 O 1 N l Y 3 R p b 2 4 x L 1 R h Y m x l M S A o M y k v Q X V 0 b 1 J l b W 9 2 Z W R D b 2 x 1 b W 5 z M S 5 7 Q 2 9 s d W 1 u M S 4 y N z E s M j c w f S Z x d W 9 0 O y w m c X V v d D t T Z W N 0 a W 9 u M S 9 U Y W J s Z T E g K D M p L 0 F 1 d G 9 S Z W 1 v d m V k Q 2 9 s d W 1 u c z E u e 0 N v b H V t b j E u M j c y L D I 3 M X 0 m c X V v d D s s J n F 1 b 3 Q 7 U 2 V j d G l v b j E v V G F i b G U x I C g z K S 9 B d X R v U m V t b 3 Z l Z E N v b H V t b n M x L n t D b 2 x 1 b W 4 x L j I 3 M y w y N z J 9 J n F 1 b 3 Q 7 L C Z x d W 9 0 O 1 N l Y 3 R p b 2 4 x L 1 R h Y m x l M S A o M y k v Q X V 0 b 1 J l b W 9 2 Z W R D b 2 x 1 b W 5 z M S 5 7 Q 2 9 s d W 1 u M S 4 y N z Q s M j c z f S Z x d W 9 0 O y w m c X V v d D t T Z W N 0 a W 9 u M S 9 U Y W J s Z T E g K D M p L 0 F 1 d G 9 S Z W 1 v d m V k Q 2 9 s d W 1 u c z E u e 0 N v b H V t b j E u M j c 1 L D I 3 N H 0 m c X V v d D s s J n F 1 b 3 Q 7 U 2 V j d G l v b j E v V G F i b G U x I C g z K S 9 B d X R v U m V t b 3 Z l Z E N v b H V t b n M x L n t D b 2 x 1 b W 4 x L j I 3 N i w y N z V 9 J n F 1 b 3 Q 7 L C Z x d W 9 0 O 1 N l Y 3 R p b 2 4 x L 1 R h Y m x l M S A o M y k v Q X V 0 b 1 J l b W 9 2 Z W R D b 2 x 1 b W 5 z M S 5 7 Q 2 9 s d W 1 u M S 4 y N z c s M j c 2 f S Z x d W 9 0 O y w m c X V v d D t T Z W N 0 a W 9 u M S 9 U Y W J s Z T E g K D M p L 0 F 1 d G 9 S Z W 1 v d m V k Q 2 9 s d W 1 u c z E u e 0 N v b H V t b j E u M j c 4 L D I 3 N 3 0 m c X V v d D s s J n F 1 b 3 Q 7 U 2 V j d G l v b j E v V G F i b G U x I C g z K S 9 B d X R v U m V t b 3 Z l Z E N v b H V t b n M x L n t D b 2 x 1 b W 4 x L j I 3 O S w y N z h 9 J n F 1 b 3 Q 7 L C Z x d W 9 0 O 1 N l Y 3 R p b 2 4 x L 1 R h Y m x l M S A o M y k v Q X V 0 b 1 J l b W 9 2 Z W R D b 2 x 1 b W 5 z M S 5 7 Q 2 9 s d W 1 u M S 4 y O D A s M j c 5 f S Z x d W 9 0 O y w m c X V v d D t T Z W N 0 a W 9 u M S 9 U Y W J s Z T E g K D M p L 0 F 1 d G 9 S Z W 1 v d m V k Q 2 9 s d W 1 u c z E u e 0 N v b H V t b j E u M j g x L D I 4 M H 0 m c X V v d D s s J n F 1 b 3 Q 7 U 2 V j d G l v b j E v V G F i b G U x I C g z K S 9 B d X R v U m V t b 3 Z l Z E N v b H V t b n M x L n t D b 2 x 1 b W 4 x L j I 4 M i w y O D F 9 J n F 1 b 3 Q 7 L C Z x d W 9 0 O 1 N l Y 3 R p b 2 4 x L 1 R h Y m x l M S A o M y k v Q X V 0 b 1 J l b W 9 2 Z W R D b 2 x 1 b W 5 z M S 5 7 Q 2 9 s d W 1 u M S 4 y O D M s M j g y f S Z x d W 9 0 O y w m c X V v d D t T Z W N 0 a W 9 u M S 9 U Y W J s Z T E g K D M p L 0 F 1 d G 9 S Z W 1 v d m V k Q 2 9 s d W 1 u c z E u e 0 N v b H V t b j E u M j g 0 L D I 4 M 3 0 m c X V v d D s s J n F 1 b 3 Q 7 U 2 V j d G l v b j E v V G F i b G U x I C g z K S 9 B d X R v U m V t b 3 Z l Z E N v b H V t b n M x L n t D b 2 x 1 b W 4 x L j I 4 N S w y O D R 9 J n F 1 b 3 Q 7 L C Z x d W 9 0 O 1 N l Y 3 R p b 2 4 x L 1 R h Y m x l M S A o M y k v Q X V 0 b 1 J l b W 9 2 Z W R D b 2 x 1 b W 5 z M S 5 7 Q 2 9 s d W 1 u M S 4 y O D Y s M j g 1 f S Z x d W 9 0 O y w m c X V v d D t T Z W N 0 a W 9 u M S 9 U Y W J s Z T E g K D M p L 0 F 1 d G 9 S Z W 1 v d m V k Q 2 9 s d W 1 u c z E u e 0 N v b H V t b j E u M j g 3 L D I 4 N n 0 m c X V v d D s s J n F 1 b 3 Q 7 U 2 V j d G l v b j E v V G F i b G U x I C g z K S 9 B d X R v U m V t b 3 Z l Z E N v b H V t b n M x L n t D b 2 x 1 b W 4 x L j I 4 O C w y O D d 9 J n F 1 b 3 Q 7 L C Z x d W 9 0 O 1 N l Y 3 R p b 2 4 x L 1 R h Y m x l M S A o M y k v Q X V 0 b 1 J l b W 9 2 Z W R D b 2 x 1 b W 5 z M S 5 7 Q 2 9 s d W 1 u M S 4 y O D k s M j g 4 f S Z x d W 9 0 O y w m c X V v d D t T Z W N 0 a W 9 u M S 9 U Y W J s Z T E g K D M p L 0 F 1 d G 9 S Z W 1 v d m V k Q 2 9 s d W 1 u c z E u e 0 N v b H V t b j E u M j k w L D I 4 O X 0 m c X V v d D s s J n F 1 b 3 Q 7 U 2 V j d G l v b j E v V G F i b G U x I C g z K S 9 B d X R v U m V t b 3 Z l Z E N v b H V t b n M x L n t D b 2 x 1 b W 4 x L j I 5 M S w y O T B 9 J n F 1 b 3 Q 7 L C Z x d W 9 0 O 1 N l Y 3 R p b 2 4 x L 1 R h Y m x l M S A o M y k v Q X V 0 b 1 J l b W 9 2 Z W R D b 2 x 1 b W 5 z M S 5 7 Q 2 9 s d W 1 u M S 4 y O T I s M j k x f S Z x d W 9 0 O y w m c X V v d D t T Z W N 0 a W 9 u M S 9 U Y W J s Z T E g K D M p L 0 F 1 d G 9 S Z W 1 v d m V k Q 2 9 s d W 1 u c z E u e 0 N v b H V t b j E u M j k z L D I 5 M n 0 m c X V v d D s s J n F 1 b 3 Q 7 U 2 V j d G l v b j E v V G F i b G U x I C g z K S 9 B d X R v U m V t b 3 Z l Z E N v b H V t b n M x L n t D b 2 x 1 b W 4 x L j I 5 N C w y O T N 9 J n F 1 b 3 Q 7 L C Z x d W 9 0 O 1 N l Y 3 R p b 2 4 x L 1 R h Y m x l M S A o M y k v Q X V 0 b 1 J l b W 9 2 Z W R D b 2 x 1 b W 5 z M S 5 7 Q 2 9 s d W 1 u M S 4 y O T U s M j k 0 f S Z x d W 9 0 O y w m c X V v d D t T Z W N 0 a W 9 u M S 9 U Y W J s Z T E g K D M p L 0 F 1 d G 9 S Z W 1 v d m V k Q 2 9 s d W 1 u c z E u e 0 N v b H V t b j E u M j k 2 L D I 5 N X 0 m c X V v d D s s J n F 1 b 3 Q 7 U 2 V j d G l v b j E v V G F i b G U x I C g z K S 9 B d X R v U m V t b 3 Z l Z E N v b H V t b n M x L n t D b 2 x 1 b W 4 x L j I 5 N y w y O T Z 9 J n F 1 b 3 Q 7 L C Z x d W 9 0 O 1 N l Y 3 R p b 2 4 x L 1 R h Y m x l M S A o M y k v Q X V 0 b 1 J l b W 9 2 Z W R D b 2 x 1 b W 5 z M S 5 7 Q 2 9 s d W 1 u M S 4 y O T g s M j k 3 f S Z x d W 9 0 O y w m c X V v d D t T Z W N 0 a W 9 u M S 9 U Y W J s Z T E g K D M p L 0 F 1 d G 9 S Z W 1 v d m V k Q 2 9 s d W 1 u c z E u e 0 N v b H V t b j E u M j k 5 L D I 5 O H 0 m c X V v d D s s J n F 1 b 3 Q 7 U 2 V j d G l v b j E v V G F i b G U x I C g z K S 9 B d X R v U m V t b 3 Z l Z E N v b H V t b n M x L n t D b 2 x 1 b W 4 x L j M w M C w y O T l 9 J n F 1 b 3 Q 7 L C Z x d W 9 0 O 1 N l Y 3 R p b 2 4 x L 1 R h Y m x l M S A o M y k v Q X V 0 b 1 J l b W 9 2 Z W R D b 2 x 1 b W 5 z M S 5 7 Q 2 9 s d W 1 u M S 4 z M D E s M z A w f S Z x d W 9 0 O y w m c X V v d D t T Z W N 0 a W 9 u M S 9 U Y W J s Z T E g K D M p L 0 F 1 d G 9 S Z W 1 v d m V k Q 2 9 s d W 1 u c z E u e 0 N v b H V t b j E u M z A y L D M w M X 0 m c X V v d D s s J n F 1 b 3 Q 7 U 2 V j d G l v b j E v V G F i b G U x I C g z K S 9 B d X R v U m V t b 3 Z l Z E N v b H V t b n M x L n t D b 2 x 1 b W 4 x L j M w M y w z M D J 9 J n F 1 b 3 Q 7 L C Z x d W 9 0 O 1 N l Y 3 R p b 2 4 x L 1 R h Y m x l M S A o M y k v Q X V 0 b 1 J l b W 9 2 Z W R D b 2 x 1 b W 5 z M S 5 7 Q 2 9 s d W 1 u M S 4 z M D Q s M z A z f S Z x d W 9 0 O y w m c X V v d D t T Z W N 0 a W 9 u M S 9 U Y W J s Z T E g K D M p L 0 F 1 d G 9 S Z W 1 v d m V k Q 2 9 s d W 1 u c z E u e 0 N v b H V t b j E u M z A 1 L D M w N H 0 m c X V v d D s s J n F 1 b 3 Q 7 U 2 V j d G l v b j E v V G F i b G U x I C g z K S 9 B d X R v U m V t b 3 Z l Z E N v b H V t b n M x L n t D b 2 x 1 b W 4 x L j M w N i w z M D V 9 J n F 1 b 3 Q 7 L C Z x d W 9 0 O 1 N l Y 3 R p b 2 4 x L 1 R h Y m x l M S A o M y k v Q X V 0 b 1 J l b W 9 2 Z W R D b 2 x 1 b W 5 z M S 5 7 Q 2 9 s d W 1 u M S 4 z M D c s M z A 2 f S Z x d W 9 0 O y w m c X V v d D t T Z W N 0 a W 9 u M S 9 U Y W J s Z T E g K D M p L 0 F 1 d G 9 S Z W 1 v d m V k Q 2 9 s d W 1 u c z E u e 0 N v b H V t b j E u M z A 4 L D M w N 3 0 m c X V v d D s s J n F 1 b 3 Q 7 U 2 V j d G l v b j E v V G F i b G U x I C g z K S 9 B d X R v U m V t b 3 Z l Z E N v b H V t b n M x L n t D b 2 x 1 b W 4 x L j M w O S w z M D h 9 J n F 1 b 3 Q 7 L C Z x d W 9 0 O 1 N l Y 3 R p b 2 4 x L 1 R h Y m x l M S A o M y k v Q X V 0 b 1 J l b W 9 2 Z W R D b 2 x 1 b W 5 z M S 5 7 Q 2 9 s d W 1 u M S 4 z M T A s M z A 5 f S Z x d W 9 0 O y w m c X V v d D t T Z W N 0 a W 9 u M S 9 U Y W J s Z T E g K D M p L 0 F 1 d G 9 S Z W 1 v d m V k Q 2 9 s d W 1 u c z E u e 0 N v b H V t b j E u M z E x L D M x M H 0 m c X V v d D s s J n F 1 b 3 Q 7 U 2 V j d G l v b j E v V G F i b G U x I C g z K S 9 B d X R v U m V t b 3 Z l Z E N v b H V t b n M x L n t D b 2 x 1 b W 4 x L j M x M i w z M T F 9 J n F 1 b 3 Q 7 L C Z x d W 9 0 O 1 N l Y 3 R p b 2 4 x L 1 R h Y m x l M S A o M y k v Q X V 0 b 1 J l b W 9 2 Z W R D b 2 x 1 b W 5 z M S 5 7 Q 2 9 s d W 1 u M S 4 z M T M s M z E y f S Z x d W 9 0 O y w m c X V v d D t T Z W N 0 a W 9 u M S 9 U Y W J s Z T E g K D M p L 0 F 1 d G 9 S Z W 1 v d m V k Q 2 9 s d W 1 u c z E u e 0 N v b H V t b j E u M z E 0 L D M x M 3 0 m c X V v d D s s J n F 1 b 3 Q 7 U 2 V j d G l v b j E v V G F i b G U x I C g z K S 9 B d X R v U m V t b 3 Z l Z E N v b H V t b n M x L n t D b 2 x 1 b W 4 x L j M x N S w z M T R 9 J n F 1 b 3 Q 7 L C Z x d W 9 0 O 1 N l Y 3 R p b 2 4 x L 1 R h Y m x l M S A o M y k v Q X V 0 b 1 J l b W 9 2 Z W R D b 2 x 1 b W 5 z M S 5 7 Q 2 9 s d W 1 u M S 4 z M T Y s M z E 1 f S Z x d W 9 0 O y w m c X V v d D t T Z W N 0 a W 9 u M S 9 U Y W J s Z T E g K D M p L 0 F 1 d G 9 S Z W 1 v d m V k Q 2 9 s d W 1 u c z E u e 0 N v b H V t b j E u M z E 3 L D M x N n 0 m c X V v d D s s J n F 1 b 3 Q 7 U 2 V j d G l v b j E v V G F i b G U x I C g z K S 9 B d X R v U m V t b 3 Z l Z E N v b H V t b n M x L n t D b 2 x 1 b W 4 x L j M x O C w z M T d 9 J n F 1 b 3 Q 7 L C Z x d W 9 0 O 1 N l Y 3 R p b 2 4 x L 1 R h Y m x l M S A o M y k v Q X V 0 b 1 J l b W 9 2 Z W R D b 2 x 1 b W 5 z M S 5 7 Q 2 9 s d W 1 u M S 4 z M T k s M z E 4 f S Z x d W 9 0 O y w m c X V v d D t T Z W N 0 a W 9 u M S 9 U Y W J s Z T E g K D M p L 0 F 1 d G 9 S Z W 1 v d m V k Q 2 9 s d W 1 u c z E u e 0 N v b H V t b j E u M z I w L D M x O X 0 m c X V v d D s s J n F 1 b 3 Q 7 U 2 V j d G l v b j E v V G F i b G U x I C g z K S 9 B d X R v U m V t b 3 Z l Z E N v b H V t b n M x L n t D b 2 x 1 b W 4 x L j M y M S w z M j B 9 J n F 1 b 3 Q 7 L C Z x d W 9 0 O 1 N l Y 3 R p b 2 4 x L 1 R h Y m x l M S A o M y k v Q X V 0 b 1 J l b W 9 2 Z W R D b 2 x 1 b W 5 z M S 5 7 Q 2 9 s d W 1 u M S 4 z M j I s M z I x f S Z x d W 9 0 O y w m c X V v d D t T Z W N 0 a W 9 u M S 9 U Y W J s Z T E g K D M p L 0 F 1 d G 9 S Z W 1 v d m V k Q 2 9 s d W 1 u c z E u e 0 N v b H V t b j E u M z I z L D M y M n 0 m c X V v d D s s J n F 1 b 3 Q 7 U 2 V j d G l v b j E v V G F i b G U x I C g z K S 9 B d X R v U m V t b 3 Z l Z E N v b H V t b n M x L n t D b 2 x 1 b W 4 x L j M y N C w z M j N 9 J n F 1 b 3 Q 7 L C Z x d W 9 0 O 1 N l Y 3 R p b 2 4 x L 1 R h Y m x l M S A o M y k v Q X V 0 b 1 J l b W 9 2 Z W R D b 2 x 1 b W 5 z M S 5 7 Q 2 9 s d W 1 u M S 4 z M j U s M z I 0 f S Z x d W 9 0 O y w m c X V v d D t T Z W N 0 a W 9 u M S 9 U Y W J s Z T E g K D M p L 0 F 1 d G 9 S Z W 1 v d m V k Q 2 9 s d W 1 u c z E u e 0 N v b H V t b j E u M z I 2 L D M y N X 0 m c X V v d D s s J n F 1 b 3 Q 7 U 2 V j d G l v b j E v V G F i b G U x I C g z K S 9 B d X R v U m V t b 3 Z l Z E N v b H V t b n M x L n t D b 2 x 1 b W 4 x L j M y N y w z M j Z 9 J n F 1 b 3 Q 7 L C Z x d W 9 0 O 1 N l Y 3 R p b 2 4 x L 1 R h Y m x l M S A o M y k v Q X V 0 b 1 J l b W 9 2 Z W R D b 2 x 1 b W 5 z M S 5 7 Q 2 9 s d W 1 u M S 4 z M j g s M z I 3 f S Z x d W 9 0 O y w m c X V v d D t T Z W N 0 a W 9 u M S 9 U Y W J s Z T E g K D M p L 0 F 1 d G 9 S Z W 1 v d m V k Q 2 9 s d W 1 u c z E u e 0 N v b H V t b j E u M z I 5 L D M y O H 0 m c X V v d D s s J n F 1 b 3 Q 7 U 2 V j d G l v b j E v V G F i b G U x I C g z K S 9 B d X R v U m V t b 3 Z l Z E N v b H V t b n M x L n t D b 2 x 1 b W 4 x L j M z M C w z M j l 9 J n F 1 b 3 Q 7 L C Z x d W 9 0 O 1 N l Y 3 R p b 2 4 x L 1 R h Y m x l M S A o M y k v Q X V 0 b 1 J l b W 9 2 Z W R D b 2 x 1 b W 5 z M S 5 7 Q 2 9 s d W 1 u M S 4 z M z E s M z M w f S Z x d W 9 0 O y w m c X V v d D t T Z W N 0 a W 9 u M S 9 U Y W J s Z T E g K D M p L 0 F 1 d G 9 S Z W 1 v d m V k Q 2 9 s d W 1 u c z E u e 0 N v b H V t b j E u M z M y L D M z M X 0 m c X V v d D s s J n F 1 b 3 Q 7 U 2 V j d G l v b j E v V G F i b G U x I C g z K S 9 B d X R v U m V t b 3 Z l Z E N v b H V t b n M x L n t D b 2 x 1 b W 4 x L j M z M y w z M z J 9 J n F 1 b 3 Q 7 L C Z x d W 9 0 O 1 N l Y 3 R p b 2 4 x L 1 R h Y m x l M S A o M y k v Q X V 0 b 1 J l b W 9 2 Z W R D b 2 x 1 b W 5 z M S 5 7 Q 2 9 s d W 1 u M S 4 z M z Q s M z M z f S Z x d W 9 0 O y w m c X V v d D t T Z W N 0 a W 9 u M S 9 U Y W J s Z T E g K D M p L 0 F 1 d G 9 S Z W 1 v d m V k Q 2 9 s d W 1 u c z E u e 0 N v b H V t b j E u M z M 1 L D M z N H 0 m c X V v d D s s J n F 1 b 3 Q 7 U 2 V j d G l v b j E v V G F i b G U x I C g z K S 9 B d X R v U m V t b 3 Z l Z E N v b H V t b n M x L n t D b 2 x 1 b W 4 x L j M z N i w z M z V 9 J n F 1 b 3 Q 7 L C Z x d W 9 0 O 1 N l Y 3 R p b 2 4 x L 1 R h Y m x l M S A o M y k v Q X V 0 b 1 J l b W 9 2 Z W R D b 2 x 1 b W 5 z M S 5 7 Q 2 9 s d W 1 u M S 4 z M z c s M z M 2 f S Z x d W 9 0 O y w m c X V v d D t T Z W N 0 a W 9 u M S 9 U Y W J s Z T E g K D M p L 0 F 1 d G 9 S Z W 1 v d m V k Q 2 9 s d W 1 u c z E u e 0 N v b H V t b j E u M z M 4 L D M z N 3 0 m c X V v d D s s J n F 1 b 3 Q 7 U 2 V j d G l v b j E v V G F i b G U x I C g z K S 9 B d X R v U m V t b 3 Z l Z E N v b H V t b n M x L n t D b 2 x 1 b W 4 x L j M z O S w z M z h 9 J n F 1 b 3 Q 7 L C Z x d W 9 0 O 1 N l Y 3 R p b 2 4 x L 1 R h Y m x l M S A o M y k v Q X V 0 b 1 J l b W 9 2 Z W R D b 2 x 1 b W 5 z M S 5 7 Q 2 9 s d W 1 u M S 4 z N D A s M z M 5 f S Z x d W 9 0 O y w m c X V v d D t T Z W N 0 a W 9 u M S 9 U Y W J s Z T E g K D M p L 0 F 1 d G 9 S Z W 1 v d m V k Q 2 9 s d W 1 u c z E u e 0 N v b H V t b j E u M z Q x L D M 0 M H 0 m c X V v d D s s J n F 1 b 3 Q 7 U 2 V j d G l v b j E v V G F i b G U x I C g z K S 9 B d X R v U m V t b 3 Z l Z E N v b H V t b n M x L n t D b 2 x 1 b W 4 x L j M 0 M i w z N D F 9 J n F 1 b 3 Q 7 L C Z x d W 9 0 O 1 N l Y 3 R p b 2 4 x L 1 R h Y m x l M S A o M y k v Q X V 0 b 1 J l b W 9 2 Z W R D b 2 x 1 b W 5 z M S 5 7 Q 2 9 s d W 1 u M S 4 z N D M s M z Q y f S Z x d W 9 0 O y w m c X V v d D t T Z W N 0 a W 9 u M S 9 U Y W J s Z T E g K D M p L 0 F 1 d G 9 S Z W 1 v d m V k Q 2 9 s d W 1 u c z E u e 0 N v b H V t b j E u M z Q 0 L D M 0 M 3 0 m c X V v d D s s J n F 1 b 3 Q 7 U 2 V j d G l v b j E v V G F i b G U x I C g z K S 9 B d X R v U m V t b 3 Z l Z E N v b H V t b n M x L n t D b 2 x 1 b W 4 x L j M 0 N S w z N D R 9 J n F 1 b 3 Q 7 L C Z x d W 9 0 O 1 N l Y 3 R p b 2 4 x L 1 R h Y m x l M S A o M y k v Q X V 0 b 1 J l b W 9 2 Z W R D b 2 x 1 b W 5 z M S 5 7 Q 2 9 s d W 1 u M S 4 z N D Y s M z Q 1 f S Z x d W 9 0 O y w m c X V v d D t T Z W N 0 a W 9 u M S 9 U Y W J s Z T E g K D M p L 0 F 1 d G 9 S Z W 1 v d m V k Q 2 9 s d W 1 u c z E u e 0 N v b H V t b j E u M z Q 3 L D M 0 N n 0 m c X V v d D s s J n F 1 b 3 Q 7 U 2 V j d G l v b j E v V G F i b G U x I C g z K S 9 B d X R v U m V t b 3 Z l Z E N v b H V t b n M x L n t D b 2 x 1 b W 4 x L j M 0 O C w z N D d 9 J n F 1 b 3 Q 7 L C Z x d W 9 0 O 1 N l Y 3 R p b 2 4 x L 1 R h Y m x l M S A o M y k v Q X V 0 b 1 J l b W 9 2 Z W R D b 2 x 1 b W 5 z M S 5 7 Q 2 9 s d W 1 u M S 4 z N D k s M z Q 4 f S Z x d W 9 0 O y w m c X V v d D t T Z W N 0 a W 9 u M S 9 U Y W J s Z T E g K D M p L 0 F 1 d G 9 S Z W 1 v d m V k Q 2 9 s d W 1 u c z E u e 0 N v b H V t b j E u M z U w L D M 0 O X 0 m c X V v d D s s J n F 1 b 3 Q 7 U 2 V j d G l v b j E v V G F i b G U x I C g z K S 9 B d X R v U m V t b 3 Z l Z E N v b H V t b n M x L n t D b 2 x 1 b W 4 x L j M 1 M S w z N T B 9 J n F 1 b 3 Q 7 L C Z x d W 9 0 O 1 N l Y 3 R p b 2 4 x L 1 R h Y m x l M S A o M y k v Q X V 0 b 1 J l b W 9 2 Z W R D b 2 x 1 b W 5 z M S 5 7 Q 2 9 s d W 1 u M S 4 z N T I s M z U x f S Z x d W 9 0 O 1 0 s J n F 1 b 3 Q 7 Q 2 9 s d W 1 u Q 2 9 1 b n Q m c X V v d D s 6 M z U y L C Z x d W 9 0 O 0 t l e U N v b H V t b k 5 h b W V z J n F 1 b 3 Q 7 O l t d L C Z x d W 9 0 O 0 N v b H V t b k l k Z W 5 0 a X R p Z X M m c X V v d D s 6 W y Z x d W 9 0 O 1 N l Y 3 R p b 2 4 x L 1 R h Y m x l M S A o M y k v Q X V 0 b 1 J l b W 9 2 Z W R D b 2 x 1 b W 5 z M S 5 7 Q 2 9 s d W 1 u M S 4 x L D B 9 J n F 1 b 3 Q 7 L C Z x d W 9 0 O 1 N l Y 3 R p b 2 4 x L 1 R h Y m x l M S A o M y k v Q X V 0 b 1 J l b W 9 2 Z W R D b 2 x 1 b W 5 z M S 5 7 Q 2 9 s d W 1 u M S 4 y L D F 9 J n F 1 b 3 Q 7 L C Z x d W 9 0 O 1 N l Y 3 R p b 2 4 x L 1 R h Y m x l M S A o M y k v Q X V 0 b 1 J l b W 9 2 Z W R D b 2 x 1 b W 5 z M S 5 7 Q 2 9 s d W 1 u M S 4 z L D J 9 J n F 1 b 3 Q 7 L C Z x d W 9 0 O 1 N l Y 3 R p b 2 4 x L 1 R h Y m x l M S A o M y k v Q X V 0 b 1 J l b W 9 2 Z W R D b 2 x 1 b W 5 z M S 5 7 Q 2 9 s d W 1 u M S 4 0 L D N 9 J n F 1 b 3 Q 7 L C Z x d W 9 0 O 1 N l Y 3 R p b 2 4 x L 1 R h Y m x l M S A o M y k v Q X V 0 b 1 J l b W 9 2 Z W R D b 2 x 1 b W 5 z M S 5 7 Q 2 9 s d W 1 u M S 4 1 L D R 9 J n F 1 b 3 Q 7 L C Z x d W 9 0 O 1 N l Y 3 R p b 2 4 x L 1 R h Y m x l M S A o M y k v Q X V 0 b 1 J l b W 9 2 Z W R D b 2 x 1 b W 5 z M S 5 7 Q 2 9 s d W 1 u M S 4 2 L D V 9 J n F 1 b 3 Q 7 L C Z x d W 9 0 O 1 N l Y 3 R p b 2 4 x L 1 R h Y m x l M S A o M y k v Q X V 0 b 1 J l b W 9 2 Z W R D b 2 x 1 b W 5 z M S 5 7 Q 2 9 s d W 1 u M S 4 3 L D Z 9 J n F 1 b 3 Q 7 L C Z x d W 9 0 O 1 N l Y 3 R p b 2 4 x L 1 R h Y m x l M S A o M y k v Q X V 0 b 1 J l b W 9 2 Z W R D b 2 x 1 b W 5 z M S 5 7 Q 2 9 s d W 1 u M S 4 4 L D d 9 J n F 1 b 3 Q 7 L C Z x d W 9 0 O 1 N l Y 3 R p b 2 4 x L 1 R h Y m x l M S A o M y k v Q X V 0 b 1 J l b W 9 2 Z W R D b 2 x 1 b W 5 z M S 5 7 Q 2 9 s d W 1 u M S 4 5 L D h 9 J n F 1 b 3 Q 7 L C Z x d W 9 0 O 1 N l Y 3 R p b 2 4 x L 1 R h Y m x l M S A o M y k v Q X V 0 b 1 J l b W 9 2 Z W R D b 2 x 1 b W 5 z M S 5 7 Q 2 9 s d W 1 u M S 4 x M C w 5 f S Z x d W 9 0 O y w m c X V v d D t T Z W N 0 a W 9 u M S 9 U Y W J s Z T E g K D M p L 0 F 1 d G 9 S Z W 1 v d m V k Q 2 9 s d W 1 u c z E u e 0 N v b H V t b j E u M T E s M T B 9 J n F 1 b 3 Q 7 L C Z x d W 9 0 O 1 N l Y 3 R p b 2 4 x L 1 R h Y m x l M S A o M y k v Q X V 0 b 1 J l b W 9 2 Z W R D b 2 x 1 b W 5 z M S 5 7 Q 2 9 s d W 1 u M S 4 x M i w x M X 0 m c X V v d D s s J n F 1 b 3 Q 7 U 2 V j d G l v b j E v V G F i b G U x I C g z K S 9 B d X R v U m V t b 3 Z l Z E N v b H V t b n M x L n t D b 2 x 1 b W 4 x L j E z L D E y f S Z x d W 9 0 O y w m c X V v d D t T Z W N 0 a W 9 u M S 9 U Y W J s Z T E g K D M p L 0 F 1 d G 9 S Z W 1 v d m V k Q 2 9 s d W 1 u c z E u e 0 N v b H V t b j E u M T Q s M T N 9 J n F 1 b 3 Q 7 L C Z x d W 9 0 O 1 N l Y 3 R p b 2 4 x L 1 R h Y m x l M S A o M y k v Q X V 0 b 1 J l b W 9 2 Z W R D b 2 x 1 b W 5 z M S 5 7 Q 2 9 s d W 1 u M S 4 x N S w x N H 0 m c X V v d D s s J n F 1 b 3 Q 7 U 2 V j d G l v b j E v V G F i b G U x I C g z K S 9 B d X R v U m V t b 3 Z l Z E N v b H V t b n M x L n t D b 2 x 1 b W 4 x L j E 2 L D E 1 f S Z x d W 9 0 O y w m c X V v d D t T Z W N 0 a W 9 u M S 9 U Y W J s Z T E g K D M p L 0 F 1 d G 9 S Z W 1 v d m V k Q 2 9 s d W 1 u c z E u e 0 N v b H V t b j E u M T c s M T Z 9 J n F 1 b 3 Q 7 L C Z x d W 9 0 O 1 N l Y 3 R p b 2 4 x L 1 R h Y m x l M S A o M y k v Q X V 0 b 1 J l b W 9 2 Z W R D b 2 x 1 b W 5 z M S 5 7 Q 2 9 s d W 1 u M S 4 x O C w x N 3 0 m c X V v d D s s J n F 1 b 3 Q 7 U 2 V j d G l v b j E v V G F i b G U x I C g z K S 9 B d X R v U m V t b 3 Z l Z E N v b H V t b n M x L n t D b 2 x 1 b W 4 x L j E 5 L D E 4 f S Z x d W 9 0 O y w m c X V v d D t T Z W N 0 a W 9 u M S 9 U Y W J s Z T E g K D M p L 0 F 1 d G 9 S Z W 1 v d m V k Q 2 9 s d W 1 u c z E u e 0 N v b H V t b j E u M j A s M T l 9 J n F 1 b 3 Q 7 L C Z x d W 9 0 O 1 N l Y 3 R p b 2 4 x L 1 R h Y m x l M S A o M y k v Q X V 0 b 1 J l b W 9 2 Z W R D b 2 x 1 b W 5 z M S 5 7 Q 2 9 s d W 1 u M S 4 y M S w y M H 0 m c X V v d D s s J n F 1 b 3 Q 7 U 2 V j d G l v b j E v V G F i b G U x I C g z K S 9 B d X R v U m V t b 3 Z l Z E N v b H V t b n M x L n t D b 2 x 1 b W 4 x L j I y L D I x f S Z x d W 9 0 O y w m c X V v d D t T Z W N 0 a W 9 u M S 9 U Y W J s Z T E g K D M p L 0 F 1 d G 9 S Z W 1 v d m V k Q 2 9 s d W 1 u c z E u e 0 N v b H V t b j E u M j M s M j J 9 J n F 1 b 3 Q 7 L C Z x d W 9 0 O 1 N l Y 3 R p b 2 4 x L 1 R h Y m x l M S A o M y k v Q X V 0 b 1 J l b W 9 2 Z W R D b 2 x 1 b W 5 z M S 5 7 Q 2 9 s d W 1 u M S 4 y N C w y M 3 0 m c X V v d D s s J n F 1 b 3 Q 7 U 2 V j d G l v b j E v V G F i b G U x I C g z K S 9 B d X R v U m V t b 3 Z l Z E N v b H V t b n M x L n t D b 2 x 1 b W 4 x L j I 1 L D I 0 f S Z x d W 9 0 O y w m c X V v d D t T Z W N 0 a W 9 u M S 9 U Y W J s Z T E g K D M p L 0 F 1 d G 9 S Z W 1 v d m V k Q 2 9 s d W 1 u c z E u e 0 N v b H V t b j E u M j Y s M j V 9 J n F 1 b 3 Q 7 L C Z x d W 9 0 O 1 N l Y 3 R p b 2 4 x L 1 R h Y m x l M S A o M y k v Q X V 0 b 1 J l b W 9 2 Z W R D b 2 x 1 b W 5 z M S 5 7 Q 2 9 s d W 1 u M S 4 y N y w y N n 0 m c X V v d D s s J n F 1 b 3 Q 7 U 2 V j d G l v b j E v V G F i b G U x I C g z K S 9 B d X R v U m V t b 3 Z l Z E N v b H V t b n M x L n t D b 2 x 1 b W 4 x L j I 4 L D I 3 f S Z x d W 9 0 O y w m c X V v d D t T Z W N 0 a W 9 u M S 9 U Y W J s Z T E g K D M p L 0 F 1 d G 9 S Z W 1 v d m V k Q 2 9 s d W 1 u c z E u e 0 N v b H V t b j E u M j k s M j h 9 J n F 1 b 3 Q 7 L C Z x d W 9 0 O 1 N l Y 3 R p b 2 4 x L 1 R h Y m x l M S A o M y k v Q X V 0 b 1 J l b W 9 2 Z W R D b 2 x 1 b W 5 z M S 5 7 Q 2 9 s d W 1 u M S 4 z M C w y O X 0 m c X V v d D s s J n F 1 b 3 Q 7 U 2 V j d G l v b j E v V G F i b G U x I C g z K S 9 B d X R v U m V t b 3 Z l Z E N v b H V t b n M x L n t D b 2 x 1 b W 4 x L j M x L D M w f S Z x d W 9 0 O y w m c X V v d D t T Z W N 0 a W 9 u M S 9 U Y W J s Z T E g K D M p L 0 F 1 d G 9 S Z W 1 v d m V k Q 2 9 s d W 1 u c z E u e 0 N v b H V t b j E u M z I s M z F 9 J n F 1 b 3 Q 7 L C Z x d W 9 0 O 1 N l Y 3 R p b 2 4 x L 1 R h Y m x l M S A o M y k v Q X V 0 b 1 J l b W 9 2 Z W R D b 2 x 1 b W 5 z M S 5 7 Q 2 9 s d W 1 u M S 4 z M y w z M n 0 m c X V v d D s s J n F 1 b 3 Q 7 U 2 V j d G l v b j E v V G F i b G U x I C g z K S 9 B d X R v U m V t b 3 Z l Z E N v b H V t b n M x L n t D b 2 x 1 b W 4 x L j M 0 L D M z f S Z x d W 9 0 O y w m c X V v d D t T Z W N 0 a W 9 u M S 9 U Y W J s Z T E g K D M p L 0 F 1 d G 9 S Z W 1 v d m V k Q 2 9 s d W 1 u c z E u e 0 N v b H V t b j E u M z U s M z R 9 J n F 1 b 3 Q 7 L C Z x d W 9 0 O 1 N l Y 3 R p b 2 4 x L 1 R h Y m x l M S A o M y k v Q X V 0 b 1 J l b W 9 2 Z W R D b 2 x 1 b W 5 z M S 5 7 Q 2 9 s d W 1 u M S 4 z N i w z N X 0 m c X V v d D s s J n F 1 b 3 Q 7 U 2 V j d G l v b j E v V G F i b G U x I C g z K S 9 B d X R v U m V t b 3 Z l Z E N v b H V t b n M x L n t D b 2 x 1 b W 4 x L j M 3 L D M 2 f S Z x d W 9 0 O y w m c X V v d D t T Z W N 0 a W 9 u M S 9 U Y W J s Z T E g K D M p L 0 F 1 d G 9 S Z W 1 v d m V k Q 2 9 s d W 1 u c z E u e 0 N v b H V t b j E u M z g s M z d 9 J n F 1 b 3 Q 7 L C Z x d W 9 0 O 1 N l Y 3 R p b 2 4 x L 1 R h Y m x l M S A o M y k v Q X V 0 b 1 J l b W 9 2 Z W R D b 2 x 1 b W 5 z M S 5 7 Q 2 9 s d W 1 u M S 4 z O S w z O H 0 m c X V v d D s s J n F 1 b 3 Q 7 U 2 V j d G l v b j E v V G F i b G U x I C g z K S 9 B d X R v U m V t b 3 Z l Z E N v b H V t b n M x L n t D b 2 x 1 b W 4 x L j Q w L D M 5 f S Z x d W 9 0 O y w m c X V v d D t T Z W N 0 a W 9 u M S 9 U Y W J s Z T E g K D M p L 0 F 1 d G 9 S Z W 1 v d m V k Q 2 9 s d W 1 u c z E u e 0 N v b H V t b j E u N D E s N D B 9 J n F 1 b 3 Q 7 L C Z x d W 9 0 O 1 N l Y 3 R p b 2 4 x L 1 R h Y m x l M S A o M y k v Q X V 0 b 1 J l b W 9 2 Z W R D b 2 x 1 b W 5 z M S 5 7 Q 2 9 s d W 1 u M S 4 0 M i w 0 M X 0 m c X V v d D s s J n F 1 b 3 Q 7 U 2 V j d G l v b j E v V G F i b G U x I C g z K S 9 B d X R v U m V t b 3 Z l Z E N v b H V t b n M x L n t D b 2 x 1 b W 4 x L j Q z L D Q y f S Z x d W 9 0 O y w m c X V v d D t T Z W N 0 a W 9 u M S 9 U Y W J s Z T E g K D M p L 0 F 1 d G 9 S Z W 1 v d m V k Q 2 9 s d W 1 u c z E u e 0 N v b H V t b j E u N D Q s N D N 9 J n F 1 b 3 Q 7 L C Z x d W 9 0 O 1 N l Y 3 R p b 2 4 x L 1 R h Y m x l M S A o M y k v Q X V 0 b 1 J l b W 9 2 Z W R D b 2 x 1 b W 5 z M S 5 7 Q 2 9 s d W 1 u M S 4 0 N S w 0 N H 0 m c X V v d D s s J n F 1 b 3 Q 7 U 2 V j d G l v b j E v V G F i b G U x I C g z K S 9 B d X R v U m V t b 3 Z l Z E N v b H V t b n M x L n t D b 2 x 1 b W 4 x L j Q 2 L D Q 1 f S Z x d W 9 0 O y w m c X V v d D t T Z W N 0 a W 9 u M S 9 U Y W J s Z T E g K D M p L 0 F 1 d G 9 S Z W 1 v d m V k Q 2 9 s d W 1 u c z E u e 0 N v b H V t b j E u N D c s N D Z 9 J n F 1 b 3 Q 7 L C Z x d W 9 0 O 1 N l Y 3 R p b 2 4 x L 1 R h Y m x l M S A o M y k v Q X V 0 b 1 J l b W 9 2 Z W R D b 2 x 1 b W 5 z M S 5 7 Q 2 9 s d W 1 u M S 4 0 O C w 0 N 3 0 m c X V v d D s s J n F 1 b 3 Q 7 U 2 V j d G l v b j E v V G F i b G U x I C g z K S 9 B d X R v U m V t b 3 Z l Z E N v b H V t b n M x L n t D b 2 x 1 b W 4 x L j Q 5 L D Q 4 f S Z x d W 9 0 O y w m c X V v d D t T Z W N 0 a W 9 u M S 9 U Y W J s Z T E g K D M p L 0 F 1 d G 9 S Z W 1 v d m V k Q 2 9 s d W 1 u c z E u e 0 N v b H V t b j E u N T A s N D l 9 J n F 1 b 3 Q 7 L C Z x d W 9 0 O 1 N l Y 3 R p b 2 4 x L 1 R h Y m x l M S A o M y k v Q X V 0 b 1 J l b W 9 2 Z W R D b 2 x 1 b W 5 z M S 5 7 Q 2 9 s d W 1 u M S 4 1 M S w 1 M H 0 m c X V v d D s s J n F 1 b 3 Q 7 U 2 V j d G l v b j E v V G F i b G U x I C g z K S 9 B d X R v U m V t b 3 Z l Z E N v b H V t b n M x L n t D b 2 x 1 b W 4 x L j U y L D U x f S Z x d W 9 0 O y w m c X V v d D t T Z W N 0 a W 9 u M S 9 U Y W J s Z T E g K D M p L 0 F 1 d G 9 S Z W 1 v d m V k Q 2 9 s d W 1 u c z E u e 0 N v b H V t b j E u N T M s N T J 9 J n F 1 b 3 Q 7 L C Z x d W 9 0 O 1 N l Y 3 R p b 2 4 x L 1 R h Y m x l M S A o M y k v Q X V 0 b 1 J l b W 9 2 Z W R D b 2 x 1 b W 5 z M S 5 7 Q 2 9 s d W 1 u M S 4 1 N C w 1 M 3 0 m c X V v d D s s J n F 1 b 3 Q 7 U 2 V j d G l v b j E v V G F i b G U x I C g z K S 9 B d X R v U m V t b 3 Z l Z E N v b H V t b n M x L n t D b 2 x 1 b W 4 x L j U 1 L D U 0 f S Z x d W 9 0 O y w m c X V v d D t T Z W N 0 a W 9 u M S 9 U Y W J s Z T E g K D M p L 0 F 1 d G 9 S Z W 1 v d m V k Q 2 9 s d W 1 u c z E u e 0 N v b H V t b j E u N T Y s N T V 9 J n F 1 b 3 Q 7 L C Z x d W 9 0 O 1 N l Y 3 R p b 2 4 x L 1 R h Y m x l M S A o M y k v Q X V 0 b 1 J l b W 9 2 Z W R D b 2 x 1 b W 5 z M S 5 7 Q 2 9 s d W 1 u M S 4 1 N y w 1 N n 0 m c X V v d D s s J n F 1 b 3 Q 7 U 2 V j d G l v b j E v V G F i b G U x I C g z K S 9 B d X R v U m V t b 3 Z l Z E N v b H V t b n M x L n t D b 2 x 1 b W 4 x L j U 4 L D U 3 f S Z x d W 9 0 O y w m c X V v d D t T Z W N 0 a W 9 u M S 9 U Y W J s Z T E g K D M p L 0 F 1 d G 9 S Z W 1 v d m V k Q 2 9 s d W 1 u c z E u e 0 N v b H V t b j E u N T k s N T h 9 J n F 1 b 3 Q 7 L C Z x d W 9 0 O 1 N l Y 3 R p b 2 4 x L 1 R h Y m x l M S A o M y k v Q X V 0 b 1 J l b W 9 2 Z W R D b 2 x 1 b W 5 z M S 5 7 Q 2 9 s d W 1 u M S 4 2 M C w 1 O X 0 m c X V v d D s s J n F 1 b 3 Q 7 U 2 V j d G l v b j E v V G F i b G U x I C g z K S 9 B d X R v U m V t b 3 Z l Z E N v b H V t b n M x L n t D b 2 x 1 b W 4 x L j Y x L D Y w f S Z x d W 9 0 O y w m c X V v d D t T Z W N 0 a W 9 u M S 9 U Y W J s Z T E g K D M p L 0 F 1 d G 9 S Z W 1 v d m V k Q 2 9 s d W 1 u c z E u e 0 N v b H V t b j E u N j I s N j F 9 J n F 1 b 3 Q 7 L C Z x d W 9 0 O 1 N l Y 3 R p b 2 4 x L 1 R h Y m x l M S A o M y k v Q X V 0 b 1 J l b W 9 2 Z W R D b 2 x 1 b W 5 z M S 5 7 Q 2 9 s d W 1 u M S 4 2 M y w 2 M n 0 m c X V v d D s s J n F 1 b 3 Q 7 U 2 V j d G l v b j E v V G F i b G U x I C g z K S 9 B d X R v U m V t b 3 Z l Z E N v b H V t b n M x L n t D b 2 x 1 b W 4 x L j Y 0 L D Y z f S Z x d W 9 0 O y w m c X V v d D t T Z W N 0 a W 9 u M S 9 U Y W J s Z T E g K D M p L 0 F 1 d G 9 S Z W 1 v d m V k Q 2 9 s d W 1 u c z E u e 0 N v b H V t b j E u N j U s N j R 9 J n F 1 b 3 Q 7 L C Z x d W 9 0 O 1 N l Y 3 R p b 2 4 x L 1 R h Y m x l M S A o M y k v Q X V 0 b 1 J l b W 9 2 Z W R D b 2 x 1 b W 5 z M S 5 7 Q 2 9 s d W 1 u M S 4 2 N i w 2 N X 0 m c X V v d D s s J n F 1 b 3 Q 7 U 2 V j d G l v b j E v V G F i b G U x I C g z K S 9 B d X R v U m V t b 3 Z l Z E N v b H V t b n M x L n t D b 2 x 1 b W 4 x L j Y 3 L D Y 2 f S Z x d W 9 0 O y w m c X V v d D t T Z W N 0 a W 9 u M S 9 U Y W J s Z T E g K D M p L 0 F 1 d G 9 S Z W 1 v d m V k Q 2 9 s d W 1 u c z E u e 0 N v b H V t b j E u N j g s N j d 9 J n F 1 b 3 Q 7 L C Z x d W 9 0 O 1 N l Y 3 R p b 2 4 x L 1 R h Y m x l M S A o M y k v Q X V 0 b 1 J l b W 9 2 Z W R D b 2 x 1 b W 5 z M S 5 7 Q 2 9 s d W 1 u M S 4 2 O S w 2 O H 0 m c X V v d D s s J n F 1 b 3 Q 7 U 2 V j d G l v b j E v V G F i b G U x I C g z K S 9 B d X R v U m V t b 3 Z l Z E N v b H V t b n M x L n t D b 2 x 1 b W 4 x L j c w L D Y 5 f S Z x d W 9 0 O y w m c X V v d D t T Z W N 0 a W 9 u M S 9 U Y W J s Z T E g K D M p L 0 F 1 d G 9 S Z W 1 v d m V k Q 2 9 s d W 1 u c z E u e 0 N v b H V t b j E u N z E s N z B 9 J n F 1 b 3 Q 7 L C Z x d W 9 0 O 1 N l Y 3 R p b 2 4 x L 1 R h Y m x l M S A o M y k v Q X V 0 b 1 J l b W 9 2 Z W R D b 2 x 1 b W 5 z M S 5 7 Q 2 9 s d W 1 u M S 4 3 M i w 3 M X 0 m c X V v d D s s J n F 1 b 3 Q 7 U 2 V j d G l v b j E v V G F i b G U x I C g z K S 9 B d X R v U m V t b 3 Z l Z E N v b H V t b n M x L n t D b 2 x 1 b W 4 x L j c z L D c y f S Z x d W 9 0 O y w m c X V v d D t T Z W N 0 a W 9 u M S 9 U Y W J s Z T E g K D M p L 0 F 1 d G 9 S Z W 1 v d m V k Q 2 9 s d W 1 u c z E u e 0 N v b H V t b j E u N z Q s N z N 9 J n F 1 b 3 Q 7 L C Z x d W 9 0 O 1 N l Y 3 R p b 2 4 x L 1 R h Y m x l M S A o M y k v Q X V 0 b 1 J l b W 9 2 Z W R D b 2 x 1 b W 5 z M S 5 7 Q 2 9 s d W 1 u M S 4 3 N S w 3 N H 0 m c X V v d D s s J n F 1 b 3 Q 7 U 2 V j d G l v b j E v V G F i b G U x I C g z K S 9 B d X R v U m V t b 3 Z l Z E N v b H V t b n M x L n t D b 2 x 1 b W 4 x L j c 2 L D c 1 f S Z x d W 9 0 O y w m c X V v d D t T Z W N 0 a W 9 u M S 9 U Y W J s Z T E g K D M p L 0 F 1 d G 9 S Z W 1 v d m V k Q 2 9 s d W 1 u c z E u e 0 N v b H V t b j E u N z c s N z Z 9 J n F 1 b 3 Q 7 L C Z x d W 9 0 O 1 N l Y 3 R p b 2 4 x L 1 R h Y m x l M S A o M y k v Q X V 0 b 1 J l b W 9 2 Z W R D b 2 x 1 b W 5 z M S 5 7 Q 2 9 s d W 1 u M S 4 3 O C w 3 N 3 0 m c X V v d D s s J n F 1 b 3 Q 7 U 2 V j d G l v b j E v V G F i b G U x I C g z K S 9 B d X R v U m V t b 3 Z l Z E N v b H V t b n M x L n t D b 2 x 1 b W 4 x L j c 5 L D c 4 f S Z x d W 9 0 O y w m c X V v d D t T Z W N 0 a W 9 u M S 9 U Y W J s Z T E g K D M p L 0 F 1 d G 9 S Z W 1 v d m V k Q 2 9 s d W 1 u c z E u e 0 N v b H V t b j E u O D A s N z l 9 J n F 1 b 3 Q 7 L C Z x d W 9 0 O 1 N l Y 3 R p b 2 4 x L 1 R h Y m x l M S A o M y k v Q X V 0 b 1 J l b W 9 2 Z W R D b 2 x 1 b W 5 z M S 5 7 Q 2 9 s d W 1 u M S 4 4 M S w 4 M H 0 m c X V v d D s s J n F 1 b 3 Q 7 U 2 V j d G l v b j E v V G F i b G U x I C g z K S 9 B d X R v U m V t b 3 Z l Z E N v b H V t b n M x L n t D b 2 x 1 b W 4 x L j g y L D g x f S Z x d W 9 0 O y w m c X V v d D t T Z W N 0 a W 9 u M S 9 U Y W J s Z T E g K D M p L 0 F 1 d G 9 S Z W 1 v d m V k Q 2 9 s d W 1 u c z E u e 0 N v b H V t b j E u O D M s O D J 9 J n F 1 b 3 Q 7 L C Z x d W 9 0 O 1 N l Y 3 R p b 2 4 x L 1 R h Y m x l M S A o M y k v Q X V 0 b 1 J l b W 9 2 Z W R D b 2 x 1 b W 5 z M S 5 7 Q 2 9 s d W 1 u M S 4 4 N C w 4 M 3 0 m c X V v d D s s J n F 1 b 3 Q 7 U 2 V j d G l v b j E v V G F i b G U x I C g z K S 9 B d X R v U m V t b 3 Z l Z E N v b H V t b n M x L n t D b 2 x 1 b W 4 x L j g 1 L D g 0 f S Z x d W 9 0 O y w m c X V v d D t T Z W N 0 a W 9 u M S 9 U Y W J s Z T E g K D M p L 0 F 1 d G 9 S Z W 1 v d m V k Q 2 9 s d W 1 u c z E u e 0 N v b H V t b j E u O D Y s O D V 9 J n F 1 b 3 Q 7 L C Z x d W 9 0 O 1 N l Y 3 R p b 2 4 x L 1 R h Y m x l M S A o M y k v Q X V 0 b 1 J l b W 9 2 Z W R D b 2 x 1 b W 5 z M S 5 7 Q 2 9 s d W 1 u M S 4 4 N y w 4 N n 0 m c X V v d D s s J n F 1 b 3 Q 7 U 2 V j d G l v b j E v V G F i b G U x I C g z K S 9 B d X R v U m V t b 3 Z l Z E N v b H V t b n M x L n t D b 2 x 1 b W 4 x L j g 4 L D g 3 f S Z x d W 9 0 O y w m c X V v d D t T Z W N 0 a W 9 u M S 9 U Y W J s Z T E g K D M p L 0 F 1 d G 9 S Z W 1 v d m V k Q 2 9 s d W 1 u c z E u e 0 N v b H V t b j E u O D k s O D h 9 J n F 1 b 3 Q 7 L C Z x d W 9 0 O 1 N l Y 3 R p b 2 4 x L 1 R h Y m x l M S A o M y k v Q X V 0 b 1 J l b W 9 2 Z W R D b 2 x 1 b W 5 z M S 5 7 Q 2 9 s d W 1 u M S 4 5 M C w 4 O X 0 m c X V v d D s s J n F 1 b 3 Q 7 U 2 V j d G l v b j E v V G F i b G U x I C g z K S 9 B d X R v U m V t b 3 Z l Z E N v b H V t b n M x L n t D b 2 x 1 b W 4 x L j k x L D k w f S Z x d W 9 0 O y w m c X V v d D t T Z W N 0 a W 9 u M S 9 U Y W J s Z T E g K D M p L 0 F 1 d G 9 S Z W 1 v d m V k Q 2 9 s d W 1 u c z E u e 0 N v b H V t b j E u O T I s O T F 9 J n F 1 b 3 Q 7 L C Z x d W 9 0 O 1 N l Y 3 R p b 2 4 x L 1 R h Y m x l M S A o M y k v Q X V 0 b 1 J l b W 9 2 Z W R D b 2 x 1 b W 5 z M S 5 7 Q 2 9 s d W 1 u M S 4 5 M y w 5 M n 0 m c X V v d D s s J n F 1 b 3 Q 7 U 2 V j d G l v b j E v V G F i b G U x I C g z K S 9 B d X R v U m V t b 3 Z l Z E N v b H V t b n M x L n t D b 2 x 1 b W 4 x L j k 0 L D k z f S Z x d W 9 0 O y w m c X V v d D t T Z W N 0 a W 9 u M S 9 U Y W J s Z T E g K D M p L 0 F 1 d G 9 S Z W 1 v d m V k Q 2 9 s d W 1 u c z E u e 0 N v b H V t b j E u O T U s O T R 9 J n F 1 b 3 Q 7 L C Z x d W 9 0 O 1 N l Y 3 R p b 2 4 x L 1 R h Y m x l M S A o M y k v Q X V 0 b 1 J l b W 9 2 Z W R D b 2 x 1 b W 5 z M S 5 7 Q 2 9 s d W 1 u M S 4 5 N i w 5 N X 0 m c X V v d D s s J n F 1 b 3 Q 7 U 2 V j d G l v b j E v V G F i b G U x I C g z K S 9 B d X R v U m V t b 3 Z l Z E N v b H V t b n M x L n t D b 2 x 1 b W 4 x L j k 3 L D k 2 f S Z x d W 9 0 O y w m c X V v d D t T Z W N 0 a W 9 u M S 9 U Y W J s Z T E g K D M p L 0 F 1 d G 9 S Z W 1 v d m V k Q 2 9 s d W 1 u c z E u e 0 N v b H V t b j E u O T g s O T d 9 J n F 1 b 3 Q 7 L C Z x d W 9 0 O 1 N l Y 3 R p b 2 4 x L 1 R h Y m x l M S A o M y k v Q X V 0 b 1 J l b W 9 2 Z W R D b 2 x 1 b W 5 z M S 5 7 Q 2 9 s d W 1 u M S 4 5 O S w 5 O H 0 m c X V v d D s s J n F 1 b 3 Q 7 U 2 V j d G l v b j E v V G F i b G U x I C g z K S 9 B d X R v U m V t b 3 Z l Z E N v b H V t b n M x L n t D b 2 x 1 b W 4 x L j E w M C w 5 O X 0 m c X V v d D s s J n F 1 b 3 Q 7 U 2 V j d G l v b j E v V G F i b G U x I C g z K S 9 B d X R v U m V t b 3 Z l Z E N v b H V t b n M x L n t D b 2 x 1 b W 4 x L j E w M S w x M D B 9 J n F 1 b 3 Q 7 L C Z x d W 9 0 O 1 N l Y 3 R p b 2 4 x L 1 R h Y m x l M S A o M y k v Q X V 0 b 1 J l b W 9 2 Z W R D b 2 x 1 b W 5 z M S 5 7 Q 2 9 s d W 1 u M S 4 x M D I s M T A x f S Z x d W 9 0 O y w m c X V v d D t T Z W N 0 a W 9 u M S 9 U Y W J s Z T E g K D M p L 0 F 1 d G 9 S Z W 1 v d m V k Q 2 9 s d W 1 u c z E u e 0 N v b H V t b j E u M T A z L D E w M n 0 m c X V v d D s s J n F 1 b 3 Q 7 U 2 V j d G l v b j E v V G F i b G U x I C g z K S 9 B d X R v U m V t b 3 Z l Z E N v b H V t b n M x L n t D b 2 x 1 b W 4 x L j E w N C w x M D N 9 J n F 1 b 3 Q 7 L C Z x d W 9 0 O 1 N l Y 3 R p b 2 4 x L 1 R h Y m x l M S A o M y k v Q X V 0 b 1 J l b W 9 2 Z W R D b 2 x 1 b W 5 z M S 5 7 Q 2 9 s d W 1 u M S 4 x M D U s M T A 0 f S Z x d W 9 0 O y w m c X V v d D t T Z W N 0 a W 9 u M S 9 U Y W J s Z T E g K D M p L 0 F 1 d G 9 S Z W 1 v d m V k Q 2 9 s d W 1 u c z E u e 0 N v b H V t b j E u M T A 2 L D E w N X 0 m c X V v d D s s J n F 1 b 3 Q 7 U 2 V j d G l v b j E v V G F i b G U x I C g z K S 9 B d X R v U m V t b 3 Z l Z E N v b H V t b n M x L n t D b 2 x 1 b W 4 x L j E w N y w x M D Z 9 J n F 1 b 3 Q 7 L C Z x d W 9 0 O 1 N l Y 3 R p b 2 4 x L 1 R h Y m x l M S A o M y k v Q X V 0 b 1 J l b W 9 2 Z W R D b 2 x 1 b W 5 z M S 5 7 Q 2 9 s d W 1 u M S 4 x M D g s M T A 3 f S Z x d W 9 0 O y w m c X V v d D t T Z W N 0 a W 9 u M S 9 U Y W J s Z T E g K D M p L 0 F 1 d G 9 S Z W 1 v d m V k Q 2 9 s d W 1 u c z E u e 0 N v b H V t b j E u M T A 5 L D E w O H 0 m c X V v d D s s J n F 1 b 3 Q 7 U 2 V j d G l v b j E v V G F i b G U x I C g z K S 9 B d X R v U m V t b 3 Z l Z E N v b H V t b n M x L n t D b 2 x 1 b W 4 x L j E x M C w x M D l 9 J n F 1 b 3 Q 7 L C Z x d W 9 0 O 1 N l Y 3 R p b 2 4 x L 1 R h Y m x l M S A o M y k v Q X V 0 b 1 J l b W 9 2 Z W R D b 2 x 1 b W 5 z M S 5 7 Q 2 9 s d W 1 u M S 4 x M T E s M T E w f S Z x d W 9 0 O y w m c X V v d D t T Z W N 0 a W 9 u M S 9 U Y W J s Z T E g K D M p L 0 F 1 d G 9 S Z W 1 v d m V k Q 2 9 s d W 1 u c z E u e 0 N v b H V t b j E u M T E y L D E x M X 0 m c X V v d D s s J n F 1 b 3 Q 7 U 2 V j d G l v b j E v V G F i b G U x I C g z K S 9 B d X R v U m V t b 3 Z l Z E N v b H V t b n M x L n t D b 2 x 1 b W 4 x L j E x M y w x M T J 9 J n F 1 b 3 Q 7 L C Z x d W 9 0 O 1 N l Y 3 R p b 2 4 x L 1 R h Y m x l M S A o M y k v Q X V 0 b 1 J l b W 9 2 Z W R D b 2 x 1 b W 5 z M S 5 7 Q 2 9 s d W 1 u M S 4 x M T Q s M T E z f S Z x d W 9 0 O y w m c X V v d D t T Z W N 0 a W 9 u M S 9 U Y W J s Z T E g K D M p L 0 F 1 d G 9 S Z W 1 v d m V k Q 2 9 s d W 1 u c z E u e 0 N v b H V t b j E u M T E 1 L D E x N H 0 m c X V v d D s s J n F 1 b 3 Q 7 U 2 V j d G l v b j E v V G F i b G U x I C g z K S 9 B d X R v U m V t b 3 Z l Z E N v b H V t b n M x L n t D b 2 x 1 b W 4 x L j E x N i w x M T V 9 J n F 1 b 3 Q 7 L C Z x d W 9 0 O 1 N l Y 3 R p b 2 4 x L 1 R h Y m x l M S A o M y k v Q X V 0 b 1 J l b W 9 2 Z W R D b 2 x 1 b W 5 z M S 5 7 Q 2 9 s d W 1 u M S 4 x M T c s M T E 2 f S Z x d W 9 0 O y w m c X V v d D t T Z W N 0 a W 9 u M S 9 U Y W J s Z T E g K D M p L 0 F 1 d G 9 S Z W 1 v d m V k Q 2 9 s d W 1 u c z E u e 0 N v b H V t b j E u M T E 4 L D E x N 3 0 m c X V v d D s s J n F 1 b 3 Q 7 U 2 V j d G l v b j E v V G F i b G U x I C g z K S 9 B d X R v U m V t b 3 Z l Z E N v b H V t b n M x L n t D b 2 x 1 b W 4 x L j E x O S w x M T h 9 J n F 1 b 3 Q 7 L C Z x d W 9 0 O 1 N l Y 3 R p b 2 4 x L 1 R h Y m x l M S A o M y k v Q X V 0 b 1 J l b W 9 2 Z W R D b 2 x 1 b W 5 z M S 5 7 Q 2 9 s d W 1 u M S 4 x M j A s M T E 5 f S Z x d W 9 0 O y w m c X V v d D t T Z W N 0 a W 9 u M S 9 U Y W J s Z T E g K D M p L 0 F 1 d G 9 S Z W 1 v d m V k Q 2 9 s d W 1 u c z E u e 0 N v b H V t b j E u M T I x L D E y M H 0 m c X V v d D s s J n F 1 b 3 Q 7 U 2 V j d G l v b j E v V G F i b G U x I C g z K S 9 B d X R v U m V t b 3 Z l Z E N v b H V t b n M x L n t D b 2 x 1 b W 4 x L j E y M i w x M j F 9 J n F 1 b 3 Q 7 L C Z x d W 9 0 O 1 N l Y 3 R p b 2 4 x L 1 R h Y m x l M S A o M y k v Q X V 0 b 1 J l b W 9 2 Z W R D b 2 x 1 b W 5 z M S 5 7 Q 2 9 s d W 1 u M S 4 x M j M s M T I y f S Z x d W 9 0 O y w m c X V v d D t T Z W N 0 a W 9 u M S 9 U Y W J s Z T E g K D M p L 0 F 1 d G 9 S Z W 1 v d m V k Q 2 9 s d W 1 u c z E u e 0 N v b H V t b j E u M T I 0 L D E y M 3 0 m c X V v d D s s J n F 1 b 3 Q 7 U 2 V j d G l v b j E v V G F i b G U x I C g z K S 9 B d X R v U m V t b 3 Z l Z E N v b H V t b n M x L n t D b 2 x 1 b W 4 x L j E y N S w x M j R 9 J n F 1 b 3 Q 7 L C Z x d W 9 0 O 1 N l Y 3 R p b 2 4 x L 1 R h Y m x l M S A o M y k v Q X V 0 b 1 J l b W 9 2 Z W R D b 2 x 1 b W 5 z M S 5 7 Q 2 9 s d W 1 u M S 4 x M j Y s M T I 1 f S Z x d W 9 0 O y w m c X V v d D t T Z W N 0 a W 9 u M S 9 U Y W J s Z T E g K D M p L 0 F 1 d G 9 S Z W 1 v d m V k Q 2 9 s d W 1 u c z E u e 0 N v b H V t b j E u M T I 3 L D E y N n 0 m c X V v d D s s J n F 1 b 3 Q 7 U 2 V j d G l v b j E v V G F i b G U x I C g z K S 9 B d X R v U m V t b 3 Z l Z E N v b H V t b n M x L n t D b 2 x 1 b W 4 x L j E y O C w x M j d 9 J n F 1 b 3 Q 7 L C Z x d W 9 0 O 1 N l Y 3 R p b 2 4 x L 1 R h Y m x l M S A o M y k v Q X V 0 b 1 J l b W 9 2 Z W R D b 2 x 1 b W 5 z M S 5 7 Q 2 9 s d W 1 u M S 4 x M j k s M T I 4 f S Z x d W 9 0 O y w m c X V v d D t T Z W N 0 a W 9 u M S 9 U Y W J s Z T E g K D M p L 0 F 1 d G 9 S Z W 1 v d m V k Q 2 9 s d W 1 u c z E u e 0 N v b H V t b j E u M T M w L D E y O X 0 m c X V v d D s s J n F 1 b 3 Q 7 U 2 V j d G l v b j E v V G F i b G U x I C g z K S 9 B d X R v U m V t b 3 Z l Z E N v b H V t b n M x L n t D b 2 x 1 b W 4 x L j E z M S w x M z B 9 J n F 1 b 3 Q 7 L C Z x d W 9 0 O 1 N l Y 3 R p b 2 4 x L 1 R h Y m x l M S A o M y k v Q X V 0 b 1 J l b W 9 2 Z W R D b 2 x 1 b W 5 z M S 5 7 Q 2 9 s d W 1 u M S 4 x M z I s M T M x f S Z x d W 9 0 O y w m c X V v d D t T Z W N 0 a W 9 u M S 9 U Y W J s Z T E g K D M p L 0 F 1 d G 9 S Z W 1 v d m V k Q 2 9 s d W 1 u c z E u e 0 N v b H V t b j E u M T M z L D E z M n 0 m c X V v d D s s J n F 1 b 3 Q 7 U 2 V j d G l v b j E v V G F i b G U x I C g z K S 9 B d X R v U m V t b 3 Z l Z E N v b H V t b n M x L n t D b 2 x 1 b W 4 x L j E z N C w x M z N 9 J n F 1 b 3 Q 7 L C Z x d W 9 0 O 1 N l Y 3 R p b 2 4 x L 1 R h Y m x l M S A o M y k v Q X V 0 b 1 J l b W 9 2 Z W R D b 2 x 1 b W 5 z M S 5 7 Q 2 9 s d W 1 u M S 4 x M z U s M T M 0 f S Z x d W 9 0 O y w m c X V v d D t T Z W N 0 a W 9 u M S 9 U Y W J s Z T E g K D M p L 0 F 1 d G 9 S Z W 1 v d m V k Q 2 9 s d W 1 u c z E u e 0 N v b H V t b j E u M T M 2 L D E z N X 0 m c X V v d D s s J n F 1 b 3 Q 7 U 2 V j d G l v b j E v V G F i b G U x I C g z K S 9 B d X R v U m V t b 3 Z l Z E N v b H V t b n M x L n t D b 2 x 1 b W 4 x L j E z N y w x M z Z 9 J n F 1 b 3 Q 7 L C Z x d W 9 0 O 1 N l Y 3 R p b 2 4 x L 1 R h Y m x l M S A o M y k v Q X V 0 b 1 J l b W 9 2 Z W R D b 2 x 1 b W 5 z M S 5 7 Q 2 9 s d W 1 u M S 4 x M z g s M T M 3 f S Z x d W 9 0 O y w m c X V v d D t T Z W N 0 a W 9 u M S 9 U Y W J s Z T E g K D M p L 0 F 1 d G 9 S Z W 1 v d m V k Q 2 9 s d W 1 u c z E u e 0 N v b H V t b j E u M T M 5 L D E z O H 0 m c X V v d D s s J n F 1 b 3 Q 7 U 2 V j d G l v b j E v V G F i b G U x I C g z K S 9 B d X R v U m V t b 3 Z l Z E N v b H V t b n M x L n t D b 2 x 1 b W 4 x L j E 0 M C w x M z l 9 J n F 1 b 3 Q 7 L C Z x d W 9 0 O 1 N l Y 3 R p b 2 4 x L 1 R h Y m x l M S A o M y k v Q X V 0 b 1 J l b W 9 2 Z W R D b 2 x 1 b W 5 z M S 5 7 Q 2 9 s d W 1 u M S 4 x N D E s M T Q w f S Z x d W 9 0 O y w m c X V v d D t T Z W N 0 a W 9 u M S 9 U Y W J s Z T E g K D M p L 0 F 1 d G 9 S Z W 1 v d m V k Q 2 9 s d W 1 u c z E u e 0 N v b H V t b j E u M T Q y L D E 0 M X 0 m c X V v d D s s J n F 1 b 3 Q 7 U 2 V j d G l v b j E v V G F i b G U x I C g z K S 9 B d X R v U m V t b 3 Z l Z E N v b H V t b n M x L n t D b 2 x 1 b W 4 x L j E 0 M y w x N D J 9 J n F 1 b 3 Q 7 L C Z x d W 9 0 O 1 N l Y 3 R p b 2 4 x L 1 R h Y m x l M S A o M y k v Q X V 0 b 1 J l b W 9 2 Z W R D b 2 x 1 b W 5 z M S 5 7 Q 2 9 s d W 1 u M S 4 x N D Q s M T Q z f S Z x d W 9 0 O y w m c X V v d D t T Z W N 0 a W 9 u M S 9 U Y W J s Z T E g K D M p L 0 F 1 d G 9 S Z W 1 v d m V k Q 2 9 s d W 1 u c z E u e 0 N v b H V t b j E u M T Q 1 L D E 0 N H 0 m c X V v d D s s J n F 1 b 3 Q 7 U 2 V j d G l v b j E v V G F i b G U x I C g z K S 9 B d X R v U m V t b 3 Z l Z E N v b H V t b n M x L n t D b 2 x 1 b W 4 x L j E 0 N i w x N D V 9 J n F 1 b 3 Q 7 L C Z x d W 9 0 O 1 N l Y 3 R p b 2 4 x L 1 R h Y m x l M S A o M y k v Q X V 0 b 1 J l b W 9 2 Z W R D b 2 x 1 b W 5 z M S 5 7 Q 2 9 s d W 1 u M S 4 x N D c s M T Q 2 f S Z x d W 9 0 O y w m c X V v d D t T Z W N 0 a W 9 u M S 9 U Y W J s Z T E g K D M p L 0 F 1 d G 9 S Z W 1 v d m V k Q 2 9 s d W 1 u c z E u e 0 N v b H V t b j E u M T Q 4 L D E 0 N 3 0 m c X V v d D s s J n F 1 b 3 Q 7 U 2 V j d G l v b j E v V G F i b G U x I C g z K S 9 B d X R v U m V t b 3 Z l Z E N v b H V t b n M x L n t D b 2 x 1 b W 4 x L j E 0 O S w x N D h 9 J n F 1 b 3 Q 7 L C Z x d W 9 0 O 1 N l Y 3 R p b 2 4 x L 1 R h Y m x l M S A o M y k v Q X V 0 b 1 J l b W 9 2 Z W R D b 2 x 1 b W 5 z M S 5 7 Q 2 9 s d W 1 u M S 4 x N T A s M T Q 5 f S Z x d W 9 0 O y w m c X V v d D t T Z W N 0 a W 9 u M S 9 U Y W J s Z T E g K D M p L 0 F 1 d G 9 S Z W 1 v d m V k Q 2 9 s d W 1 u c z E u e 0 N v b H V t b j E u M T U x L D E 1 M H 0 m c X V v d D s s J n F 1 b 3 Q 7 U 2 V j d G l v b j E v V G F i b G U x I C g z K S 9 B d X R v U m V t b 3 Z l Z E N v b H V t b n M x L n t D b 2 x 1 b W 4 x L j E 1 M i w x N T F 9 J n F 1 b 3 Q 7 L C Z x d W 9 0 O 1 N l Y 3 R p b 2 4 x L 1 R h Y m x l M S A o M y k v Q X V 0 b 1 J l b W 9 2 Z W R D b 2 x 1 b W 5 z M S 5 7 Q 2 9 s d W 1 u M S 4 x N T M s M T U y f S Z x d W 9 0 O y w m c X V v d D t T Z W N 0 a W 9 u M S 9 U Y W J s Z T E g K D M p L 0 F 1 d G 9 S Z W 1 v d m V k Q 2 9 s d W 1 u c z E u e 0 N v b H V t b j E u M T U 0 L D E 1 M 3 0 m c X V v d D s s J n F 1 b 3 Q 7 U 2 V j d G l v b j E v V G F i b G U x I C g z K S 9 B d X R v U m V t b 3 Z l Z E N v b H V t b n M x L n t D b 2 x 1 b W 4 x L j E 1 N S w x N T R 9 J n F 1 b 3 Q 7 L C Z x d W 9 0 O 1 N l Y 3 R p b 2 4 x L 1 R h Y m x l M S A o M y k v Q X V 0 b 1 J l b W 9 2 Z W R D b 2 x 1 b W 5 z M S 5 7 Q 2 9 s d W 1 u M S 4 x N T Y s M T U 1 f S Z x d W 9 0 O y w m c X V v d D t T Z W N 0 a W 9 u M S 9 U Y W J s Z T E g K D M p L 0 F 1 d G 9 S Z W 1 v d m V k Q 2 9 s d W 1 u c z E u e 0 N v b H V t b j E u M T U 3 L D E 1 N n 0 m c X V v d D s s J n F 1 b 3 Q 7 U 2 V j d G l v b j E v V G F i b G U x I C g z K S 9 B d X R v U m V t b 3 Z l Z E N v b H V t b n M x L n t D b 2 x 1 b W 4 x L j E 1 O C w x N T d 9 J n F 1 b 3 Q 7 L C Z x d W 9 0 O 1 N l Y 3 R p b 2 4 x L 1 R h Y m x l M S A o M y k v Q X V 0 b 1 J l b W 9 2 Z W R D b 2 x 1 b W 5 z M S 5 7 Q 2 9 s d W 1 u M S 4 x N T k s M T U 4 f S Z x d W 9 0 O y w m c X V v d D t T Z W N 0 a W 9 u M S 9 U Y W J s Z T E g K D M p L 0 F 1 d G 9 S Z W 1 v d m V k Q 2 9 s d W 1 u c z E u e 0 N v b H V t b j E u M T Y w L D E 1 O X 0 m c X V v d D s s J n F 1 b 3 Q 7 U 2 V j d G l v b j E v V G F i b G U x I C g z K S 9 B d X R v U m V t b 3 Z l Z E N v b H V t b n M x L n t D b 2 x 1 b W 4 x L j E 2 M S w x N j B 9 J n F 1 b 3 Q 7 L C Z x d W 9 0 O 1 N l Y 3 R p b 2 4 x L 1 R h Y m x l M S A o M y k v Q X V 0 b 1 J l b W 9 2 Z W R D b 2 x 1 b W 5 z M S 5 7 Q 2 9 s d W 1 u M S 4 x N j I s M T Y x f S Z x d W 9 0 O y w m c X V v d D t T Z W N 0 a W 9 u M S 9 U Y W J s Z T E g K D M p L 0 F 1 d G 9 S Z W 1 v d m V k Q 2 9 s d W 1 u c z E u e 0 N v b H V t b j E u M T Y z L D E 2 M n 0 m c X V v d D s s J n F 1 b 3 Q 7 U 2 V j d G l v b j E v V G F i b G U x I C g z K S 9 B d X R v U m V t b 3 Z l Z E N v b H V t b n M x L n t D b 2 x 1 b W 4 x L j E 2 N C w x N j N 9 J n F 1 b 3 Q 7 L C Z x d W 9 0 O 1 N l Y 3 R p b 2 4 x L 1 R h Y m x l M S A o M y k v Q X V 0 b 1 J l b W 9 2 Z W R D b 2 x 1 b W 5 z M S 5 7 Q 2 9 s d W 1 u M S 4 x N j U s M T Y 0 f S Z x d W 9 0 O y w m c X V v d D t T Z W N 0 a W 9 u M S 9 U Y W J s Z T E g K D M p L 0 F 1 d G 9 S Z W 1 v d m V k Q 2 9 s d W 1 u c z E u e 0 N v b H V t b j E u M T Y 2 L D E 2 N X 0 m c X V v d D s s J n F 1 b 3 Q 7 U 2 V j d G l v b j E v V G F i b G U x I C g z K S 9 B d X R v U m V t b 3 Z l Z E N v b H V t b n M x L n t D b 2 x 1 b W 4 x L j E 2 N y w x N j Z 9 J n F 1 b 3 Q 7 L C Z x d W 9 0 O 1 N l Y 3 R p b 2 4 x L 1 R h Y m x l M S A o M y k v Q X V 0 b 1 J l b W 9 2 Z W R D b 2 x 1 b W 5 z M S 5 7 Q 2 9 s d W 1 u M S 4 x N j g s M T Y 3 f S Z x d W 9 0 O y w m c X V v d D t T Z W N 0 a W 9 u M S 9 U Y W J s Z T E g K D M p L 0 F 1 d G 9 S Z W 1 v d m V k Q 2 9 s d W 1 u c z E u e 0 N v b H V t b j E u M T Y 5 L D E 2 O H 0 m c X V v d D s s J n F 1 b 3 Q 7 U 2 V j d G l v b j E v V G F i b G U x I C g z K S 9 B d X R v U m V t b 3 Z l Z E N v b H V t b n M x L n t D b 2 x 1 b W 4 x L j E 3 M C w x N j l 9 J n F 1 b 3 Q 7 L C Z x d W 9 0 O 1 N l Y 3 R p b 2 4 x L 1 R h Y m x l M S A o M y k v Q X V 0 b 1 J l b W 9 2 Z W R D b 2 x 1 b W 5 z M S 5 7 Q 2 9 s d W 1 u M S 4 x N z E s M T c w f S Z x d W 9 0 O y w m c X V v d D t T Z W N 0 a W 9 u M S 9 U Y W J s Z T E g K D M p L 0 F 1 d G 9 S Z W 1 v d m V k Q 2 9 s d W 1 u c z E u e 0 N v b H V t b j E u M T c y L D E 3 M X 0 m c X V v d D s s J n F 1 b 3 Q 7 U 2 V j d G l v b j E v V G F i b G U x I C g z K S 9 B d X R v U m V t b 3 Z l Z E N v b H V t b n M x L n t D b 2 x 1 b W 4 x L j E 3 M y w x N z J 9 J n F 1 b 3 Q 7 L C Z x d W 9 0 O 1 N l Y 3 R p b 2 4 x L 1 R h Y m x l M S A o M y k v Q X V 0 b 1 J l b W 9 2 Z W R D b 2 x 1 b W 5 z M S 5 7 Q 2 9 s d W 1 u M S 4 x N z Q s M T c z f S Z x d W 9 0 O y w m c X V v d D t T Z W N 0 a W 9 u M S 9 U Y W J s Z T E g K D M p L 0 F 1 d G 9 S Z W 1 v d m V k Q 2 9 s d W 1 u c z E u e 0 N v b H V t b j E u M T c 1 L D E 3 N H 0 m c X V v d D s s J n F 1 b 3 Q 7 U 2 V j d G l v b j E v V G F i b G U x I C g z K S 9 B d X R v U m V t b 3 Z l Z E N v b H V t b n M x L n t D b 2 x 1 b W 4 x L j E 3 N i w x N z V 9 J n F 1 b 3 Q 7 L C Z x d W 9 0 O 1 N l Y 3 R p b 2 4 x L 1 R h Y m x l M S A o M y k v Q X V 0 b 1 J l b W 9 2 Z W R D b 2 x 1 b W 5 z M S 5 7 Q 2 9 s d W 1 u M S 4 x N z c s M T c 2 f S Z x d W 9 0 O y w m c X V v d D t T Z W N 0 a W 9 u M S 9 U Y W J s Z T E g K D M p L 0 F 1 d G 9 S Z W 1 v d m V k Q 2 9 s d W 1 u c z E u e 0 N v b H V t b j E u M T c 4 L D E 3 N 3 0 m c X V v d D s s J n F 1 b 3 Q 7 U 2 V j d G l v b j E v V G F i b G U x I C g z K S 9 B d X R v U m V t b 3 Z l Z E N v b H V t b n M x L n t D b 2 x 1 b W 4 x L j E 3 O S w x N z h 9 J n F 1 b 3 Q 7 L C Z x d W 9 0 O 1 N l Y 3 R p b 2 4 x L 1 R h Y m x l M S A o M y k v Q X V 0 b 1 J l b W 9 2 Z W R D b 2 x 1 b W 5 z M S 5 7 Q 2 9 s d W 1 u M S 4 x O D A s M T c 5 f S Z x d W 9 0 O y w m c X V v d D t T Z W N 0 a W 9 u M S 9 U Y W J s Z T E g K D M p L 0 F 1 d G 9 S Z W 1 v d m V k Q 2 9 s d W 1 u c z E u e 0 N v b H V t b j E u M T g x L D E 4 M H 0 m c X V v d D s s J n F 1 b 3 Q 7 U 2 V j d G l v b j E v V G F i b G U x I C g z K S 9 B d X R v U m V t b 3 Z l Z E N v b H V t b n M x L n t D b 2 x 1 b W 4 x L j E 4 M i w x O D F 9 J n F 1 b 3 Q 7 L C Z x d W 9 0 O 1 N l Y 3 R p b 2 4 x L 1 R h Y m x l M S A o M y k v Q X V 0 b 1 J l b W 9 2 Z W R D b 2 x 1 b W 5 z M S 5 7 Q 2 9 s d W 1 u M S 4 x O D M s M T g y f S Z x d W 9 0 O y w m c X V v d D t T Z W N 0 a W 9 u M S 9 U Y W J s Z T E g K D M p L 0 F 1 d G 9 S Z W 1 v d m V k Q 2 9 s d W 1 u c z E u e 0 N v b H V t b j E u M T g 0 L D E 4 M 3 0 m c X V v d D s s J n F 1 b 3 Q 7 U 2 V j d G l v b j E v V G F i b G U x I C g z K S 9 B d X R v U m V t b 3 Z l Z E N v b H V t b n M x L n t D b 2 x 1 b W 4 x L j E 4 N S w x O D R 9 J n F 1 b 3 Q 7 L C Z x d W 9 0 O 1 N l Y 3 R p b 2 4 x L 1 R h Y m x l M S A o M y k v Q X V 0 b 1 J l b W 9 2 Z W R D b 2 x 1 b W 5 z M S 5 7 Q 2 9 s d W 1 u M S 4 x O D Y s M T g 1 f S Z x d W 9 0 O y w m c X V v d D t T Z W N 0 a W 9 u M S 9 U Y W J s Z T E g K D M p L 0 F 1 d G 9 S Z W 1 v d m V k Q 2 9 s d W 1 u c z E u e 0 N v b H V t b j E u M T g 3 L D E 4 N n 0 m c X V v d D s s J n F 1 b 3 Q 7 U 2 V j d G l v b j E v V G F i b G U x I C g z K S 9 B d X R v U m V t b 3 Z l Z E N v b H V t b n M x L n t D b 2 x 1 b W 4 x L j E 4 O C w x O D d 9 J n F 1 b 3 Q 7 L C Z x d W 9 0 O 1 N l Y 3 R p b 2 4 x L 1 R h Y m x l M S A o M y k v Q X V 0 b 1 J l b W 9 2 Z W R D b 2 x 1 b W 5 z M S 5 7 Q 2 9 s d W 1 u M S 4 x O D k s M T g 4 f S Z x d W 9 0 O y w m c X V v d D t T Z W N 0 a W 9 u M S 9 U Y W J s Z T E g K D M p L 0 F 1 d G 9 S Z W 1 v d m V k Q 2 9 s d W 1 u c z E u e 0 N v b H V t b j E u M T k w L D E 4 O X 0 m c X V v d D s s J n F 1 b 3 Q 7 U 2 V j d G l v b j E v V G F i b G U x I C g z K S 9 B d X R v U m V t b 3 Z l Z E N v b H V t b n M x L n t D b 2 x 1 b W 4 x L j E 5 M S w x O T B 9 J n F 1 b 3 Q 7 L C Z x d W 9 0 O 1 N l Y 3 R p b 2 4 x L 1 R h Y m x l M S A o M y k v Q X V 0 b 1 J l b W 9 2 Z W R D b 2 x 1 b W 5 z M S 5 7 Q 2 9 s d W 1 u M S 4 x O T I s M T k x f S Z x d W 9 0 O y w m c X V v d D t T Z W N 0 a W 9 u M S 9 U Y W J s Z T E g K D M p L 0 F 1 d G 9 S Z W 1 v d m V k Q 2 9 s d W 1 u c z E u e 0 N v b H V t b j E u M T k z L D E 5 M n 0 m c X V v d D s s J n F 1 b 3 Q 7 U 2 V j d G l v b j E v V G F i b G U x I C g z K S 9 B d X R v U m V t b 3 Z l Z E N v b H V t b n M x L n t D b 2 x 1 b W 4 x L j E 5 N C w x O T N 9 J n F 1 b 3 Q 7 L C Z x d W 9 0 O 1 N l Y 3 R p b 2 4 x L 1 R h Y m x l M S A o M y k v Q X V 0 b 1 J l b W 9 2 Z W R D b 2 x 1 b W 5 z M S 5 7 Q 2 9 s d W 1 u M S 4 x O T U s M T k 0 f S Z x d W 9 0 O y w m c X V v d D t T Z W N 0 a W 9 u M S 9 U Y W J s Z T E g K D M p L 0 F 1 d G 9 S Z W 1 v d m V k Q 2 9 s d W 1 u c z E u e 0 N v b H V t b j E u M T k 2 L D E 5 N X 0 m c X V v d D s s J n F 1 b 3 Q 7 U 2 V j d G l v b j E v V G F i b G U x I C g z K S 9 B d X R v U m V t b 3 Z l Z E N v b H V t b n M x L n t D b 2 x 1 b W 4 x L j E 5 N y w x O T Z 9 J n F 1 b 3 Q 7 L C Z x d W 9 0 O 1 N l Y 3 R p b 2 4 x L 1 R h Y m x l M S A o M y k v Q X V 0 b 1 J l b W 9 2 Z W R D b 2 x 1 b W 5 z M S 5 7 Q 2 9 s d W 1 u M S 4 x O T g s M T k 3 f S Z x d W 9 0 O y w m c X V v d D t T Z W N 0 a W 9 u M S 9 U Y W J s Z T E g K D M p L 0 F 1 d G 9 S Z W 1 v d m V k Q 2 9 s d W 1 u c z E u e 0 N v b H V t b j E u M T k 5 L D E 5 O H 0 m c X V v d D s s J n F 1 b 3 Q 7 U 2 V j d G l v b j E v V G F i b G U x I C g z K S 9 B d X R v U m V t b 3 Z l Z E N v b H V t b n M x L n t D b 2 x 1 b W 4 x L j I w M C w x O T l 9 J n F 1 b 3 Q 7 L C Z x d W 9 0 O 1 N l Y 3 R p b 2 4 x L 1 R h Y m x l M S A o M y k v Q X V 0 b 1 J l b W 9 2 Z W R D b 2 x 1 b W 5 z M S 5 7 Q 2 9 s d W 1 u M S 4 y M D E s M j A w f S Z x d W 9 0 O y w m c X V v d D t T Z W N 0 a W 9 u M S 9 U Y W J s Z T E g K D M p L 0 F 1 d G 9 S Z W 1 v d m V k Q 2 9 s d W 1 u c z E u e 0 N v b H V t b j E u M j A y L D I w M X 0 m c X V v d D s s J n F 1 b 3 Q 7 U 2 V j d G l v b j E v V G F i b G U x I C g z K S 9 B d X R v U m V t b 3 Z l Z E N v b H V t b n M x L n t D b 2 x 1 b W 4 x L j I w M y w y M D J 9 J n F 1 b 3 Q 7 L C Z x d W 9 0 O 1 N l Y 3 R p b 2 4 x L 1 R h Y m x l M S A o M y k v Q X V 0 b 1 J l b W 9 2 Z W R D b 2 x 1 b W 5 z M S 5 7 Q 2 9 s d W 1 u M S 4 y M D Q s M j A z f S Z x d W 9 0 O y w m c X V v d D t T Z W N 0 a W 9 u M S 9 U Y W J s Z T E g K D M p L 0 F 1 d G 9 S Z W 1 v d m V k Q 2 9 s d W 1 u c z E u e 0 N v b H V t b j E u M j A 1 L D I w N H 0 m c X V v d D s s J n F 1 b 3 Q 7 U 2 V j d G l v b j E v V G F i b G U x I C g z K S 9 B d X R v U m V t b 3 Z l Z E N v b H V t b n M x L n t D b 2 x 1 b W 4 x L j I w N i w y M D V 9 J n F 1 b 3 Q 7 L C Z x d W 9 0 O 1 N l Y 3 R p b 2 4 x L 1 R h Y m x l M S A o M y k v Q X V 0 b 1 J l b W 9 2 Z W R D b 2 x 1 b W 5 z M S 5 7 Q 2 9 s d W 1 u M S 4 y M D c s M j A 2 f S Z x d W 9 0 O y w m c X V v d D t T Z W N 0 a W 9 u M S 9 U Y W J s Z T E g K D M p L 0 F 1 d G 9 S Z W 1 v d m V k Q 2 9 s d W 1 u c z E u e 0 N v b H V t b j E u M j A 4 L D I w N 3 0 m c X V v d D s s J n F 1 b 3 Q 7 U 2 V j d G l v b j E v V G F i b G U x I C g z K S 9 B d X R v U m V t b 3 Z l Z E N v b H V t b n M x L n t D b 2 x 1 b W 4 x L j I w O S w y M D h 9 J n F 1 b 3 Q 7 L C Z x d W 9 0 O 1 N l Y 3 R p b 2 4 x L 1 R h Y m x l M S A o M y k v Q X V 0 b 1 J l b W 9 2 Z W R D b 2 x 1 b W 5 z M S 5 7 Q 2 9 s d W 1 u M S 4 y M T A s M j A 5 f S Z x d W 9 0 O y w m c X V v d D t T Z W N 0 a W 9 u M S 9 U Y W J s Z T E g K D M p L 0 F 1 d G 9 S Z W 1 v d m V k Q 2 9 s d W 1 u c z E u e 0 N v b H V t b j E u M j E x L D I x M H 0 m c X V v d D s s J n F 1 b 3 Q 7 U 2 V j d G l v b j E v V G F i b G U x I C g z K S 9 B d X R v U m V t b 3 Z l Z E N v b H V t b n M x L n t D b 2 x 1 b W 4 x L j I x M i w y M T F 9 J n F 1 b 3 Q 7 L C Z x d W 9 0 O 1 N l Y 3 R p b 2 4 x L 1 R h Y m x l M S A o M y k v Q X V 0 b 1 J l b W 9 2 Z W R D b 2 x 1 b W 5 z M S 5 7 Q 2 9 s d W 1 u M S 4 y M T M s M j E y f S Z x d W 9 0 O y w m c X V v d D t T Z W N 0 a W 9 u M S 9 U Y W J s Z T E g K D M p L 0 F 1 d G 9 S Z W 1 v d m V k Q 2 9 s d W 1 u c z E u e 0 N v b H V t b j E u M j E 0 L D I x M 3 0 m c X V v d D s s J n F 1 b 3 Q 7 U 2 V j d G l v b j E v V G F i b G U x I C g z K S 9 B d X R v U m V t b 3 Z l Z E N v b H V t b n M x L n t D b 2 x 1 b W 4 x L j I x N S w y M T R 9 J n F 1 b 3 Q 7 L C Z x d W 9 0 O 1 N l Y 3 R p b 2 4 x L 1 R h Y m x l M S A o M y k v Q X V 0 b 1 J l b W 9 2 Z W R D b 2 x 1 b W 5 z M S 5 7 Q 2 9 s d W 1 u M S 4 y M T Y s M j E 1 f S Z x d W 9 0 O y w m c X V v d D t T Z W N 0 a W 9 u M S 9 U Y W J s Z T E g K D M p L 0 F 1 d G 9 S Z W 1 v d m V k Q 2 9 s d W 1 u c z E u e 0 N v b H V t b j E u M j E 3 L D I x N n 0 m c X V v d D s s J n F 1 b 3 Q 7 U 2 V j d G l v b j E v V G F i b G U x I C g z K S 9 B d X R v U m V t b 3 Z l Z E N v b H V t b n M x L n t D b 2 x 1 b W 4 x L j I x O C w y M T d 9 J n F 1 b 3 Q 7 L C Z x d W 9 0 O 1 N l Y 3 R p b 2 4 x L 1 R h Y m x l M S A o M y k v Q X V 0 b 1 J l b W 9 2 Z W R D b 2 x 1 b W 5 z M S 5 7 Q 2 9 s d W 1 u M S 4 y M T k s M j E 4 f S Z x d W 9 0 O y w m c X V v d D t T Z W N 0 a W 9 u M S 9 U Y W J s Z T E g K D M p L 0 F 1 d G 9 S Z W 1 v d m V k Q 2 9 s d W 1 u c z E u e 0 N v b H V t b j E u M j I w L D I x O X 0 m c X V v d D s s J n F 1 b 3 Q 7 U 2 V j d G l v b j E v V G F i b G U x I C g z K S 9 B d X R v U m V t b 3 Z l Z E N v b H V t b n M x L n t D b 2 x 1 b W 4 x L j I y M S w y M j B 9 J n F 1 b 3 Q 7 L C Z x d W 9 0 O 1 N l Y 3 R p b 2 4 x L 1 R h Y m x l M S A o M y k v Q X V 0 b 1 J l b W 9 2 Z W R D b 2 x 1 b W 5 z M S 5 7 Q 2 9 s d W 1 u M S 4 y M j I s M j I x f S Z x d W 9 0 O y w m c X V v d D t T Z W N 0 a W 9 u M S 9 U Y W J s Z T E g K D M p L 0 F 1 d G 9 S Z W 1 v d m V k Q 2 9 s d W 1 u c z E u e 0 N v b H V t b j E u M j I z L D I y M n 0 m c X V v d D s s J n F 1 b 3 Q 7 U 2 V j d G l v b j E v V G F i b G U x I C g z K S 9 B d X R v U m V t b 3 Z l Z E N v b H V t b n M x L n t D b 2 x 1 b W 4 x L j I y N C w y M j N 9 J n F 1 b 3 Q 7 L C Z x d W 9 0 O 1 N l Y 3 R p b 2 4 x L 1 R h Y m x l M S A o M y k v Q X V 0 b 1 J l b W 9 2 Z W R D b 2 x 1 b W 5 z M S 5 7 Q 2 9 s d W 1 u M S 4 y M j U s M j I 0 f S Z x d W 9 0 O y w m c X V v d D t T Z W N 0 a W 9 u M S 9 U Y W J s Z T E g K D M p L 0 F 1 d G 9 S Z W 1 v d m V k Q 2 9 s d W 1 u c z E u e 0 N v b H V t b j E u M j I 2 L D I y N X 0 m c X V v d D s s J n F 1 b 3 Q 7 U 2 V j d G l v b j E v V G F i b G U x I C g z K S 9 B d X R v U m V t b 3 Z l Z E N v b H V t b n M x L n t D b 2 x 1 b W 4 x L j I y N y w y M j Z 9 J n F 1 b 3 Q 7 L C Z x d W 9 0 O 1 N l Y 3 R p b 2 4 x L 1 R h Y m x l M S A o M y k v Q X V 0 b 1 J l b W 9 2 Z W R D b 2 x 1 b W 5 z M S 5 7 Q 2 9 s d W 1 u M S 4 y M j g s M j I 3 f S Z x d W 9 0 O y w m c X V v d D t T Z W N 0 a W 9 u M S 9 U Y W J s Z T E g K D M p L 0 F 1 d G 9 S Z W 1 v d m V k Q 2 9 s d W 1 u c z E u e 0 N v b H V t b j E u M j I 5 L D I y O H 0 m c X V v d D s s J n F 1 b 3 Q 7 U 2 V j d G l v b j E v V G F i b G U x I C g z K S 9 B d X R v U m V t b 3 Z l Z E N v b H V t b n M x L n t D b 2 x 1 b W 4 x L j I z M C w y M j l 9 J n F 1 b 3 Q 7 L C Z x d W 9 0 O 1 N l Y 3 R p b 2 4 x L 1 R h Y m x l M S A o M y k v Q X V 0 b 1 J l b W 9 2 Z W R D b 2 x 1 b W 5 z M S 5 7 Q 2 9 s d W 1 u M S 4 y M z E s M j M w f S Z x d W 9 0 O y w m c X V v d D t T Z W N 0 a W 9 u M S 9 U Y W J s Z T E g K D M p L 0 F 1 d G 9 S Z W 1 v d m V k Q 2 9 s d W 1 u c z E u e 0 N v b H V t b j E u M j M y L D I z M X 0 m c X V v d D s s J n F 1 b 3 Q 7 U 2 V j d G l v b j E v V G F i b G U x I C g z K S 9 B d X R v U m V t b 3 Z l Z E N v b H V t b n M x L n t D b 2 x 1 b W 4 x L j I z M y w y M z J 9 J n F 1 b 3 Q 7 L C Z x d W 9 0 O 1 N l Y 3 R p b 2 4 x L 1 R h Y m x l M S A o M y k v Q X V 0 b 1 J l b W 9 2 Z W R D b 2 x 1 b W 5 z M S 5 7 Q 2 9 s d W 1 u M S 4 y M z Q s M j M z f S Z x d W 9 0 O y w m c X V v d D t T Z W N 0 a W 9 u M S 9 U Y W J s Z T E g K D M p L 0 F 1 d G 9 S Z W 1 v d m V k Q 2 9 s d W 1 u c z E u e 0 N v b H V t b j E u M j M 1 L D I z N H 0 m c X V v d D s s J n F 1 b 3 Q 7 U 2 V j d G l v b j E v V G F i b G U x I C g z K S 9 B d X R v U m V t b 3 Z l Z E N v b H V t b n M x L n t D b 2 x 1 b W 4 x L j I z N i w y M z V 9 J n F 1 b 3 Q 7 L C Z x d W 9 0 O 1 N l Y 3 R p b 2 4 x L 1 R h Y m x l M S A o M y k v Q X V 0 b 1 J l b W 9 2 Z W R D b 2 x 1 b W 5 z M S 5 7 Q 2 9 s d W 1 u M S 4 y M z c s M j M 2 f S Z x d W 9 0 O y w m c X V v d D t T Z W N 0 a W 9 u M S 9 U Y W J s Z T E g K D M p L 0 F 1 d G 9 S Z W 1 v d m V k Q 2 9 s d W 1 u c z E u e 0 N v b H V t b j E u M j M 4 L D I z N 3 0 m c X V v d D s s J n F 1 b 3 Q 7 U 2 V j d G l v b j E v V G F i b G U x I C g z K S 9 B d X R v U m V t b 3 Z l Z E N v b H V t b n M x L n t D b 2 x 1 b W 4 x L j I z O S w y M z h 9 J n F 1 b 3 Q 7 L C Z x d W 9 0 O 1 N l Y 3 R p b 2 4 x L 1 R h Y m x l M S A o M y k v Q X V 0 b 1 J l b W 9 2 Z W R D b 2 x 1 b W 5 z M S 5 7 Q 2 9 s d W 1 u M S 4 y N D A s M j M 5 f S Z x d W 9 0 O y w m c X V v d D t T Z W N 0 a W 9 u M S 9 U Y W J s Z T E g K D M p L 0 F 1 d G 9 S Z W 1 v d m V k Q 2 9 s d W 1 u c z E u e 0 N v b H V t b j E u M j Q x L D I 0 M H 0 m c X V v d D s s J n F 1 b 3 Q 7 U 2 V j d G l v b j E v V G F i b G U x I C g z K S 9 B d X R v U m V t b 3 Z l Z E N v b H V t b n M x L n t D b 2 x 1 b W 4 x L j I 0 M i w y N D F 9 J n F 1 b 3 Q 7 L C Z x d W 9 0 O 1 N l Y 3 R p b 2 4 x L 1 R h Y m x l M S A o M y k v Q X V 0 b 1 J l b W 9 2 Z W R D b 2 x 1 b W 5 z M S 5 7 Q 2 9 s d W 1 u M S 4 y N D M s M j Q y f S Z x d W 9 0 O y w m c X V v d D t T Z W N 0 a W 9 u M S 9 U Y W J s Z T E g K D M p L 0 F 1 d G 9 S Z W 1 v d m V k Q 2 9 s d W 1 u c z E u e 0 N v b H V t b j E u M j Q 0 L D I 0 M 3 0 m c X V v d D s s J n F 1 b 3 Q 7 U 2 V j d G l v b j E v V G F i b G U x I C g z K S 9 B d X R v U m V t b 3 Z l Z E N v b H V t b n M x L n t D b 2 x 1 b W 4 x L j I 0 N S w y N D R 9 J n F 1 b 3 Q 7 L C Z x d W 9 0 O 1 N l Y 3 R p b 2 4 x L 1 R h Y m x l M S A o M y k v Q X V 0 b 1 J l b W 9 2 Z W R D b 2 x 1 b W 5 z M S 5 7 Q 2 9 s d W 1 u M S 4 y N D Y s M j Q 1 f S Z x d W 9 0 O y w m c X V v d D t T Z W N 0 a W 9 u M S 9 U Y W J s Z T E g K D M p L 0 F 1 d G 9 S Z W 1 v d m V k Q 2 9 s d W 1 u c z E u e 0 N v b H V t b j E u M j Q 3 L D I 0 N n 0 m c X V v d D s s J n F 1 b 3 Q 7 U 2 V j d G l v b j E v V G F i b G U x I C g z K S 9 B d X R v U m V t b 3 Z l Z E N v b H V t b n M x L n t D b 2 x 1 b W 4 x L j I 0 O C w y N D d 9 J n F 1 b 3 Q 7 L C Z x d W 9 0 O 1 N l Y 3 R p b 2 4 x L 1 R h Y m x l M S A o M y k v Q X V 0 b 1 J l b W 9 2 Z W R D b 2 x 1 b W 5 z M S 5 7 Q 2 9 s d W 1 u M S 4 y N D k s M j Q 4 f S Z x d W 9 0 O y w m c X V v d D t T Z W N 0 a W 9 u M S 9 U Y W J s Z T E g K D M p L 0 F 1 d G 9 S Z W 1 v d m V k Q 2 9 s d W 1 u c z E u e 0 N v b H V t b j E u M j U w L D I 0 O X 0 m c X V v d D s s J n F 1 b 3 Q 7 U 2 V j d G l v b j E v V G F i b G U x I C g z K S 9 B d X R v U m V t b 3 Z l Z E N v b H V t b n M x L n t D b 2 x 1 b W 4 x L j I 1 M S w y N T B 9 J n F 1 b 3 Q 7 L C Z x d W 9 0 O 1 N l Y 3 R p b 2 4 x L 1 R h Y m x l M S A o M y k v Q X V 0 b 1 J l b W 9 2 Z W R D b 2 x 1 b W 5 z M S 5 7 Q 2 9 s d W 1 u M S 4 y N T I s M j U x f S Z x d W 9 0 O y w m c X V v d D t T Z W N 0 a W 9 u M S 9 U Y W J s Z T E g K D M p L 0 F 1 d G 9 S Z W 1 v d m V k Q 2 9 s d W 1 u c z E u e 0 N v b H V t b j E u M j U z L D I 1 M n 0 m c X V v d D s s J n F 1 b 3 Q 7 U 2 V j d G l v b j E v V G F i b G U x I C g z K S 9 B d X R v U m V t b 3 Z l Z E N v b H V t b n M x L n t D b 2 x 1 b W 4 x L j I 1 N C w y N T N 9 J n F 1 b 3 Q 7 L C Z x d W 9 0 O 1 N l Y 3 R p b 2 4 x L 1 R h Y m x l M S A o M y k v Q X V 0 b 1 J l b W 9 2 Z W R D b 2 x 1 b W 5 z M S 5 7 Q 2 9 s d W 1 u M S 4 y N T U s M j U 0 f S Z x d W 9 0 O y w m c X V v d D t T Z W N 0 a W 9 u M S 9 U Y W J s Z T E g K D M p L 0 F 1 d G 9 S Z W 1 v d m V k Q 2 9 s d W 1 u c z E u e 0 N v b H V t b j E u M j U 2 L D I 1 N X 0 m c X V v d D s s J n F 1 b 3 Q 7 U 2 V j d G l v b j E v V G F i b G U x I C g z K S 9 B d X R v U m V t b 3 Z l Z E N v b H V t b n M x L n t D b 2 x 1 b W 4 x L j I 1 N y w y N T Z 9 J n F 1 b 3 Q 7 L C Z x d W 9 0 O 1 N l Y 3 R p b 2 4 x L 1 R h Y m x l M S A o M y k v Q X V 0 b 1 J l b W 9 2 Z W R D b 2 x 1 b W 5 z M S 5 7 Q 2 9 s d W 1 u M S 4 y N T g s M j U 3 f S Z x d W 9 0 O y w m c X V v d D t T Z W N 0 a W 9 u M S 9 U Y W J s Z T E g K D M p L 0 F 1 d G 9 S Z W 1 v d m V k Q 2 9 s d W 1 u c z E u e 0 N v b H V t b j E u M j U 5 L D I 1 O H 0 m c X V v d D s s J n F 1 b 3 Q 7 U 2 V j d G l v b j E v V G F i b G U x I C g z K S 9 B d X R v U m V t b 3 Z l Z E N v b H V t b n M x L n t D b 2 x 1 b W 4 x L j I 2 M C w y N T l 9 J n F 1 b 3 Q 7 L C Z x d W 9 0 O 1 N l Y 3 R p b 2 4 x L 1 R h Y m x l M S A o M y k v Q X V 0 b 1 J l b W 9 2 Z W R D b 2 x 1 b W 5 z M S 5 7 Q 2 9 s d W 1 u M S 4 y N j E s M j Y w f S Z x d W 9 0 O y w m c X V v d D t T Z W N 0 a W 9 u M S 9 U Y W J s Z T E g K D M p L 0 F 1 d G 9 S Z W 1 v d m V k Q 2 9 s d W 1 u c z E u e 0 N v b H V t b j E u M j Y y L D I 2 M X 0 m c X V v d D s s J n F 1 b 3 Q 7 U 2 V j d G l v b j E v V G F i b G U x I C g z K S 9 B d X R v U m V t b 3 Z l Z E N v b H V t b n M x L n t D b 2 x 1 b W 4 x L j I 2 M y w y N j J 9 J n F 1 b 3 Q 7 L C Z x d W 9 0 O 1 N l Y 3 R p b 2 4 x L 1 R h Y m x l M S A o M y k v Q X V 0 b 1 J l b W 9 2 Z W R D b 2 x 1 b W 5 z M S 5 7 Q 2 9 s d W 1 u M S 4 y N j Q s M j Y z f S Z x d W 9 0 O y w m c X V v d D t T Z W N 0 a W 9 u M S 9 U Y W J s Z T E g K D M p L 0 F 1 d G 9 S Z W 1 v d m V k Q 2 9 s d W 1 u c z E u e 0 N v b H V t b j E u M j Y 1 L D I 2 N H 0 m c X V v d D s s J n F 1 b 3 Q 7 U 2 V j d G l v b j E v V G F i b G U x I C g z K S 9 B d X R v U m V t b 3 Z l Z E N v b H V t b n M x L n t D b 2 x 1 b W 4 x L j I 2 N i w y N j V 9 J n F 1 b 3 Q 7 L C Z x d W 9 0 O 1 N l Y 3 R p b 2 4 x L 1 R h Y m x l M S A o M y k v Q X V 0 b 1 J l b W 9 2 Z W R D b 2 x 1 b W 5 z M S 5 7 Q 2 9 s d W 1 u M S 4 y N j c s M j Y 2 f S Z x d W 9 0 O y w m c X V v d D t T Z W N 0 a W 9 u M S 9 U Y W J s Z T E g K D M p L 0 F 1 d G 9 S Z W 1 v d m V k Q 2 9 s d W 1 u c z E u e 0 N v b H V t b j E u M j Y 4 L D I 2 N 3 0 m c X V v d D s s J n F 1 b 3 Q 7 U 2 V j d G l v b j E v V G F i b G U x I C g z K S 9 B d X R v U m V t b 3 Z l Z E N v b H V t b n M x L n t D b 2 x 1 b W 4 x L j I 2 O S w y N j h 9 J n F 1 b 3 Q 7 L C Z x d W 9 0 O 1 N l Y 3 R p b 2 4 x L 1 R h Y m x l M S A o M y k v Q X V 0 b 1 J l b W 9 2 Z W R D b 2 x 1 b W 5 z M S 5 7 Q 2 9 s d W 1 u M S 4 y N z A s M j Y 5 f S Z x d W 9 0 O y w m c X V v d D t T Z W N 0 a W 9 u M S 9 U Y W J s Z T E g K D M p L 0 F 1 d G 9 S Z W 1 v d m V k Q 2 9 s d W 1 u c z E u e 0 N v b H V t b j E u M j c x L D I 3 M H 0 m c X V v d D s s J n F 1 b 3 Q 7 U 2 V j d G l v b j E v V G F i b G U x I C g z K S 9 B d X R v U m V t b 3 Z l Z E N v b H V t b n M x L n t D b 2 x 1 b W 4 x L j I 3 M i w y N z F 9 J n F 1 b 3 Q 7 L C Z x d W 9 0 O 1 N l Y 3 R p b 2 4 x L 1 R h Y m x l M S A o M y k v Q X V 0 b 1 J l b W 9 2 Z W R D b 2 x 1 b W 5 z M S 5 7 Q 2 9 s d W 1 u M S 4 y N z M s M j c y f S Z x d W 9 0 O y w m c X V v d D t T Z W N 0 a W 9 u M S 9 U Y W J s Z T E g K D M p L 0 F 1 d G 9 S Z W 1 v d m V k Q 2 9 s d W 1 u c z E u e 0 N v b H V t b j E u M j c 0 L D I 3 M 3 0 m c X V v d D s s J n F 1 b 3 Q 7 U 2 V j d G l v b j E v V G F i b G U x I C g z K S 9 B d X R v U m V t b 3 Z l Z E N v b H V t b n M x L n t D b 2 x 1 b W 4 x L j I 3 N S w y N z R 9 J n F 1 b 3 Q 7 L C Z x d W 9 0 O 1 N l Y 3 R p b 2 4 x L 1 R h Y m x l M S A o M y k v Q X V 0 b 1 J l b W 9 2 Z W R D b 2 x 1 b W 5 z M S 5 7 Q 2 9 s d W 1 u M S 4 y N z Y s M j c 1 f S Z x d W 9 0 O y w m c X V v d D t T Z W N 0 a W 9 u M S 9 U Y W J s Z T E g K D M p L 0 F 1 d G 9 S Z W 1 v d m V k Q 2 9 s d W 1 u c z E u e 0 N v b H V t b j E u M j c 3 L D I 3 N n 0 m c X V v d D s s J n F 1 b 3 Q 7 U 2 V j d G l v b j E v V G F i b G U x I C g z K S 9 B d X R v U m V t b 3 Z l Z E N v b H V t b n M x L n t D b 2 x 1 b W 4 x L j I 3 O C w y N z d 9 J n F 1 b 3 Q 7 L C Z x d W 9 0 O 1 N l Y 3 R p b 2 4 x L 1 R h Y m x l M S A o M y k v Q X V 0 b 1 J l b W 9 2 Z W R D b 2 x 1 b W 5 z M S 5 7 Q 2 9 s d W 1 u M S 4 y N z k s M j c 4 f S Z x d W 9 0 O y w m c X V v d D t T Z W N 0 a W 9 u M S 9 U Y W J s Z T E g K D M p L 0 F 1 d G 9 S Z W 1 v d m V k Q 2 9 s d W 1 u c z E u e 0 N v b H V t b j E u M j g w L D I 3 O X 0 m c X V v d D s s J n F 1 b 3 Q 7 U 2 V j d G l v b j E v V G F i b G U x I C g z K S 9 B d X R v U m V t b 3 Z l Z E N v b H V t b n M x L n t D b 2 x 1 b W 4 x L j I 4 M S w y O D B 9 J n F 1 b 3 Q 7 L C Z x d W 9 0 O 1 N l Y 3 R p b 2 4 x L 1 R h Y m x l M S A o M y k v Q X V 0 b 1 J l b W 9 2 Z W R D b 2 x 1 b W 5 z M S 5 7 Q 2 9 s d W 1 u M S 4 y O D I s M j g x f S Z x d W 9 0 O y w m c X V v d D t T Z W N 0 a W 9 u M S 9 U Y W J s Z T E g K D M p L 0 F 1 d G 9 S Z W 1 v d m V k Q 2 9 s d W 1 u c z E u e 0 N v b H V t b j E u M j g z L D I 4 M n 0 m c X V v d D s s J n F 1 b 3 Q 7 U 2 V j d G l v b j E v V G F i b G U x I C g z K S 9 B d X R v U m V t b 3 Z l Z E N v b H V t b n M x L n t D b 2 x 1 b W 4 x L j I 4 N C w y O D N 9 J n F 1 b 3 Q 7 L C Z x d W 9 0 O 1 N l Y 3 R p b 2 4 x L 1 R h Y m x l M S A o M y k v Q X V 0 b 1 J l b W 9 2 Z W R D b 2 x 1 b W 5 z M S 5 7 Q 2 9 s d W 1 u M S 4 y O D U s M j g 0 f S Z x d W 9 0 O y w m c X V v d D t T Z W N 0 a W 9 u M S 9 U Y W J s Z T E g K D M p L 0 F 1 d G 9 S Z W 1 v d m V k Q 2 9 s d W 1 u c z E u e 0 N v b H V t b j E u M j g 2 L D I 4 N X 0 m c X V v d D s s J n F 1 b 3 Q 7 U 2 V j d G l v b j E v V G F i b G U x I C g z K S 9 B d X R v U m V t b 3 Z l Z E N v b H V t b n M x L n t D b 2 x 1 b W 4 x L j I 4 N y w y O D Z 9 J n F 1 b 3 Q 7 L C Z x d W 9 0 O 1 N l Y 3 R p b 2 4 x L 1 R h Y m x l M S A o M y k v Q X V 0 b 1 J l b W 9 2 Z W R D b 2 x 1 b W 5 z M S 5 7 Q 2 9 s d W 1 u M S 4 y O D g s M j g 3 f S Z x d W 9 0 O y w m c X V v d D t T Z W N 0 a W 9 u M S 9 U Y W J s Z T E g K D M p L 0 F 1 d G 9 S Z W 1 v d m V k Q 2 9 s d W 1 u c z E u e 0 N v b H V t b j E u M j g 5 L D I 4 O H 0 m c X V v d D s s J n F 1 b 3 Q 7 U 2 V j d G l v b j E v V G F i b G U x I C g z K S 9 B d X R v U m V t b 3 Z l Z E N v b H V t b n M x L n t D b 2 x 1 b W 4 x L j I 5 M C w y O D l 9 J n F 1 b 3 Q 7 L C Z x d W 9 0 O 1 N l Y 3 R p b 2 4 x L 1 R h Y m x l M S A o M y k v Q X V 0 b 1 J l b W 9 2 Z W R D b 2 x 1 b W 5 z M S 5 7 Q 2 9 s d W 1 u M S 4 y O T E s M j k w f S Z x d W 9 0 O y w m c X V v d D t T Z W N 0 a W 9 u M S 9 U Y W J s Z T E g K D M p L 0 F 1 d G 9 S Z W 1 v d m V k Q 2 9 s d W 1 u c z E u e 0 N v b H V t b j E u M j k y L D I 5 M X 0 m c X V v d D s s J n F 1 b 3 Q 7 U 2 V j d G l v b j E v V G F i b G U x I C g z K S 9 B d X R v U m V t b 3 Z l Z E N v b H V t b n M x L n t D b 2 x 1 b W 4 x L j I 5 M y w y O T J 9 J n F 1 b 3 Q 7 L C Z x d W 9 0 O 1 N l Y 3 R p b 2 4 x L 1 R h Y m x l M S A o M y k v Q X V 0 b 1 J l b W 9 2 Z W R D b 2 x 1 b W 5 z M S 5 7 Q 2 9 s d W 1 u M S 4 y O T Q s M j k z f S Z x d W 9 0 O y w m c X V v d D t T Z W N 0 a W 9 u M S 9 U Y W J s Z T E g K D M p L 0 F 1 d G 9 S Z W 1 v d m V k Q 2 9 s d W 1 u c z E u e 0 N v b H V t b j E u M j k 1 L D I 5 N H 0 m c X V v d D s s J n F 1 b 3 Q 7 U 2 V j d G l v b j E v V G F i b G U x I C g z K S 9 B d X R v U m V t b 3 Z l Z E N v b H V t b n M x L n t D b 2 x 1 b W 4 x L j I 5 N i w y O T V 9 J n F 1 b 3 Q 7 L C Z x d W 9 0 O 1 N l Y 3 R p b 2 4 x L 1 R h Y m x l M S A o M y k v Q X V 0 b 1 J l b W 9 2 Z W R D b 2 x 1 b W 5 z M S 5 7 Q 2 9 s d W 1 u M S 4 y O T c s M j k 2 f S Z x d W 9 0 O y w m c X V v d D t T Z W N 0 a W 9 u M S 9 U Y W J s Z T E g K D M p L 0 F 1 d G 9 S Z W 1 v d m V k Q 2 9 s d W 1 u c z E u e 0 N v b H V t b j E u M j k 4 L D I 5 N 3 0 m c X V v d D s s J n F 1 b 3 Q 7 U 2 V j d G l v b j E v V G F i b G U x I C g z K S 9 B d X R v U m V t b 3 Z l Z E N v b H V t b n M x L n t D b 2 x 1 b W 4 x L j I 5 O S w y O T h 9 J n F 1 b 3 Q 7 L C Z x d W 9 0 O 1 N l Y 3 R p b 2 4 x L 1 R h Y m x l M S A o M y k v Q X V 0 b 1 J l b W 9 2 Z W R D b 2 x 1 b W 5 z M S 5 7 Q 2 9 s d W 1 u M S 4 z M D A s M j k 5 f S Z x d W 9 0 O y w m c X V v d D t T Z W N 0 a W 9 u M S 9 U Y W J s Z T E g K D M p L 0 F 1 d G 9 S Z W 1 v d m V k Q 2 9 s d W 1 u c z E u e 0 N v b H V t b j E u M z A x L D M w M H 0 m c X V v d D s s J n F 1 b 3 Q 7 U 2 V j d G l v b j E v V G F i b G U x I C g z K S 9 B d X R v U m V t b 3 Z l Z E N v b H V t b n M x L n t D b 2 x 1 b W 4 x L j M w M i w z M D F 9 J n F 1 b 3 Q 7 L C Z x d W 9 0 O 1 N l Y 3 R p b 2 4 x L 1 R h Y m x l M S A o M y k v Q X V 0 b 1 J l b W 9 2 Z W R D b 2 x 1 b W 5 z M S 5 7 Q 2 9 s d W 1 u M S 4 z M D M s M z A y f S Z x d W 9 0 O y w m c X V v d D t T Z W N 0 a W 9 u M S 9 U Y W J s Z T E g K D M p L 0 F 1 d G 9 S Z W 1 v d m V k Q 2 9 s d W 1 u c z E u e 0 N v b H V t b j E u M z A 0 L D M w M 3 0 m c X V v d D s s J n F 1 b 3 Q 7 U 2 V j d G l v b j E v V G F i b G U x I C g z K S 9 B d X R v U m V t b 3 Z l Z E N v b H V t b n M x L n t D b 2 x 1 b W 4 x L j M w N S w z M D R 9 J n F 1 b 3 Q 7 L C Z x d W 9 0 O 1 N l Y 3 R p b 2 4 x L 1 R h Y m x l M S A o M y k v Q X V 0 b 1 J l b W 9 2 Z W R D b 2 x 1 b W 5 z M S 5 7 Q 2 9 s d W 1 u M S 4 z M D Y s M z A 1 f S Z x d W 9 0 O y w m c X V v d D t T Z W N 0 a W 9 u M S 9 U Y W J s Z T E g K D M p L 0 F 1 d G 9 S Z W 1 v d m V k Q 2 9 s d W 1 u c z E u e 0 N v b H V t b j E u M z A 3 L D M w N n 0 m c X V v d D s s J n F 1 b 3 Q 7 U 2 V j d G l v b j E v V G F i b G U x I C g z K S 9 B d X R v U m V t b 3 Z l Z E N v b H V t b n M x L n t D b 2 x 1 b W 4 x L j M w O C w z M D d 9 J n F 1 b 3 Q 7 L C Z x d W 9 0 O 1 N l Y 3 R p b 2 4 x L 1 R h Y m x l M S A o M y k v Q X V 0 b 1 J l b W 9 2 Z W R D b 2 x 1 b W 5 z M S 5 7 Q 2 9 s d W 1 u M S 4 z M D k s M z A 4 f S Z x d W 9 0 O y w m c X V v d D t T Z W N 0 a W 9 u M S 9 U Y W J s Z T E g K D M p L 0 F 1 d G 9 S Z W 1 v d m V k Q 2 9 s d W 1 u c z E u e 0 N v b H V t b j E u M z E w L D M w O X 0 m c X V v d D s s J n F 1 b 3 Q 7 U 2 V j d G l v b j E v V G F i b G U x I C g z K S 9 B d X R v U m V t b 3 Z l Z E N v b H V t b n M x L n t D b 2 x 1 b W 4 x L j M x M S w z M T B 9 J n F 1 b 3 Q 7 L C Z x d W 9 0 O 1 N l Y 3 R p b 2 4 x L 1 R h Y m x l M S A o M y k v Q X V 0 b 1 J l b W 9 2 Z W R D b 2 x 1 b W 5 z M S 5 7 Q 2 9 s d W 1 u M S 4 z M T I s M z E x f S Z x d W 9 0 O y w m c X V v d D t T Z W N 0 a W 9 u M S 9 U Y W J s Z T E g K D M p L 0 F 1 d G 9 S Z W 1 v d m V k Q 2 9 s d W 1 u c z E u e 0 N v b H V t b j E u M z E z L D M x M n 0 m c X V v d D s s J n F 1 b 3 Q 7 U 2 V j d G l v b j E v V G F i b G U x I C g z K S 9 B d X R v U m V t b 3 Z l Z E N v b H V t b n M x L n t D b 2 x 1 b W 4 x L j M x N C w z M T N 9 J n F 1 b 3 Q 7 L C Z x d W 9 0 O 1 N l Y 3 R p b 2 4 x L 1 R h Y m x l M S A o M y k v Q X V 0 b 1 J l b W 9 2 Z W R D b 2 x 1 b W 5 z M S 5 7 Q 2 9 s d W 1 u M S 4 z M T U s M z E 0 f S Z x d W 9 0 O y w m c X V v d D t T Z W N 0 a W 9 u M S 9 U Y W J s Z T E g K D M p L 0 F 1 d G 9 S Z W 1 v d m V k Q 2 9 s d W 1 u c z E u e 0 N v b H V t b j E u M z E 2 L D M x N X 0 m c X V v d D s s J n F 1 b 3 Q 7 U 2 V j d G l v b j E v V G F i b G U x I C g z K S 9 B d X R v U m V t b 3 Z l Z E N v b H V t b n M x L n t D b 2 x 1 b W 4 x L j M x N y w z M T Z 9 J n F 1 b 3 Q 7 L C Z x d W 9 0 O 1 N l Y 3 R p b 2 4 x L 1 R h Y m x l M S A o M y k v Q X V 0 b 1 J l b W 9 2 Z W R D b 2 x 1 b W 5 z M S 5 7 Q 2 9 s d W 1 u M S 4 z M T g s M z E 3 f S Z x d W 9 0 O y w m c X V v d D t T Z W N 0 a W 9 u M S 9 U Y W J s Z T E g K D M p L 0 F 1 d G 9 S Z W 1 v d m V k Q 2 9 s d W 1 u c z E u e 0 N v b H V t b j E u M z E 5 L D M x O H 0 m c X V v d D s s J n F 1 b 3 Q 7 U 2 V j d G l v b j E v V G F i b G U x I C g z K S 9 B d X R v U m V t b 3 Z l Z E N v b H V t b n M x L n t D b 2 x 1 b W 4 x L j M y M C w z M T l 9 J n F 1 b 3 Q 7 L C Z x d W 9 0 O 1 N l Y 3 R p b 2 4 x L 1 R h Y m x l M S A o M y k v Q X V 0 b 1 J l b W 9 2 Z W R D b 2 x 1 b W 5 z M S 5 7 Q 2 9 s d W 1 u M S 4 z M j E s M z I w f S Z x d W 9 0 O y w m c X V v d D t T Z W N 0 a W 9 u M S 9 U Y W J s Z T E g K D M p L 0 F 1 d G 9 S Z W 1 v d m V k Q 2 9 s d W 1 u c z E u e 0 N v b H V t b j E u M z I y L D M y M X 0 m c X V v d D s s J n F 1 b 3 Q 7 U 2 V j d G l v b j E v V G F i b G U x I C g z K S 9 B d X R v U m V t b 3 Z l Z E N v b H V t b n M x L n t D b 2 x 1 b W 4 x L j M y M y w z M j J 9 J n F 1 b 3 Q 7 L C Z x d W 9 0 O 1 N l Y 3 R p b 2 4 x L 1 R h Y m x l M S A o M y k v Q X V 0 b 1 J l b W 9 2 Z W R D b 2 x 1 b W 5 z M S 5 7 Q 2 9 s d W 1 u M S 4 z M j Q s M z I z f S Z x d W 9 0 O y w m c X V v d D t T Z W N 0 a W 9 u M S 9 U Y W J s Z T E g K D M p L 0 F 1 d G 9 S Z W 1 v d m V k Q 2 9 s d W 1 u c z E u e 0 N v b H V t b j E u M z I 1 L D M y N H 0 m c X V v d D s s J n F 1 b 3 Q 7 U 2 V j d G l v b j E v V G F i b G U x I C g z K S 9 B d X R v U m V t b 3 Z l Z E N v b H V t b n M x L n t D b 2 x 1 b W 4 x L j M y N i w z M j V 9 J n F 1 b 3 Q 7 L C Z x d W 9 0 O 1 N l Y 3 R p b 2 4 x L 1 R h Y m x l M S A o M y k v Q X V 0 b 1 J l b W 9 2 Z W R D b 2 x 1 b W 5 z M S 5 7 Q 2 9 s d W 1 u M S 4 z M j c s M z I 2 f S Z x d W 9 0 O y w m c X V v d D t T Z W N 0 a W 9 u M S 9 U Y W J s Z T E g K D M p L 0 F 1 d G 9 S Z W 1 v d m V k Q 2 9 s d W 1 u c z E u e 0 N v b H V t b j E u M z I 4 L D M y N 3 0 m c X V v d D s s J n F 1 b 3 Q 7 U 2 V j d G l v b j E v V G F i b G U x I C g z K S 9 B d X R v U m V t b 3 Z l Z E N v b H V t b n M x L n t D b 2 x 1 b W 4 x L j M y O S w z M j h 9 J n F 1 b 3 Q 7 L C Z x d W 9 0 O 1 N l Y 3 R p b 2 4 x L 1 R h Y m x l M S A o M y k v Q X V 0 b 1 J l b W 9 2 Z W R D b 2 x 1 b W 5 z M S 5 7 Q 2 9 s d W 1 u M S 4 z M z A s M z I 5 f S Z x d W 9 0 O y w m c X V v d D t T Z W N 0 a W 9 u M S 9 U Y W J s Z T E g K D M p L 0 F 1 d G 9 S Z W 1 v d m V k Q 2 9 s d W 1 u c z E u e 0 N v b H V t b j E u M z M x L D M z M H 0 m c X V v d D s s J n F 1 b 3 Q 7 U 2 V j d G l v b j E v V G F i b G U x I C g z K S 9 B d X R v U m V t b 3 Z l Z E N v b H V t b n M x L n t D b 2 x 1 b W 4 x L j M z M i w z M z F 9 J n F 1 b 3 Q 7 L C Z x d W 9 0 O 1 N l Y 3 R p b 2 4 x L 1 R h Y m x l M S A o M y k v Q X V 0 b 1 J l b W 9 2 Z W R D b 2 x 1 b W 5 z M S 5 7 Q 2 9 s d W 1 u M S 4 z M z M s M z M y f S Z x d W 9 0 O y w m c X V v d D t T Z W N 0 a W 9 u M S 9 U Y W J s Z T E g K D M p L 0 F 1 d G 9 S Z W 1 v d m V k Q 2 9 s d W 1 u c z E u e 0 N v b H V t b j E u M z M 0 L D M z M 3 0 m c X V v d D s s J n F 1 b 3 Q 7 U 2 V j d G l v b j E v V G F i b G U x I C g z K S 9 B d X R v U m V t b 3 Z l Z E N v b H V t b n M x L n t D b 2 x 1 b W 4 x L j M z N S w z M z R 9 J n F 1 b 3 Q 7 L C Z x d W 9 0 O 1 N l Y 3 R p b 2 4 x L 1 R h Y m x l M S A o M y k v Q X V 0 b 1 J l b W 9 2 Z W R D b 2 x 1 b W 5 z M S 5 7 Q 2 9 s d W 1 u M S 4 z M z Y s M z M 1 f S Z x d W 9 0 O y w m c X V v d D t T Z W N 0 a W 9 u M S 9 U Y W J s Z T E g K D M p L 0 F 1 d G 9 S Z W 1 v d m V k Q 2 9 s d W 1 u c z E u e 0 N v b H V t b j E u M z M 3 L D M z N n 0 m c X V v d D s s J n F 1 b 3 Q 7 U 2 V j d G l v b j E v V G F i b G U x I C g z K S 9 B d X R v U m V t b 3 Z l Z E N v b H V t b n M x L n t D b 2 x 1 b W 4 x L j M z O C w z M z d 9 J n F 1 b 3 Q 7 L C Z x d W 9 0 O 1 N l Y 3 R p b 2 4 x L 1 R h Y m x l M S A o M y k v Q X V 0 b 1 J l b W 9 2 Z W R D b 2 x 1 b W 5 z M S 5 7 Q 2 9 s d W 1 u M S 4 z M z k s M z M 4 f S Z x d W 9 0 O y w m c X V v d D t T Z W N 0 a W 9 u M S 9 U Y W J s Z T E g K D M p L 0 F 1 d G 9 S Z W 1 v d m V k Q 2 9 s d W 1 u c z E u e 0 N v b H V t b j E u M z Q w L D M z O X 0 m c X V v d D s s J n F 1 b 3 Q 7 U 2 V j d G l v b j E v V G F i b G U x I C g z K S 9 B d X R v U m V t b 3 Z l Z E N v b H V t b n M x L n t D b 2 x 1 b W 4 x L j M 0 M S w z N D B 9 J n F 1 b 3 Q 7 L C Z x d W 9 0 O 1 N l Y 3 R p b 2 4 x L 1 R h Y m x l M S A o M y k v Q X V 0 b 1 J l b W 9 2 Z W R D b 2 x 1 b W 5 z M S 5 7 Q 2 9 s d W 1 u M S 4 z N D I s M z Q x f S Z x d W 9 0 O y w m c X V v d D t T Z W N 0 a W 9 u M S 9 U Y W J s Z T E g K D M p L 0 F 1 d G 9 S Z W 1 v d m V k Q 2 9 s d W 1 u c z E u e 0 N v b H V t b j E u M z Q z L D M 0 M n 0 m c X V v d D s s J n F 1 b 3 Q 7 U 2 V j d G l v b j E v V G F i b G U x I C g z K S 9 B d X R v U m V t b 3 Z l Z E N v b H V t b n M x L n t D b 2 x 1 b W 4 x L j M 0 N C w z N D N 9 J n F 1 b 3 Q 7 L C Z x d W 9 0 O 1 N l Y 3 R p b 2 4 x L 1 R h Y m x l M S A o M y k v Q X V 0 b 1 J l b W 9 2 Z W R D b 2 x 1 b W 5 z M S 5 7 Q 2 9 s d W 1 u M S 4 z N D U s M z Q 0 f S Z x d W 9 0 O y w m c X V v d D t T Z W N 0 a W 9 u M S 9 U Y W J s Z T E g K D M p L 0 F 1 d G 9 S Z W 1 v d m V k Q 2 9 s d W 1 u c z E u e 0 N v b H V t b j E u M z Q 2 L D M 0 N X 0 m c X V v d D s s J n F 1 b 3 Q 7 U 2 V j d G l v b j E v V G F i b G U x I C g z K S 9 B d X R v U m V t b 3 Z l Z E N v b H V t b n M x L n t D b 2 x 1 b W 4 x L j M 0 N y w z N D Z 9 J n F 1 b 3 Q 7 L C Z x d W 9 0 O 1 N l Y 3 R p b 2 4 x L 1 R h Y m x l M S A o M y k v Q X V 0 b 1 J l b W 9 2 Z W R D b 2 x 1 b W 5 z M S 5 7 Q 2 9 s d W 1 u M S 4 z N D g s M z Q 3 f S Z x d W 9 0 O y w m c X V v d D t T Z W N 0 a W 9 u M S 9 U Y W J s Z T E g K D M p L 0 F 1 d G 9 S Z W 1 v d m V k Q 2 9 s d W 1 u c z E u e 0 N v b H V t b j E u M z Q 5 L D M 0 O H 0 m c X V v d D s s J n F 1 b 3 Q 7 U 2 V j d G l v b j E v V G F i b G U x I C g z K S 9 B d X R v U m V t b 3 Z l Z E N v b H V t b n M x L n t D b 2 x 1 b W 4 x L j M 1 M C w z N D l 9 J n F 1 b 3 Q 7 L C Z x d W 9 0 O 1 N l Y 3 R p b 2 4 x L 1 R h Y m x l M S A o M y k v Q X V 0 b 1 J l b W 9 2 Z W R D b 2 x 1 b W 5 z M S 5 7 Q 2 9 s d W 1 u M S 4 z N T E s M z U w f S Z x d W 9 0 O y w m c X V v d D t T Z W N 0 a W 9 u M S 9 U Y W J s Z T E g K D M p L 0 F 1 d G 9 S Z W 1 v d m V k Q 2 9 s d W 1 u c z E u e 0 N v b H V t b j E u M z U y L D M 1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Y j N m M j N i L T k 5 N G U t N D Z k O S 0 5 N m Q 1 L T I w Y 2 I z Y T F k O W I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Z U M T c 6 M j U 6 M j Y u O T g 4 N T g 1 M 1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7 0 N C v o P 1 E y 3 h A t 5 V c k 8 B Q A A A A A C A A A A A A A Q Z g A A A A E A A C A A A A D z U A 2 2 6 R o t F B r u s T U N f O j P 2 l f u k o 1 E W n C u A / o 4 F o p A d g A A A A A O g A A A A A I A A C A A A A B H g N X m 8 I H X q 2 w Q w A Y A J + G N X f e 8 R V v K 3 e n + k n T j 0 / 3 / x F A A A A B P T V n t K U P g x O b 8 l a 1 z B e T W p z g 8 6 9 F u r r P a a 8 T N p 9 w 8 7 7 p L E q L L U n E Y / t P r Y r 9 p p L V h 5 z q E b 5 X J B 7 y I m T 8 F V A L M Z L e + w n Q b + 6 c f O 2 M p V w s k R U A A A A A Q Z m n M s 4 p F S F B p 5 l N C v I g I M m 8 x + 9 J x g B b S 7 r X u 4 D 0 R m C M l F Y 9 G r m f N l 6 f k l A 9 C S W A f s 4 X 3 x t Q o d 7 h a e N y d E z n x < / D a t a M a s h u p > 
</file>

<file path=customXml/itemProps1.xml><?xml version="1.0" encoding="utf-8"?>
<ds:datastoreItem xmlns:ds="http://schemas.openxmlformats.org/officeDocument/2006/customXml" ds:itemID="{A0DFC28B-4FF8-42D8-81ED-0071854DEE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calculation for hydrogen</vt:lpstr>
      <vt:lpstr>A param&amp;Cs test</vt:lpstr>
      <vt:lpstr>Rb test</vt:lpstr>
      <vt:lpstr>Sr+ test for rc l=0</vt:lpstr>
      <vt:lpstr>Strontium+ parameter test</vt:lpstr>
      <vt:lpstr>try of the perturber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ZhejunLi</dc:creator>
  <cp:lastModifiedBy>LI, ZHEJUN (Student)</cp:lastModifiedBy>
  <dcterms:created xsi:type="dcterms:W3CDTF">2015-06-05T18:17:20Z</dcterms:created>
  <dcterms:modified xsi:type="dcterms:W3CDTF">2025-02-01T19:46:09Z</dcterms:modified>
</cp:coreProperties>
</file>