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neves/Documents/Columbia University BootCamp/Classes/Module 1 - Kickstarting with Excel/Classwork/"/>
    </mc:Choice>
  </mc:AlternateContent>
  <xr:revisionPtr revIDLastSave="0" documentId="13_ncr:1_{2058C00B-CE25-BA49-8CF2-31931A00AD5D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Successful US Kickstarters" sheetId="2" r:id="rId4"/>
    <sheet name="Failed US Kickstarters" sheetId="3" r:id="rId5"/>
    <sheet name="Descriptive Statistics" sheetId="4" r:id="rId6"/>
    <sheet name="Category Statistics" sheetId="5" r:id="rId7"/>
    <sheet name="Subcategory Statistics" sheetId="6" r:id="rId8"/>
    <sheet name="Date" sheetId="7" r:id="rId9"/>
    <sheet name="Edinburgh Research" sheetId="8" r:id="rId10"/>
  </sheets>
  <definedNames>
    <definedName name="_xlnm._FilterDatabase" localSheetId="0" hidden="1">Kickstarter!$A$1:$R$4115</definedName>
  </definedNames>
  <calcPr calcId="191029"/>
  <pivotCaches>
    <pivotCache cacheId="0" r:id="rId11"/>
    <pivotCache cacheId="2" r:id="rId12"/>
    <pivotCache cacheId="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E10" i="12" s="1"/>
  <c r="B9" i="12"/>
  <c r="E9" i="12" s="1"/>
  <c r="B8" i="12"/>
  <c r="E8" i="12" s="1"/>
  <c r="B7" i="12"/>
  <c r="B6" i="12"/>
  <c r="B5" i="12"/>
  <c r="B4" i="12"/>
  <c r="B3" i="12"/>
  <c r="B2" i="12"/>
  <c r="B11" i="4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C14" i="4"/>
  <c r="C13" i="4"/>
  <c r="C12" i="4"/>
  <c r="C11" i="4"/>
  <c r="C7" i="4"/>
  <c r="C6" i="4"/>
  <c r="C5" i="4"/>
  <c r="C4" i="4"/>
  <c r="B14" i="4"/>
  <c r="B13" i="4"/>
  <c r="B12" i="4"/>
  <c r="B7" i="4"/>
  <c r="B6" i="4"/>
  <c r="B5" i="4"/>
  <c r="B4" i="4"/>
  <c r="C10" i="4"/>
  <c r="C9" i="4"/>
  <c r="B10" i="4"/>
  <c r="B9" i="4"/>
  <c r="C3" i="4"/>
  <c r="C2" i="4"/>
  <c r="B3" i="4"/>
  <c r="B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2" l="1"/>
  <c r="H7" i="12"/>
  <c r="G7" i="12"/>
  <c r="H8" i="12"/>
  <c r="H9" i="12"/>
  <c r="H10" i="12"/>
  <c r="G8" i="12"/>
  <c r="G9" i="12"/>
  <c r="G2" i="12"/>
  <c r="G10" i="12"/>
  <c r="H13" i="12"/>
  <c r="E2" i="12"/>
  <c r="F2" i="12" s="1"/>
  <c r="E6" i="12"/>
  <c r="G6" i="12" s="1"/>
  <c r="F10" i="12"/>
  <c r="E13" i="12"/>
  <c r="G13" i="12" s="1"/>
  <c r="E5" i="12"/>
  <c r="F5" i="12" s="1"/>
  <c r="F9" i="12"/>
  <c r="E12" i="12"/>
  <c r="G12" i="12" s="1"/>
  <c r="E4" i="12"/>
  <c r="G4" i="12" s="1"/>
  <c r="F8" i="12"/>
  <c r="E11" i="12"/>
  <c r="H11" i="12" s="1"/>
  <c r="E3" i="12"/>
  <c r="F3" i="12" s="1"/>
  <c r="F7" i="12"/>
  <c r="F12" i="12" l="1"/>
  <c r="F13" i="12"/>
  <c r="H3" i="12"/>
  <c r="H12" i="12"/>
  <c r="G3" i="12"/>
  <c r="H6" i="12"/>
  <c r="G5" i="12"/>
  <c r="H4" i="12"/>
  <c r="H2" i="12"/>
  <c r="F6" i="12"/>
  <c r="F4" i="12"/>
  <c r="H5" i="12"/>
  <c r="F11" i="12"/>
  <c r="G11" i="12"/>
</calcChain>
</file>

<file path=xl/sharedStrings.xml><?xml version="1.0" encoding="utf-8"?>
<sst xmlns="http://schemas.openxmlformats.org/spreadsheetml/2006/main" count="38380" uniqueCount="8416">
  <si>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</si>
  <si>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</si>
  <si>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</si>
  <si>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</si>
  <si>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</si>
  <si>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</si>
  <si>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</si>
  <si>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</si>
  <si>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</si>
  <si>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</si>
  <si>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</si>
  <si>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</si>
  <si>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</si>
  <si>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</si>
  <si>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</si>
  <si>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</si>
  <si>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</si>
  <si>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</si>
  <si>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</si>
  <si>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</si>
  <si>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</si>
  <si>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</si>
  <si>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</si>
  <si>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</si>
  <si>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</si>
  <si>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</si>
  <si>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</si>
  <si>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</si>
  <si>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</si>
  <si>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</si>
  <si>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</si>
  <si>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</si>
  <si>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</si>
  <si>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</si>
  <si>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</si>
  <si>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</si>
  <si>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</si>
  <si>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</si>
  <si>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</si>
  <si>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</si>
  <si>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</si>
  <si>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</si>
  <si>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</si>
  <si>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</si>
  <si>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</si>
  <si>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</si>
  <si>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</si>
  <si>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</si>
  <si>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</si>
  <si>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</si>
  <si>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</si>
  <si>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</si>
  <si>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</si>
  <si>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</si>
  <si>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</si>
  <si>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</si>
  <si>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</si>
  <si>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</si>
  <si>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</si>
  <si>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</si>
  <si>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</si>
  <si>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</si>
  <si>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</si>
  <si>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</si>
  <si>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</si>
  <si>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</si>
  <si>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</si>
  <si>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</si>
  <si>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</si>
  <si>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</si>
  <si>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</si>
  <si>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</si>
  <si>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</si>
  <si>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</si>
  <si>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</si>
  <si>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</si>
  <si>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</si>
  <si>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</si>
  <si>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</si>
  <si>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</si>
  <si>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</si>
  <si>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</si>
  <si>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</si>
  <si>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</si>
  <si>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</si>
  <si>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</si>
  <si>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</si>
  <si>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</si>
  <si>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</si>
  <si>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</si>
  <si>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</si>
  <si>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</si>
  <si>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</si>
  <si>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</si>
  <si>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</si>
  <si>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</si>
  <si>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</si>
  <si>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</si>
  <si>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</si>
  <si>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</si>
  <si>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</si>
  <si>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</si>
  <si>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</si>
  <si>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</si>
  <si>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</si>
  <si>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</si>
  <si>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</si>
  <si>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</si>
  <si>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</si>
  <si>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</si>
  <si>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</si>
  <si>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</si>
  <si>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</si>
  <si>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</si>
  <si>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</si>
  <si>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</si>
  <si>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</si>
  <si>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</si>
  <si>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</si>
  <si>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</si>
  <si>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</si>
  <si>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</si>
  <si>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</si>
  <si>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</si>
  <si>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</si>
  <si>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</si>
  <si>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</si>
  <si>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</si>
  <si>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</si>
  <si>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</si>
  <si>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</si>
  <si>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</si>
  <si>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</si>
  <si>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</si>
  <si>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</si>
  <si>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</si>
  <si>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</si>
  <si>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</si>
  <si>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</si>
  <si>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</si>
  <si>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</si>
  <si>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</si>
  <si>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</si>
  <si>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</si>
  <si>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</si>
  <si>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</si>
  <si>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</si>
  <si>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</si>
  <si>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</si>
  <si>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</si>
  <si>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</si>
  <si>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</si>
  <si>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</si>
  <si>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</si>
  <si>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</si>
  <si>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</si>
  <si>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</si>
  <si>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</si>
  <si>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</si>
  <si>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</si>
  <si>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</si>
  <si>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</si>
  <si>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</si>
  <si>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</si>
  <si>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</si>
  <si>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</si>
  <si>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</si>
  <si>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</si>
  <si>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</si>
  <si>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</si>
  <si>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</si>
  <si>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</si>
  <si>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</si>
  <si>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</si>
  <si>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</si>
  <si>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</si>
  <si>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</si>
  <si>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</si>
  <si>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</si>
  <si>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</si>
  <si>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</si>
  <si>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</si>
  <si>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</si>
  <si>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</si>
  <si>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</si>
  <si>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</si>
  <si>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</si>
  <si>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</si>
  <si>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</si>
  <si>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</si>
  <si>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</si>
  <si>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</si>
  <si>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</si>
  <si>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</si>
  <si>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</si>
  <si>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</si>
  <si>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</si>
  <si>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</si>
  <si>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</si>
  <si>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</si>
  <si>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</si>
  <si>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</si>
  <si>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</si>
  <si>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</si>
  <si>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</si>
  <si>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</si>
  <si>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</si>
  <si>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</si>
  <si>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</si>
  <si>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</si>
  <si>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</si>
  <si>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</si>
  <si>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</si>
  <si>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</si>
  <si>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</si>
  <si>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</si>
  <si>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</si>
  <si>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</si>
  <si>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</si>
  <si>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</si>
  <si>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</si>
  <si>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</si>
  <si>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</si>
  <si>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</si>
  <si>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</si>
  <si>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</si>
  <si>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</si>
  <si>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</si>
  <si>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</si>
  <si>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</si>
  <si>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</si>
  <si>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</si>
  <si>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</si>
  <si>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</si>
  <si>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</si>
  <si>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</si>
  <si>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</si>
  <si>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</si>
  <si>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</si>
  <si>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</si>
  <si>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</si>
  <si>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</si>
  <si>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</si>
  <si>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</si>
  <si>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</si>
  <si>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</si>
  <si>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</si>
  <si>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</si>
  <si>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</si>
  <si>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</si>
  <si>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</si>
  <si>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</si>
  <si>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</si>
  <si>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</si>
  <si>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</si>
  <si>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</si>
  <si>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</si>
  <si>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</si>
  <si>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</si>
  <si>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</si>
  <si>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</si>
  <si>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</si>
  <si>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</si>
  <si>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</si>
  <si>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</si>
  <si>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</si>
  <si>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</si>
  <si>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</si>
  <si>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</si>
  <si>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</si>
  <si>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</si>
  <si>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</si>
  <si>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</si>
  <si>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</si>
  <si>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</si>
  <si>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</si>
  <si>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</si>
  <si>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</si>
  <si>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</si>
  <si>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</si>
  <si>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</si>
  <si>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</si>
  <si>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</si>
  <si>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</si>
  <si>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</si>
  <si>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</si>
  <si>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</si>
  <si>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</si>
  <si>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</si>
  <si>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</si>
  <si>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</si>
  <si>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</si>
  <si>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</si>
  <si>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</si>
  <si>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</si>
  <si>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</si>
  <si>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</si>
  <si>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</si>
  <si>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</si>
  <si>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</si>
  <si>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</si>
  <si>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</si>
  <si>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</si>
  <si>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</si>
  <si>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</si>
  <si>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</si>
  <si>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</si>
  <si>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</si>
  <si>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</si>
  <si>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</si>
  <si>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</si>
  <si>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</si>
  <si>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</si>
  <si>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</si>
  <si>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</si>
  <si>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</si>
  <si>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</si>
  <si>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</si>
  <si>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</si>
  <si>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</si>
  <si>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</si>
  <si>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</si>
  <si>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</si>
  <si>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</si>
  <si>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</si>
  <si>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</si>
  <si>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</si>
  <si>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</si>
  <si>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</si>
  <si>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</si>
  <si>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</si>
  <si>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</si>
  <si>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</si>
  <si>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</si>
  <si>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</si>
  <si>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</si>
  <si>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</si>
  <si>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</si>
  <si>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</si>
  <si>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</si>
  <si>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</si>
  <si>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</si>
  <si>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</si>
  <si>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</si>
  <si>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</si>
  <si>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</si>
  <si>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</si>
  <si>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</si>
  <si>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</si>
  <si>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</si>
  <si>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</si>
  <si>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</si>
  <si>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</si>
  <si>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</si>
  <si>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</si>
  <si>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</si>
  <si>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</si>
  <si>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</si>
  <si>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</si>
  <si>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</si>
  <si>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</si>
  <si>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</si>
  <si>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</si>
  <si>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</si>
  <si>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</si>
  <si>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</si>
  <si>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</si>
  <si>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</si>
  <si>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</si>
  <si>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</si>
  <si>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</si>
  <si>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</si>
  <si>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</si>
  <si>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</si>
  <si>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</si>
  <si>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</si>
  <si>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</si>
  <si>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</si>
  <si>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</si>
  <si>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</si>
  <si>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</si>
  <si>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</si>
  <si>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</si>
  <si>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</si>
  <si>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</si>
  <si>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</si>
  <si>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</si>
  <si>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</si>
  <si>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</si>
  <si>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</si>
  <si>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</si>
  <si>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</si>
  <si>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</si>
  <si>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</si>
  <si>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</si>
  <si>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</si>
  <si>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</si>
  <si>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</si>
  <si>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</si>
  <si>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</si>
  <si>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</si>
  <si>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</si>
  <si>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</si>
  <si>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</si>
  <si>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</si>
  <si>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</si>
  <si>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</si>
  <si>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</si>
  <si>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</si>
  <si>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</si>
  <si>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</si>
  <si>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</si>
  <si>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</si>
  <si>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</si>
  <si>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</si>
  <si>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</si>
  <si>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</si>
  <si>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</si>
  <si>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</si>
  <si>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</si>
  <si>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</si>
  <si>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</si>
  <si>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</si>
  <si>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</si>
  <si>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</si>
  <si>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</si>
  <si>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</si>
  <si>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</si>
  <si>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</si>
  <si>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</si>
  <si>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</si>
  <si>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</si>
  <si>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</si>
  <si>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</si>
  <si>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</si>
  <si>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</si>
  <si>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</si>
  <si>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</si>
  <si>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</si>
  <si>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</si>
  <si>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</si>
  <si>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</si>
  <si>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</si>
  <si>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</si>
  <si>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</si>
  <si>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</si>
  <si>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</si>
  <si>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</si>
  <si>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</si>
  <si>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</si>
  <si>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</si>
  <si>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</si>
  <si>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</si>
  <si>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</si>
  <si>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</si>
  <si>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</si>
  <si>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</si>
  <si>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</si>
  <si>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</si>
  <si>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</si>
  <si>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</si>
  <si>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</si>
  <si>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</si>
  <si>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</si>
  <si>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</si>
  <si>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</si>
  <si>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</si>
  <si>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</si>
  <si>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</si>
  <si>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</si>
  <si>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</si>
  <si>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</si>
  <si>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</si>
  <si>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</si>
  <si>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</si>
  <si>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</si>
  <si>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</si>
  <si>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</si>
  <si>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</si>
  <si>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</si>
  <si>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</si>
  <si>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</si>
  <si>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</si>
  <si>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</si>
  <si>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</si>
  <si>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</si>
  <si>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</si>
  <si>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</si>
  <si>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</si>
  <si>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</si>
  <si>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</si>
  <si>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</si>
  <si>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</si>
  <si>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</si>
  <si>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</si>
  <si>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</si>
  <si>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</si>
  <si>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</si>
  <si>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</si>
  <si>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</si>
  <si>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</si>
  <si>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</si>
  <si>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</si>
  <si>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</si>
  <si>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</si>
  <si>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</si>
  <si>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</si>
  <si>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</si>
  <si>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</si>
  <si>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</si>
  <si>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</si>
  <si>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</si>
  <si>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</si>
  <si>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</si>
  <si>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</si>
  <si>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</si>
  <si>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</si>
  <si>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</si>
  <si>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</si>
  <si>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</si>
  <si>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</si>
  <si>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</si>
  <si>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</si>
  <si>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</si>
  <si>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</si>
  <si>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</si>
  <si>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</si>
  <si>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</si>
  <si>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</si>
  <si>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</si>
  <si>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</si>
  <si>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</si>
  <si>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</si>
  <si>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</si>
  <si>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</si>
  <si>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</si>
  <si>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</si>
  <si>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</si>
  <si>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</si>
  <si>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</si>
  <si>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</si>
  <si>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</si>
  <si>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</si>
  <si>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</si>
  <si>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</si>
  <si>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</si>
  <si>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</si>
  <si>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</si>
  <si>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</si>
  <si>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</si>
  <si>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</si>
  <si>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</si>
  <si>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</si>
  <si>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</si>
  <si>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</si>
  <si>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</si>
  <si>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</si>
  <si>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</si>
  <si>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</si>
  <si>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</si>
  <si>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</si>
  <si>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</si>
  <si>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</si>
  <si>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</si>
  <si>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</si>
  <si>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</si>
  <si>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</si>
  <si>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</si>
  <si>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</si>
  <si>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</si>
  <si>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</si>
  <si>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</si>
  <si>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</si>
  <si>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</si>
  <si>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</si>
  <si>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</si>
  <si>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</si>
  <si>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</si>
  <si>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</si>
  <si>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</si>
  <si>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</si>
  <si>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</si>
  <si>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</si>
  <si>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</si>
  <si>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</si>
  <si>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</si>
  <si>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</si>
  <si>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</si>
  <si>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</si>
  <si>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</si>
  <si>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</si>
  <si>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</si>
  <si>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</si>
  <si>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</si>
  <si>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</si>
  <si>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</si>
  <si>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</si>
  <si>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</si>
  <si>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</si>
  <si>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</si>
  <si>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</si>
  <si>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</si>
  <si>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</si>
  <si>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</si>
  <si>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</si>
  <si>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</si>
  <si>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</si>
  <si>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</si>
  <si>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</si>
  <si>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</si>
  <si>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</si>
  <si>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</si>
  <si>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</si>
  <si>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</si>
  <si>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</si>
  <si>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</si>
  <si>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</si>
  <si>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</si>
  <si>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</si>
  <si>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</si>
  <si>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</si>
  <si>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</si>
  <si>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</si>
  <si>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</si>
  <si>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</si>
  <si>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</si>
  <si>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</si>
  <si>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</si>
  <si>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</si>
  <si>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</si>
  <si>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</si>
  <si>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</si>
  <si>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</si>
  <si>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</si>
  <si>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</si>
  <si>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</si>
  <si>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</si>
  <si>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</si>
  <si>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</si>
  <si>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</si>
  <si>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</si>
  <si>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</si>
  <si>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</si>
  <si>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</si>
  <si>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</si>
  <si>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</si>
  <si>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</si>
  <si>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</si>
  <si>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</si>
  <si>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</si>
  <si>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</si>
  <si>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</si>
  <si>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</si>
  <si>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</si>
  <si>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</si>
  <si>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</si>
  <si>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</si>
  <si>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</si>
  <si>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</si>
  <si>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</si>
  <si>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</si>
  <si>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</si>
  <si>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</si>
  <si>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</si>
  <si>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</si>
  <si>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</si>
  <si>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</si>
  <si>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</si>
  <si>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</si>
  <si>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</si>
  <si>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</si>
  <si>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</si>
  <si>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</si>
  <si>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</si>
  <si>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</si>
  <si>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</si>
  <si>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</si>
  <si>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</si>
  <si>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</si>
  <si>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</si>
  <si>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</si>
  <si>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</si>
  <si>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</si>
  <si>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</si>
  <si>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</si>
  <si>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</si>
  <si>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</si>
  <si>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</si>
  <si>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</si>
  <si>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</si>
  <si>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</si>
  <si>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</si>
  <si>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</si>
  <si>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</si>
  <si>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</si>
  <si>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</si>
  <si>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</si>
  <si>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</si>
  <si>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</si>
  <si>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</si>
  <si>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</si>
  <si>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</si>
  <si>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</si>
  <si>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</si>
  <si>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</si>
  <si>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</si>
  <si>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</si>
  <si>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</si>
  <si>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</si>
  <si>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</si>
  <si>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</si>
  <si>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</si>
  <si>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</si>
  <si>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</si>
  <si>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</si>
  <si>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</si>
  <si>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</si>
  <si>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</si>
  <si>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</si>
  <si>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</si>
  <si>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</si>
  <si>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</si>
  <si>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</si>
  <si>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</si>
  <si>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</si>
  <si>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</si>
  <si>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</si>
  <si>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</si>
  <si>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</si>
  <si>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</si>
  <si>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</si>
  <si>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</si>
  <si>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</si>
  <si>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</si>
  <si>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</si>
  <si>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</si>
  <si>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</si>
  <si>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</si>
  <si>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</si>
  <si>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</si>
  <si>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</si>
  <si>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</si>
  <si>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</si>
  <si>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</si>
  <si>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</si>
  <si>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</si>
  <si>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</si>
  <si>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</si>
  <si>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</si>
  <si>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</si>
  <si>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</si>
  <si>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</si>
  <si>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</si>
  <si>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</si>
  <si>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</si>
  <si>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</si>
  <si>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</si>
  <si>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</si>
  <si>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</si>
  <si>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</si>
  <si>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</si>
  <si>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</si>
  <si>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</si>
  <si>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</si>
  <si>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</si>
  <si>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</si>
  <si>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</si>
  <si>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</si>
  <si>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</si>
  <si>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</si>
  <si>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</si>
  <si>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</si>
  <si>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</si>
  <si>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</si>
  <si>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</si>
  <si>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</si>
  <si>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</si>
  <si>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</si>
  <si>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</si>
  <si>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</si>
  <si>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</si>
  <si>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</si>
  <si>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</si>
  <si>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</si>
  <si>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</si>
  <si>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</si>
  <si>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</si>
  <si>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</si>
  <si>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</si>
  <si>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</si>
  <si>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</si>
  <si>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</si>
  <si>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</si>
  <si>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</si>
  <si>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</si>
  <si>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</si>
  <si>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</si>
  <si>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</si>
  <si>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</si>
  <si>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</si>
  <si>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</si>
  <si>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</si>
  <si>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</si>
  <si>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</si>
  <si>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</si>
  <si>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</si>
  <si>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</si>
  <si>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</si>
  <si>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</si>
  <si>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</si>
  <si>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</si>
  <si>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</si>
  <si>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</si>
  <si>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</si>
  <si>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</si>
  <si>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</si>
  <si>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</si>
  <si>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</si>
  <si>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</si>
  <si>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</si>
  <si>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</si>
  <si>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</si>
  <si>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</si>
  <si>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</si>
  <si>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</si>
  <si>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</si>
  <si>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</si>
  <si>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</si>
  <si>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</si>
  <si>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</si>
  <si>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</si>
  <si>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</si>
  <si>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</si>
  <si>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</si>
  <si>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</si>
  <si>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</si>
  <si>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</si>
  <si>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</si>
  <si>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</si>
  <si>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</si>
  <si>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</si>
  <si>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</si>
  <si>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</si>
  <si>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</si>
  <si>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</si>
  <si>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</si>
  <si>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</si>
  <si>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</si>
  <si>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</si>
  <si>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</si>
  <si>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</si>
  <si>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</si>
  <si>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</si>
  <si>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</si>
  <si>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</si>
  <si>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</si>
  <si>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</si>
  <si>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</si>
  <si>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</si>
  <si>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</si>
  <si>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</si>
  <si>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</si>
  <si>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</si>
  <si>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</si>
  <si>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</si>
  <si>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</si>
  <si>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</si>
  <si>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</si>
  <si>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</si>
  <si>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</si>
  <si>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</si>
  <si>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</si>
  <si>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</si>
  <si>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</si>
  <si>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</si>
  <si>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</si>
  <si>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</si>
  <si>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</si>
  <si>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</si>
  <si>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</si>
  <si>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</si>
  <si>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</si>
  <si>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</si>
  <si>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</si>
  <si>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</si>
  <si>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</si>
  <si>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</si>
  <si>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</si>
  <si>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</si>
  <si>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</si>
  <si>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</si>
  <si>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</si>
  <si>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</si>
  <si>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</si>
  <si>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</si>
  <si>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</si>
  <si>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</si>
  <si>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</si>
  <si>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</si>
  <si>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</si>
  <si>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</si>
  <si>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</si>
  <si>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</si>
  <si>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</si>
  <si>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</si>
  <si>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</si>
  <si>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</si>
  <si>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</si>
  <si>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</si>
  <si>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</si>
  <si>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</si>
  <si>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</si>
  <si>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</si>
  <si>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</si>
  <si>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</si>
  <si>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</si>
  <si>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</si>
  <si>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</si>
  <si>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</si>
  <si>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</si>
  <si>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</si>
  <si>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</si>
  <si>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</si>
  <si>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</si>
  <si>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</si>
  <si>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</si>
  <si>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</si>
  <si>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</si>
  <si>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</si>
  <si>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</si>
  <si>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</si>
  <si>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</si>
  <si>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</si>
  <si>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</si>
  <si>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</si>
  <si>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</si>
  <si>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</si>
  <si>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</si>
  <si>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</si>
  <si>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</si>
  <si>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</si>
  <si>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</si>
  <si>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</si>
  <si>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</si>
  <si>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</si>
  <si>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</si>
  <si>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</si>
  <si>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</si>
  <si>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</si>
  <si>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</si>
  <si>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</si>
  <si>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</si>
  <si>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</si>
  <si>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</si>
  <si>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</si>
  <si>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</si>
  <si>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</si>
  <si>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</si>
  <si>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</si>
  <si>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</si>
  <si>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</si>
  <si>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</si>
  <si>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</si>
  <si>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</si>
  <si>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</si>
  <si>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</si>
  <si>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</si>
  <si>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</si>
  <si>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</si>
  <si>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</si>
  <si>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</si>
  <si>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</si>
  <si>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</si>
  <si>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</si>
  <si>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</si>
  <si>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</si>
  <si>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</si>
  <si>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</si>
  <si>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</si>
  <si>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</si>
  <si>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</si>
  <si>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</si>
  <si>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</si>
  <si>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</si>
  <si>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</si>
  <si>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</si>
  <si>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</si>
  <si>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</si>
  <si>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</si>
  <si>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</si>
  <si>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</si>
  <si>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</si>
  <si>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</si>
  <si>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</si>
  <si>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</si>
  <si>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</si>
  <si>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</si>
  <si>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</si>
  <si>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</si>
  <si>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</si>
  <si>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</si>
  <si>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</si>
  <si>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</si>
  <si>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</si>
  <si>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</si>
  <si>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</si>
  <si>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</si>
  <si>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</si>
  <si>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</si>
  <si>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</si>
  <si>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</si>
  <si>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</si>
  <si>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</si>
  <si>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</si>
  <si>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</si>
  <si>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</si>
  <si>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</si>
  <si>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</si>
  <si>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</si>
  <si>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</si>
  <si>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</si>
  <si>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</si>
  <si>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</si>
  <si>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</si>
  <si>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</si>
  <si>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</si>
  <si>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</si>
  <si>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</si>
  <si>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</si>
  <si>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</si>
  <si>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</si>
  <si>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</si>
  <si>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</si>
  <si>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</si>
  <si>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</si>
  <si>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</si>
  <si>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</si>
  <si>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</si>
  <si>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</si>
  <si>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</si>
  <si>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</si>
  <si>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</si>
  <si>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</si>
  <si>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</si>
  <si>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</si>
  <si>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</si>
  <si>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</si>
  <si>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</si>
  <si>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</si>
  <si>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</si>
  <si>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</si>
  <si>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</si>
  <si>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</si>
  <si>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</si>
  <si>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</si>
  <si>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</si>
  <si>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</si>
  <si>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</si>
  <si>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</si>
  <si>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</si>
  <si>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</si>
  <si>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</si>
  <si>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</si>
  <si>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</si>
  <si>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</si>
  <si>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</si>
  <si>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</si>
  <si>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</si>
  <si>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</si>
  <si>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</si>
  <si>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</si>
  <si>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</si>
  <si>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</si>
  <si>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</si>
  <si>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</si>
  <si>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</si>
  <si>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</si>
  <si>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</si>
  <si>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</si>
  <si>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</si>
  <si>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</si>
  <si>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</si>
  <si>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</si>
  <si>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</si>
  <si>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</si>
  <si>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</si>
  <si>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</si>
  <si>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</si>
  <si>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</si>
  <si>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</si>
  <si>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</si>
  <si>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</si>
  <si>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</si>
  <si>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</si>
  <si>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</si>
  <si>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</si>
  <si>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</si>
  <si>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</si>
  <si>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</si>
  <si>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</si>
  <si>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</si>
  <si>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</si>
  <si>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</si>
  <si>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</si>
  <si>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</si>
  <si>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</si>
  <si>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</si>
  <si>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</si>
  <si>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</si>
  <si>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</si>
  <si>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</si>
  <si>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</si>
  <si>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</si>
  <si>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</si>
  <si>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</si>
  <si>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</si>
  <si>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</si>
  <si>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</si>
  <si>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</si>
  <si>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</si>
  <si>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</si>
  <si>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</si>
  <si>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</si>
  <si>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</si>
  <si>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</si>
  <si>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</si>
  <si>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</si>
  <si>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</si>
  <si>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</si>
  <si>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</si>
  <si>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</si>
  <si>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</si>
  <si>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</si>
  <si>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</si>
  <si>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</si>
  <si>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</si>
  <si>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</si>
  <si>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</si>
  <si>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</si>
  <si>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</si>
  <si>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</si>
  <si>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</si>
  <si>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</si>
  <si>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</si>
  <si>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</si>
  <si>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</si>
  <si>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</si>
  <si>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</si>
  <si>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</si>
  <si>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</si>
  <si>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</si>
  <si>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</si>
  <si>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</si>
  <si>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</si>
  <si>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</si>
  <si>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</si>
  <si>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</si>
  <si>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</si>
  <si>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</si>
  <si>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</si>
  <si>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</si>
  <si>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</si>
  <si>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</si>
  <si>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</si>
  <si>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</si>
  <si>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</si>
  <si>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</si>
  <si>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</si>
  <si>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</si>
  <si>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</si>
  <si>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</si>
  <si>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</si>
  <si>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</si>
  <si>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</si>
  <si>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</si>
  <si>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</si>
  <si>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</si>
  <si>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</si>
  <si>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</si>
  <si>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</si>
  <si>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</si>
  <si>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</si>
  <si>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</si>
  <si>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</si>
  <si>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</si>
  <si>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</si>
  <si>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</si>
  <si>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</si>
  <si>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</si>
  <si>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</si>
  <si>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</si>
  <si>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</si>
  <si>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</si>
  <si>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</si>
  <si>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</si>
  <si>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</si>
  <si>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</si>
  <si>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</si>
  <si>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</si>
  <si>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</si>
  <si>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</si>
  <si>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</si>
  <si>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</si>
  <si>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</si>
  <si>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</si>
  <si>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</si>
  <si>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</si>
  <si>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</si>
  <si>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</si>
  <si>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</si>
  <si>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</si>
  <si>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</si>
  <si>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</si>
  <si>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</si>
  <si>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</si>
  <si>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</si>
  <si>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</si>
  <si>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</si>
  <si>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</si>
  <si>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</si>
  <si>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</si>
  <si>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</si>
  <si>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</si>
  <si>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</si>
  <si>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</si>
  <si>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</si>
  <si>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</si>
  <si>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</si>
  <si>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</si>
  <si>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</si>
  <si>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</si>
  <si>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</si>
  <si>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</si>
  <si>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</si>
  <si>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</si>
  <si>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</si>
  <si>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</si>
  <si>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</si>
  <si>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</si>
  <si>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</si>
  <si>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</si>
  <si>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</si>
  <si>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</si>
  <si>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</si>
  <si>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</si>
  <si>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</si>
  <si>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</si>
  <si>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</si>
  <si>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</si>
  <si>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</si>
  <si>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</si>
  <si>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</si>
  <si>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</si>
  <si>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</si>
  <si>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</si>
  <si>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</si>
  <si>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</si>
  <si>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</si>
  <si>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</si>
  <si>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</si>
  <si>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</si>
  <si>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</si>
  <si>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</si>
  <si>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</si>
  <si>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</si>
  <si>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</si>
  <si>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</si>
  <si>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</si>
  <si>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</si>
  <si>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</si>
  <si>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</si>
  <si>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</si>
  <si>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</si>
  <si>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</si>
  <si>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</si>
  <si>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</si>
  <si>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</si>
  <si>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</si>
  <si>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</si>
  <si>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</si>
  <si>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</si>
  <si>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</si>
  <si>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</si>
  <si>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</si>
  <si>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</si>
  <si>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</si>
  <si>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</si>
  <si>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</si>
  <si>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</si>
  <si>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</si>
  <si>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</si>
  <si>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</si>
  <si>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</si>
  <si>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</si>
  <si>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</si>
  <si>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</si>
  <si>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</si>
  <si>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</si>
  <si>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</si>
  <si>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</si>
  <si>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</si>
  <si>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</si>
  <si>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</si>
  <si>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</si>
  <si>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</si>
  <si>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</si>
  <si>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</si>
  <si>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</si>
  <si>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</si>
  <si>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</si>
  <si>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</si>
  <si>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</si>
  <si>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</si>
  <si>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</si>
  <si>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</si>
  <si>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</si>
  <si>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</si>
  <si>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</si>
  <si>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</si>
  <si>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</si>
  <si>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</si>
  <si>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</si>
  <si>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</si>
  <si>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</si>
  <si>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</si>
  <si>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</si>
  <si>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</si>
  <si>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</si>
  <si>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</si>
  <si>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</si>
  <si>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</si>
  <si>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</si>
  <si>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</si>
  <si>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</si>
  <si>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</si>
  <si>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</si>
  <si>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</si>
  <si>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</si>
  <si>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</si>
  <si>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</si>
  <si>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</si>
  <si>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</si>
  <si>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</si>
  <si>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</si>
  <si>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</si>
  <si>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</si>
  <si>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</si>
  <si>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</si>
  <si>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</si>
  <si>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</si>
  <si>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</si>
  <si>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</si>
  <si>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</si>
  <si>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</si>
  <si>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</si>
  <si>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</si>
  <si>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</si>
  <si>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</si>
  <si>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</si>
  <si>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</si>
  <si>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</si>
  <si>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</si>
  <si>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</si>
  <si>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</si>
  <si>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</si>
  <si>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</si>
  <si>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</si>
  <si>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</si>
  <si>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</si>
  <si>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</si>
  <si>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</si>
  <si>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</si>
  <si>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</si>
  <si>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</si>
  <si>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</si>
  <si>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</si>
  <si>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</si>
  <si>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</si>
  <si>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</si>
  <si>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</si>
  <si>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</si>
  <si>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</si>
  <si>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</si>
  <si>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</si>
  <si>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</si>
  <si>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</si>
  <si>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</si>
  <si>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</si>
  <si>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</si>
  <si>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</si>
  <si>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</si>
  <si>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</si>
  <si>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</si>
  <si>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</si>
  <si>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</si>
  <si>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</si>
  <si>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</si>
  <si>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</si>
  <si>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</si>
  <si>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</si>
  <si>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</si>
  <si>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</si>
  <si>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</si>
  <si>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</si>
  <si>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</si>
  <si>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</si>
  <si>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</si>
  <si>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</si>
  <si>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</si>
  <si>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</si>
  <si>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</si>
  <si>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</si>
  <si>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</si>
  <si>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</si>
  <si>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</si>
  <si>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</si>
  <si>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</si>
  <si>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</si>
  <si>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</si>
  <si>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</si>
  <si>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</si>
  <si>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</si>
  <si>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</si>
  <si>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</si>
  <si>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</si>
  <si>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</si>
  <si>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</si>
  <si>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</si>
  <si>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</si>
  <si>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</si>
  <si>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</si>
  <si>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</si>
  <si>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</si>
  <si>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</si>
  <si>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</si>
  <si>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</si>
  <si>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</si>
  <si>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</si>
  <si>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</si>
  <si>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</si>
  <si>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</si>
  <si>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</si>
  <si>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</si>
  <si>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</si>
  <si>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</si>
  <si>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</si>
  <si>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</si>
  <si>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</si>
  <si>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</si>
  <si>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</si>
  <si>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</si>
  <si>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</si>
  <si>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</si>
  <si>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</si>
  <si>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</si>
  <si>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</si>
  <si>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</si>
  <si>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</si>
  <si>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</si>
  <si>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</si>
  <si>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</si>
  <si>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</si>
  <si>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</si>
  <si>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</si>
  <si>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</si>
  <si>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</si>
  <si>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</si>
  <si>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</si>
  <si>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</si>
  <si>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</si>
  <si>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</si>
  <si>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</si>
  <si>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</si>
  <si>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</si>
  <si>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</si>
  <si>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</si>
  <si>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</si>
  <si>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</si>
  <si>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</si>
  <si>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</si>
  <si>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</si>
  <si>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</si>
  <si>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</si>
  <si>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</si>
  <si>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</si>
  <si>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</si>
  <si>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</si>
  <si>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</si>
  <si>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</si>
  <si>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</si>
  <si>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</si>
  <si>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</si>
  <si>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</si>
  <si>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</si>
  <si>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</si>
  <si>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</si>
  <si>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</si>
  <si>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</si>
  <si>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</si>
  <si>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</si>
  <si>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</si>
  <si>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</si>
  <si>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</si>
  <si>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</si>
  <si>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</si>
  <si>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</si>
  <si>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</si>
  <si>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</si>
  <si>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</si>
  <si>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</si>
  <si>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</si>
  <si>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</si>
  <si>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</si>
  <si>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</si>
  <si>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</si>
  <si>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</si>
  <si>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</si>
  <si>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</si>
  <si>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</si>
  <si>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</si>
  <si>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</si>
  <si>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</si>
  <si>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</si>
  <si>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</si>
  <si>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</si>
  <si>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</si>
  <si>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</si>
  <si>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</si>
  <si>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</si>
  <si>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</si>
  <si>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</si>
  <si>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</si>
  <si>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</si>
  <si>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</si>
  <si>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</si>
  <si>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</si>
  <si>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</si>
  <si>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</si>
  <si>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</si>
  <si>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</si>
  <si>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</si>
  <si>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</si>
  <si>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</si>
  <si>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</si>
  <si>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</si>
  <si>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</si>
  <si>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</si>
  <si>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</si>
  <si>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</si>
  <si>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</si>
  <si>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</si>
  <si>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</si>
  <si>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</si>
  <si>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</si>
  <si>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</si>
  <si>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</si>
  <si>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</si>
  <si>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</si>
  <si>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</si>
  <si>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</si>
  <si>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</si>
  <si>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</si>
  <si>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</si>
  <si>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</si>
  <si>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</si>
  <si>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</si>
  <si>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</si>
  <si>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</si>
  <si>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</si>
  <si>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</si>
  <si>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</si>
  <si>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</si>
  <si>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</si>
  <si>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</si>
  <si>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</si>
  <si>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</si>
  <si>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</si>
  <si>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</si>
  <si>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</si>
  <si>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</si>
  <si>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</si>
  <si>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</si>
  <si>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</si>
  <si>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</si>
  <si>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</si>
  <si>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</si>
  <si>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</si>
  <si>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</si>
  <si>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</si>
  <si>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</si>
  <si>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</si>
  <si>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</si>
  <si>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</si>
  <si>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</si>
  <si>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</si>
  <si>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</si>
  <si>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</si>
  <si>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</si>
  <si>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</si>
  <si>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</si>
  <si>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</si>
  <si>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</si>
  <si>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</si>
  <si>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</si>
  <si>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</si>
  <si>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</si>
  <si>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</si>
  <si>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</si>
  <si>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</si>
  <si>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</si>
  <si>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</si>
  <si>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</si>
  <si>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</si>
  <si>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</si>
  <si>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</si>
  <si>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</si>
  <si>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</si>
  <si>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</si>
  <si>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</si>
  <si>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</si>
  <si>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</si>
  <si>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</si>
  <si>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</si>
  <si>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</si>
  <si>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</si>
  <si>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</si>
  <si>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</si>
  <si>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</si>
  <si>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</si>
  <si>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</si>
  <si>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</si>
  <si>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</si>
  <si>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</si>
  <si>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</si>
  <si>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</si>
  <si>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</si>
  <si>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</si>
  <si>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</si>
  <si>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</si>
  <si>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</si>
  <si>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</si>
  <si>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</si>
  <si>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</si>
  <si>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</si>
  <si>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</si>
  <si>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</si>
  <si>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</si>
  <si>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</si>
  <si>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</si>
  <si>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</si>
  <si>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</si>
  <si>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</si>
  <si>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</si>
  <si>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</si>
  <si>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</si>
  <si>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</si>
  <si>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</si>
  <si>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</si>
  <si>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</si>
  <si>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</si>
  <si>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</si>
  <si>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</si>
  <si>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</si>
  <si>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</si>
  <si>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</si>
  <si>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</si>
  <si>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</si>
  <si>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</si>
  <si>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</si>
  <si>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</si>
  <si>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</si>
  <si>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</si>
  <si>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</si>
  <si>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</si>
  <si>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</si>
  <si>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</si>
  <si>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</si>
  <si>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</si>
  <si>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</si>
  <si>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</si>
  <si>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</si>
  <si>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</si>
  <si>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</si>
  <si>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</si>
  <si>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</si>
  <si>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</si>
  <si>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</si>
  <si>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</si>
  <si>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</si>
  <si>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</si>
  <si>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</si>
  <si>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</si>
  <si>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</si>
  <si>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</si>
  <si>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</si>
  <si>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</si>
  <si>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</si>
  <si>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</si>
  <si>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</si>
  <si>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</si>
  <si>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</si>
  <si>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</si>
  <si>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</si>
  <si>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</si>
  <si>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</si>
  <si>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</si>
  <si>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</si>
  <si>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</si>
  <si>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</si>
  <si>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</si>
  <si>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</si>
  <si>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</si>
  <si>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</si>
  <si>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</si>
  <si>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</si>
  <si>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</si>
  <si>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</si>
  <si>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</si>
  <si>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</si>
  <si>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</si>
  <si>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</si>
  <si>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</si>
  <si>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</si>
  <si>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</si>
  <si>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</si>
  <si>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</si>
  <si>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</si>
  <si>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</si>
  <si>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</si>
  <si>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</si>
  <si>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</si>
  <si>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</si>
  <si>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</si>
  <si>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</si>
  <si>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</si>
  <si>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</si>
  <si>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</si>
  <si>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</si>
  <si>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</si>
  <si>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</si>
  <si>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</si>
  <si>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</si>
  <si>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</si>
  <si>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</si>
  <si>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</si>
  <si>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</si>
  <si>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</si>
  <si>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</si>
  <si>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</si>
  <si>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</si>
  <si>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</si>
  <si>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</si>
  <si>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</si>
  <si>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</si>
  <si>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</si>
  <si>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</si>
  <si>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</si>
  <si>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</si>
  <si>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</si>
  <si>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</si>
  <si>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</si>
  <si>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</si>
  <si>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</si>
  <si>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</si>
  <si>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</si>
  <si>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</si>
  <si>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</si>
  <si>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</si>
  <si>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</si>
  <si>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</si>
  <si>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</si>
  <si>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</si>
  <si>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</si>
  <si>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</si>
  <si>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</si>
  <si>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</si>
  <si>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</si>
  <si>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</si>
  <si>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</si>
  <si>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</si>
  <si>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</si>
  <si>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</si>
  <si>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</si>
  <si>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</si>
  <si>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</si>
  <si>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</si>
  <si>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</si>
  <si>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</si>
  <si>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</si>
  <si>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</si>
  <si>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</si>
  <si>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</si>
  <si>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</si>
  <si>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</si>
  <si>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</si>
  <si>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</si>
  <si>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</si>
  <si>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</si>
  <si>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</si>
  <si>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</si>
  <si>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</si>
  <si>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</si>
  <si>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</si>
  <si>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</si>
  <si>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</si>
  <si>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</si>
  <si>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</si>
  <si>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</si>
  <si>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</si>
  <si>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</si>
  <si>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</si>
  <si>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</si>
  <si>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</si>
  <si>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</si>
  <si>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</si>
  <si>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</si>
  <si>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</si>
  <si>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</si>
  <si>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</si>
  <si>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</si>
  <si>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</si>
  <si>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</si>
  <si>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</si>
  <si>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</si>
  <si>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</si>
  <si>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</si>
  <si>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</si>
  <si>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</si>
  <si>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</si>
  <si>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</si>
  <si>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</si>
  <si>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</si>
  <si>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</si>
  <si>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</si>
  <si>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</si>
  <si>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</si>
  <si>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</si>
  <si>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</si>
  <si>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</si>
  <si>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</si>
  <si>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</si>
  <si>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</si>
  <si>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</si>
  <si>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</si>
  <si>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</si>
  <si>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</si>
  <si>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</si>
  <si>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</si>
  <si>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</si>
  <si>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</si>
  <si>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</si>
  <si>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</si>
  <si>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</si>
  <si>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</si>
  <si>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</si>
  <si>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</si>
  <si>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</si>
  <si>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</si>
  <si>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</si>
  <si>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</si>
  <si>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</si>
  <si>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</si>
  <si>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</si>
  <si>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</si>
  <si>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</si>
  <si>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</si>
  <si>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</si>
  <si>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</si>
  <si>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</si>
  <si>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</si>
  <si>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</si>
  <si>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</si>
  <si>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</si>
  <si>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</si>
  <si>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</si>
  <si>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</si>
  <si>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</si>
  <si>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</si>
  <si>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</si>
  <si>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</si>
  <si>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</si>
  <si>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</si>
  <si>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</si>
  <si>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</si>
  <si>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</si>
  <si>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</si>
  <si>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</si>
  <si>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</si>
  <si>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</si>
  <si>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</si>
  <si>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</si>
  <si>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</si>
  <si>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</si>
  <si>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</si>
  <si>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</si>
  <si>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</si>
  <si>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</si>
  <si>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</si>
  <si>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</si>
  <si>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</si>
  <si>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</si>
  <si>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</si>
  <si>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</si>
  <si>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</si>
  <si>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</si>
  <si>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</si>
  <si>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</si>
  <si>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</si>
  <si>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</si>
  <si>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</si>
  <si>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</si>
  <si>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</si>
  <si>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</si>
  <si>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</si>
  <si>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</si>
  <si>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</si>
  <si>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</si>
  <si>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</si>
  <si>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</si>
  <si>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</si>
  <si>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</si>
  <si>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</si>
  <si>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</si>
  <si>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</si>
  <si>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</si>
  <si>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</si>
  <si>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</si>
  <si>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</si>
  <si>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</si>
  <si>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</si>
  <si>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</si>
  <si>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</si>
  <si>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</si>
  <si>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</si>
  <si>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</si>
  <si>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</si>
  <si>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</si>
  <si>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</si>
  <si>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</si>
  <si>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</si>
  <si>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</si>
  <si>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</si>
  <si>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</si>
  <si>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</si>
  <si>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</si>
  <si>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</si>
  <si>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</si>
  <si>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</si>
  <si>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</si>
  <si>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</si>
  <si>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</si>
  <si>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</si>
  <si>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</si>
  <si>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</si>
  <si>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</si>
  <si>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</si>
  <si>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</si>
  <si>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</si>
  <si>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</si>
  <si>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</si>
  <si>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</si>
  <si>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</si>
  <si>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</si>
  <si>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</si>
  <si>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</si>
  <si>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</si>
  <si>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</si>
  <si>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</si>
  <si>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</si>
  <si>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</si>
  <si>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</si>
  <si>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</si>
  <si>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</si>
  <si>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</si>
  <si>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</si>
  <si>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</si>
  <si>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</si>
  <si>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</si>
  <si>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</si>
  <si>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</si>
  <si>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</si>
  <si>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</si>
  <si>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</si>
  <si>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</si>
  <si>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</si>
  <si>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</si>
  <si>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</si>
  <si>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</si>
  <si>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</si>
  <si>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</si>
  <si>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</si>
  <si>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</si>
  <si>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</si>
  <si>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</si>
  <si>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</si>
  <si>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</si>
  <si>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</si>
  <si>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</si>
  <si>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</si>
  <si>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</si>
  <si>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</si>
  <si>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</si>
  <si>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</si>
  <si>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</si>
  <si>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</si>
  <si>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</si>
  <si>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</si>
  <si>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</si>
  <si>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</si>
  <si>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</si>
  <si>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</si>
  <si>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</si>
  <si>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</si>
  <si>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</si>
  <si>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</si>
  <si>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</si>
  <si>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</si>
  <si>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</si>
  <si>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</si>
  <si>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</si>
  <si>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</si>
  <si>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</si>
  <si>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</si>
  <si>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</si>
  <si>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</si>
  <si>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</si>
  <si>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</si>
  <si>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</si>
  <si>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</si>
  <si>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</si>
  <si>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</si>
  <si>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</si>
  <si>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</si>
  <si>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</si>
  <si>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</si>
  <si>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</si>
  <si>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</si>
  <si>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</si>
  <si>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</si>
  <si>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</si>
  <si>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</si>
  <si>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</si>
  <si>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</si>
  <si>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</si>
  <si>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</si>
  <si>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</si>
  <si>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</si>
  <si>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</si>
  <si>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</si>
  <si>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</si>
  <si>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</si>
  <si>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</si>
  <si>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</si>
  <si>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</si>
  <si>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</si>
  <si>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</si>
  <si>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</si>
  <si>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</si>
  <si>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</si>
  <si>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</si>
  <si>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</si>
  <si>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</si>
  <si>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</si>
  <si>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</si>
  <si>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</si>
  <si>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</si>
  <si>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</si>
  <si>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</si>
  <si>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</si>
  <si>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</si>
  <si>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</si>
  <si>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</si>
  <si>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</si>
  <si>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</si>
  <si>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</si>
  <si>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</si>
  <si>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</si>
  <si>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</si>
  <si>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</si>
  <si>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</si>
  <si>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</si>
  <si>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</si>
  <si>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</si>
  <si>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</si>
  <si>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</si>
  <si>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</si>
  <si>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</si>
  <si>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</si>
  <si>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</si>
  <si>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</si>
  <si>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</si>
  <si>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</si>
  <si>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</si>
  <si>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</si>
  <si>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</si>
  <si>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</si>
  <si>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</si>
  <si>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</si>
  <si>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</si>
  <si>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</si>
  <si>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</si>
  <si>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</si>
  <si>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</si>
  <si>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</si>
  <si>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</si>
  <si>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</si>
  <si>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</si>
  <si>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</si>
  <si>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</si>
  <si>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</si>
  <si>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</si>
  <si>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</si>
  <si>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</si>
  <si>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</si>
  <si>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</si>
  <si>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</si>
  <si>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</si>
  <si>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</si>
  <si>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</si>
  <si>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</si>
  <si>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</si>
  <si>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</si>
  <si>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</si>
  <si>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</si>
  <si>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</si>
  <si>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</si>
  <si>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</si>
  <si>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</si>
  <si>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</si>
  <si>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</si>
  <si>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</si>
  <si>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</si>
  <si>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</si>
  <si>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</si>
  <si>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</si>
  <si>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</si>
  <si>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</si>
  <si>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</si>
  <si>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</si>
  <si>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</si>
  <si>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</si>
  <si>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</si>
  <si>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</si>
  <si>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</si>
  <si>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</si>
  <si>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</si>
  <si>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</si>
  <si>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</si>
  <si>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</si>
  <si>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</si>
  <si>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</si>
  <si>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</si>
  <si>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</si>
  <si>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</si>
  <si>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</si>
  <si>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</si>
  <si>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</si>
  <si>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</si>
  <si>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</si>
  <si>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</si>
  <si>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</si>
  <si>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</si>
  <si>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</si>
  <si>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</si>
  <si>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</si>
  <si>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</si>
  <si>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</si>
  <si>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</si>
  <si>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</si>
  <si>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</si>
  <si>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</si>
  <si>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</si>
  <si>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</si>
  <si>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</si>
  <si>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</si>
  <si>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</si>
  <si>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</si>
  <si>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</si>
  <si>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</si>
  <si>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</si>
  <si>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</si>
  <si>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</si>
  <si>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</si>
  <si>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</si>
  <si>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</si>
  <si>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</si>
  <si>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</si>
  <si>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</si>
  <si>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</si>
  <si>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</si>
  <si>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</si>
  <si>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</si>
  <si>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</si>
  <si>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</si>
  <si>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</si>
  <si>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</si>
  <si>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</si>
  <si>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</si>
  <si>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</si>
  <si>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</si>
  <si>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</si>
  <si>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</si>
  <si>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</si>
  <si>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</si>
  <si>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</si>
  <si>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</si>
  <si>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</si>
  <si>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</si>
  <si>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</si>
  <si>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</si>
  <si>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</si>
  <si>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</si>
  <si>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</si>
  <si>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</si>
  <si>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</si>
  <si>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</si>
  <si>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</si>
  <si>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</si>
  <si>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</si>
  <si>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</si>
  <si>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</si>
  <si>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</si>
  <si>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</si>
  <si>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</si>
  <si>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</si>
  <si>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</si>
  <si>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</si>
  <si>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</si>
  <si>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</si>
  <si>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</si>
  <si>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</si>
  <si>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</si>
  <si>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</si>
  <si>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</si>
  <si>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</si>
  <si>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</si>
  <si>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</si>
  <si>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</si>
  <si>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</si>
  <si>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</si>
  <si>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</si>
  <si>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</si>
  <si>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</si>
  <si>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</si>
  <si>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</si>
  <si>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</si>
  <si>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</si>
  <si>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</si>
  <si>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</si>
  <si>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</si>
  <si>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</si>
  <si>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</si>
  <si>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</si>
  <si>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</si>
  <si>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</si>
  <si>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</si>
  <si>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</si>
  <si>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</si>
  <si>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</si>
  <si>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</si>
  <si>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</si>
  <si>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</si>
  <si>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</si>
  <si>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</si>
  <si>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</si>
  <si>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</si>
  <si>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</si>
  <si>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</si>
  <si>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</si>
  <si>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</si>
  <si>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</si>
  <si>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</si>
  <si>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</si>
  <si>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</si>
  <si>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</si>
  <si>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</si>
  <si>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</si>
  <si>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</si>
  <si>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</si>
  <si>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</si>
  <si>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</si>
  <si>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</si>
  <si>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</si>
  <si>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</si>
  <si>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</si>
  <si>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</si>
  <si>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</si>
  <si>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</si>
  <si>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</si>
  <si>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</si>
  <si>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</si>
  <si>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</si>
  <si>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</si>
  <si>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</si>
  <si>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</si>
  <si>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</si>
  <si>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</si>
  <si>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</si>
  <si>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</si>
  <si>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</si>
  <si>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</si>
  <si>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</si>
  <si>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</si>
  <si>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</si>
  <si>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</si>
  <si>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</si>
  <si>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</si>
  <si>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</si>
  <si>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</si>
  <si>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</si>
  <si>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</si>
  <si>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</si>
  <si>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</si>
  <si>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</si>
  <si>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</si>
  <si>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</si>
  <si>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</si>
  <si>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</si>
  <si>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</si>
  <si>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</si>
  <si>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</si>
  <si>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</si>
  <si>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</si>
  <si>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</si>
  <si>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</si>
  <si>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</si>
  <si>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</si>
  <si>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</si>
  <si>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</si>
  <si>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</si>
  <si>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</si>
  <si>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</si>
  <si>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</si>
  <si>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</si>
  <si>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</si>
  <si>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</si>
  <si>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</si>
  <si>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</si>
  <si>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</si>
  <si>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</si>
  <si>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</si>
  <si>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</si>
  <si>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</si>
  <si>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</si>
  <si>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</si>
  <si>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</si>
  <si>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</si>
  <si>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</si>
  <si>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</si>
  <si>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</si>
  <si>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</si>
  <si>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</si>
  <si>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</si>
  <si>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</si>
  <si>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</si>
  <si>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</si>
  <si>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</si>
  <si>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</si>
  <si>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</si>
  <si>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</si>
  <si>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</si>
  <si>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</si>
  <si>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</si>
  <si>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</si>
  <si>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</si>
  <si>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</si>
  <si>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</si>
  <si>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</si>
  <si>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</si>
  <si>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</si>
  <si>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</si>
  <si>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</si>
  <si>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</si>
  <si>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</si>
  <si>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</si>
  <si>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</si>
  <si>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</si>
  <si>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</si>
  <si>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</si>
  <si>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</si>
  <si>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</si>
  <si>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</si>
  <si>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</si>
  <si>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</si>
  <si>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</si>
  <si>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</si>
  <si>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</si>
  <si>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</si>
  <si>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</si>
  <si>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</si>
  <si>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</si>
  <si>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</si>
  <si>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</si>
  <si>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</si>
  <si>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</si>
  <si>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</si>
  <si>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</si>
  <si>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</si>
  <si>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</si>
  <si>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</si>
  <si>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</si>
  <si>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</si>
  <si>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</si>
  <si>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</si>
  <si>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</si>
  <si>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</si>
  <si>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</si>
  <si>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</si>
  <si>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</si>
  <si>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</si>
  <si>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</si>
  <si>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</si>
  <si>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</si>
  <si>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</si>
  <si>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</si>
  <si>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</si>
  <si>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</si>
  <si>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</si>
  <si>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</si>
  <si>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</si>
  <si>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</si>
  <si>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</si>
  <si>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</si>
  <si>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</si>
  <si>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</si>
  <si>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</si>
  <si>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</si>
  <si>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</si>
  <si>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</si>
  <si>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</si>
  <si>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</si>
  <si>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</si>
  <si>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</si>
  <si>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</si>
  <si>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</si>
  <si>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</si>
  <si>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</si>
  <si>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</si>
  <si>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</si>
  <si>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</si>
  <si>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</si>
  <si>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</si>
  <si>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</si>
  <si>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</si>
  <si>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</si>
  <si>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</si>
  <si>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</si>
  <si>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</si>
  <si>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</si>
  <si>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</si>
  <si>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</si>
  <si>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</si>
  <si>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</si>
  <si>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</si>
  <si>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</si>
  <si>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</si>
  <si>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</si>
  <si>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</si>
  <si>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</si>
  <si>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</si>
  <si>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</si>
  <si>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</si>
  <si>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</si>
  <si>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</si>
  <si>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</si>
  <si>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</si>
  <si>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</si>
  <si>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</si>
  <si>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</si>
  <si>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</si>
  <si>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</si>
  <si>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</si>
  <si>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</si>
  <si>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</si>
  <si>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</si>
  <si>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</si>
  <si>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</si>
  <si>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</si>
  <si>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</si>
  <si>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</si>
  <si>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</si>
  <si>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</si>
  <si>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</si>
  <si>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</si>
  <si>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</si>
  <si>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</si>
  <si>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</si>
  <si>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</si>
  <si>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</si>
  <si>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</si>
  <si>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</si>
  <si>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</si>
  <si>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</si>
  <si>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</si>
  <si>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</si>
  <si>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</si>
  <si>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</si>
  <si>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</si>
  <si>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</si>
  <si>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</si>
  <si>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</si>
  <si>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</si>
  <si>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</si>
  <si>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</si>
  <si>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</si>
  <si>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</si>
  <si>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</si>
  <si>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</si>
  <si>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</si>
  <si>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</si>
  <si>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</si>
  <si>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</si>
  <si>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</si>
  <si>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</si>
  <si>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</si>
  <si>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</si>
  <si>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</si>
  <si>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</si>
  <si>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</si>
  <si>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</si>
  <si>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</si>
  <si>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</si>
  <si>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</si>
  <si>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</si>
  <si>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</si>
  <si>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</si>
  <si>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</si>
  <si>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</si>
  <si>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</si>
  <si>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</si>
  <si>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</si>
  <si>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</si>
  <si>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</si>
  <si>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</si>
  <si>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</si>
  <si>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</si>
  <si>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</si>
  <si>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</si>
  <si>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</si>
  <si>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</si>
  <si>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</si>
  <si>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</si>
  <si>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</si>
  <si>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</si>
  <si>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</si>
  <si>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</si>
  <si>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</si>
  <si>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</si>
  <si>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</si>
  <si>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</si>
  <si>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</si>
  <si>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</si>
  <si>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</si>
  <si>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</si>
  <si>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</si>
  <si>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</si>
  <si>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</si>
  <si>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</si>
  <si>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</si>
  <si>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</si>
  <si>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</si>
  <si>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</si>
  <si>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</si>
  <si>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</si>
  <si>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</si>
  <si>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</si>
  <si>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</si>
  <si>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</si>
  <si>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</si>
  <si>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</si>
  <si>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</si>
  <si>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</si>
  <si>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</si>
  <si>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</si>
  <si>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</si>
  <si>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</si>
  <si>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</si>
  <si>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</si>
  <si>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</si>
  <si>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</si>
  <si>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</si>
  <si>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</si>
  <si>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</si>
  <si>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</si>
  <si>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</si>
  <si>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</si>
  <si>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</si>
  <si>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</si>
  <si>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</si>
  <si>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</si>
  <si>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</si>
  <si>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</si>
  <si>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</si>
  <si>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</si>
  <si>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</si>
  <si>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</si>
  <si>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</si>
  <si>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</si>
  <si>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</si>
  <si>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</si>
  <si>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</si>
  <si>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</si>
  <si>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</si>
  <si>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</si>
  <si>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</si>
  <si>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</si>
  <si>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</si>
  <si>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</si>
  <si>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</si>
  <si>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</si>
  <si>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</si>
  <si>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</si>
  <si>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</si>
  <si>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</si>
  <si>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</si>
  <si>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</si>
  <si>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</si>
  <si>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</si>
  <si>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</si>
  <si>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</si>
  <si>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</si>
  <si>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</si>
  <si>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</si>
  <si>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</si>
  <si>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</si>
  <si>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</si>
  <si>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</si>
  <si>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</si>
  <si>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</si>
  <si>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</si>
  <si>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</si>
  <si>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</si>
  <si>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</si>
  <si>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</si>
  <si>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</si>
  <si>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</si>
  <si>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</si>
  <si>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</si>
  <si>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</si>
  <si>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</si>
  <si>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</si>
  <si>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</si>
  <si>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</si>
  <si>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</si>
  <si>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</si>
  <si>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</si>
  <si>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</si>
  <si>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</si>
  <si>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</si>
  <si>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</si>
  <si>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</si>
  <si>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</si>
  <si>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</si>
  <si>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</si>
  <si>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</si>
  <si>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</si>
  <si>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</si>
  <si>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</si>
  <si>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</si>
  <si>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</si>
  <si>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</si>
  <si>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</si>
  <si>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</si>
  <si>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</si>
  <si>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</si>
  <si>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</si>
  <si>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</si>
  <si>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</si>
  <si>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</si>
  <si>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</si>
  <si>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</si>
  <si>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</si>
  <si>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</si>
  <si>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</si>
  <si>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</si>
  <si>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</si>
  <si>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</si>
  <si>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</si>
  <si>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</si>
  <si>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</si>
  <si>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</si>
  <si>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</si>
  <si>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</si>
  <si>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</si>
  <si>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</si>
  <si>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</si>
  <si>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</si>
  <si>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</si>
  <si>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</si>
  <si>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</si>
  <si>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</si>
  <si>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</si>
  <si>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</si>
  <si>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</si>
  <si>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</si>
  <si>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</si>
  <si>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</si>
  <si>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</si>
  <si>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</si>
  <si>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</si>
  <si>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</si>
  <si>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</si>
  <si>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</si>
  <si>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</si>
  <si>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</si>
  <si>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</si>
  <si>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</si>
  <si>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</si>
  <si>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</si>
  <si>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</si>
  <si>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</si>
  <si>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</si>
  <si>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</si>
  <si>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</si>
  <si>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</si>
  <si>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</si>
  <si>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</si>
  <si>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</si>
  <si>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</si>
  <si>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</si>
  <si>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</si>
  <si>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</si>
  <si>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</si>
  <si>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</si>
  <si>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</si>
  <si>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</si>
  <si>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</si>
  <si>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</si>
  <si>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</si>
  <si>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</si>
  <si>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</si>
  <si>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</si>
  <si>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</si>
  <si>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</si>
  <si>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</si>
  <si>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</si>
  <si>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</si>
  <si>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</si>
  <si>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</si>
  <si>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</si>
  <si>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</si>
  <si>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</si>
  <si>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</si>
  <si>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</si>
  <si>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</si>
  <si>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</si>
  <si>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</si>
  <si>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</si>
  <si>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</si>
  <si>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</si>
  <si>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</si>
  <si>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</si>
  <si>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</si>
  <si>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</si>
  <si>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</si>
  <si>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</si>
  <si>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</si>
  <si>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</si>
  <si>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</si>
  <si>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</si>
  <si>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</si>
  <si>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</si>
  <si>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</si>
  <si>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</si>
  <si>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</si>
  <si>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</si>
  <si>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</si>
  <si>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</si>
  <si>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</si>
  <si>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</si>
  <si>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</si>
  <si>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</si>
  <si>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</si>
  <si>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</si>
  <si>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</si>
  <si>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</si>
  <si>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</si>
  <si>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</si>
  <si>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</si>
  <si>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</si>
  <si>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</si>
  <si>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</si>
  <si>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</si>
  <si>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</si>
  <si>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</si>
  <si>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</si>
  <si>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</si>
  <si>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</si>
  <si>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</si>
  <si>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</si>
  <si>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</si>
  <si>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</si>
  <si>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</si>
  <si>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</si>
  <si>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</si>
  <si>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</si>
  <si>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</si>
  <si>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</si>
  <si>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</si>
  <si>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</si>
  <si>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</si>
  <si>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</si>
  <si>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</si>
  <si>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</si>
  <si>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</si>
  <si>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</si>
  <si>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</si>
  <si>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</si>
  <si>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</si>
  <si>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</si>
  <si>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</si>
  <si>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</si>
  <si>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</si>
  <si>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</si>
  <si>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</si>
  <si>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</si>
  <si>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</si>
  <si>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</si>
  <si>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</si>
  <si>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</si>
  <si>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</si>
  <si>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</si>
  <si>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</si>
  <si>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</si>
  <si>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</si>
  <si>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</si>
  <si>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</si>
  <si>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</si>
  <si>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</si>
  <si>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</si>
  <si>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</si>
  <si>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</si>
  <si>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</si>
  <si>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</si>
  <si>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</si>
  <si>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</si>
  <si>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</si>
  <si>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</si>
  <si>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</si>
  <si>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</si>
  <si>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</si>
  <si>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</si>
  <si>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</si>
  <si>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</si>
  <si>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</si>
  <si>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</si>
  <si>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</si>
  <si>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</si>
  <si>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</si>
  <si>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</si>
  <si>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</si>
  <si>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</si>
  <si>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</si>
  <si>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</si>
  <si>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</si>
  <si>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</si>
  <si>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</si>
  <si>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</si>
  <si>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</si>
  <si>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</si>
  <si>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</si>
  <si>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</si>
  <si>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</si>
  <si>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</si>
  <si>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</si>
  <si>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</si>
  <si>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</si>
  <si>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</si>
  <si>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</si>
  <si>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</si>
  <si>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</si>
  <si>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</si>
  <si>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</si>
  <si>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</si>
  <si>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</si>
  <si>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</si>
  <si>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</si>
  <si>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</si>
  <si>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</si>
  <si>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</si>
  <si>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</si>
  <si>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</si>
  <si>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</si>
  <si>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</si>
  <si>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</si>
  <si>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</si>
  <si>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</si>
  <si>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</si>
  <si>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</si>
  <si>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</si>
  <si>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</si>
  <si>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</si>
  <si>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</si>
  <si>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</si>
  <si>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</si>
  <si>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</si>
  <si>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</si>
  <si>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</si>
  <si>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</si>
  <si>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</si>
  <si>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</si>
  <si>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</si>
  <si>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</si>
  <si>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</si>
  <si>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</si>
  <si>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</si>
  <si>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</si>
  <si>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</si>
  <si>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</si>
  <si>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</si>
  <si>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</si>
  <si>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</si>
  <si>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</si>
  <si>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</si>
  <si>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</si>
  <si>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</si>
  <si>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</si>
  <si>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</si>
  <si>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</si>
  <si>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</si>
  <si>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</si>
  <si>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</si>
  <si>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</si>
  <si>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</si>
  <si>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</si>
  <si>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</si>
  <si>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</si>
  <si>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</si>
  <si>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</si>
  <si>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</si>
  <si>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</si>
  <si>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</si>
  <si>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</si>
  <si>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</si>
  <si>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</si>
  <si>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</si>
  <si>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</si>
  <si>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</si>
  <si>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</si>
  <si>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</si>
  <si>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</si>
  <si>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</si>
  <si>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</si>
  <si>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</si>
  <si>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</si>
  <si>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</si>
  <si>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</si>
  <si>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</si>
  <si>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</si>
  <si>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</si>
  <si>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</si>
  <si>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</si>
  <si>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</si>
  <si>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</si>
  <si>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</si>
  <si>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</si>
  <si>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</si>
  <si>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</si>
  <si>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</si>
  <si>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</si>
  <si>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</si>
  <si>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</si>
  <si>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</si>
  <si>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</si>
  <si>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</si>
  <si>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</si>
  <si>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</si>
  <si>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</si>
  <si>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</si>
  <si>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</si>
  <si>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</si>
  <si>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</si>
  <si>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</si>
  <si>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</si>
  <si>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</si>
  <si>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</si>
  <si>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</si>
  <si>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</si>
  <si>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</si>
  <si>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</si>
  <si>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</si>
  <si>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</si>
  <si>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</si>
  <si>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</si>
  <si>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</si>
  <si>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</si>
  <si>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</si>
  <si>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</si>
  <si>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</si>
  <si>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</si>
  <si>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</si>
  <si>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</si>
  <si>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</si>
  <si>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</si>
  <si>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</si>
  <si>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</si>
  <si>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</si>
  <si>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</si>
  <si>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</si>
  <si>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</si>
  <si>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</si>
  <si>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</si>
  <si>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</si>
  <si>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</si>
  <si>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</si>
  <si>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</si>
  <si>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</si>
  <si>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</si>
  <si>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</si>
  <si>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</si>
  <si>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</si>
  <si>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</si>
  <si>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</si>
  <si>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</si>
  <si>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</si>
  <si>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</si>
  <si>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</si>
  <si>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</si>
  <si>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</si>
  <si>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</si>
  <si>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</si>
  <si>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</si>
  <si>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</si>
  <si>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</si>
  <si>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</si>
  <si>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</si>
  <si>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</si>
  <si>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</si>
  <si>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</si>
  <si>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</si>
  <si>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</si>
  <si>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</si>
  <si>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</si>
  <si>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</si>
  <si>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</si>
  <si>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</si>
  <si>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</si>
  <si>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</si>
  <si>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</si>
  <si>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</si>
  <si>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</si>
  <si>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</si>
  <si>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</si>
  <si>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</si>
  <si>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</si>
  <si>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</si>
  <si>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</si>
  <si>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</si>
  <si>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</si>
  <si>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</si>
  <si>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</si>
  <si>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</si>
  <si>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</si>
  <si>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</si>
  <si>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</si>
  <si>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</si>
  <si>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</si>
  <si>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</si>
  <si>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</si>
  <si>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</si>
  <si>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</si>
  <si>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</si>
  <si>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</si>
  <si>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</si>
  <si>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</si>
  <si>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</si>
  <si>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</si>
  <si>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</si>
  <si>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</si>
  <si>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</si>
  <si>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</si>
  <si>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</si>
  <si>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</si>
  <si>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</si>
  <si>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</si>
  <si>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</si>
  <si>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</si>
  <si>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</si>
  <si>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</si>
  <si>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</si>
  <si>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</si>
  <si>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</si>
  <si>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</si>
  <si>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</si>
  <si>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</si>
  <si>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</si>
  <si>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</si>
  <si>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</si>
  <si>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</si>
  <si>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</si>
  <si>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</si>
  <si>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</si>
  <si>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</si>
  <si>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</si>
  <si>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</si>
  <si>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</si>
  <si>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</si>
  <si>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</si>
  <si>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</si>
  <si>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</si>
  <si>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</si>
  <si>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</si>
  <si>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</si>
  <si>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</si>
  <si>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</si>
  <si>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</si>
  <si>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</si>
  <si>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</si>
  <si>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</si>
  <si>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</si>
  <si>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</si>
  <si>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</si>
  <si>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</si>
  <si>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</si>
  <si>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</si>
  <si>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</si>
  <si>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</si>
  <si>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</si>
  <si>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</si>
  <si>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</si>
  <si>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</si>
  <si>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</si>
  <si>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</si>
  <si>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</si>
  <si>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</si>
  <si>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</si>
  <si>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</si>
  <si>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</si>
  <si>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</si>
  <si>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</si>
  <si>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</si>
  <si>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</si>
  <si>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</si>
  <si>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</si>
  <si>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</si>
  <si>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</si>
  <si>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</si>
  <si>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</si>
  <si>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</si>
  <si>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</si>
  <si>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</si>
  <si>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</si>
  <si>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</si>
  <si>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</si>
  <si>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</si>
  <si>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</si>
  <si>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</si>
  <si>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</si>
  <si>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</si>
  <si>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</si>
  <si>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</si>
  <si>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</si>
  <si>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</si>
  <si>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</si>
  <si>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</si>
  <si>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</si>
  <si>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</si>
  <si>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</si>
  <si>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</si>
  <si>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</si>
  <si>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</si>
  <si>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</si>
  <si>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</si>
  <si>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</si>
  <si>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</si>
  <si>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</si>
  <si>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</si>
  <si>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</si>
  <si>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</si>
  <si>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</si>
  <si>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</si>
  <si>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</si>
  <si>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</si>
  <si>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</si>
  <si>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</si>
  <si>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</si>
  <si>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</si>
  <si>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</si>
  <si>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</si>
  <si>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</si>
  <si>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</si>
  <si>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</si>
  <si>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</si>
  <si>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</si>
  <si>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</si>
  <si>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</si>
  <si>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</si>
  <si>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</si>
  <si>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</si>
  <si>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</si>
  <si>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</si>
  <si>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</si>
  <si>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</si>
  <si>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</si>
  <si>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</si>
  <si>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</si>
  <si>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</si>
  <si>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</si>
  <si>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</si>
  <si>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</si>
  <si>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</si>
  <si>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</si>
  <si>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</si>
  <si>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</si>
  <si>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</si>
  <si>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</si>
  <si>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</si>
  <si>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</si>
  <si>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</si>
  <si>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</si>
  <si>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</si>
  <si>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</si>
  <si>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</si>
  <si>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</si>
  <si>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</si>
  <si>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</si>
  <si>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</si>
  <si>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</si>
  <si>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</si>
  <si>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</si>
  <si>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</si>
  <si>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</si>
  <si>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</si>
  <si>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</si>
  <si>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</si>
  <si>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</si>
  <si>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</si>
  <si>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</si>
  <si>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</si>
  <si>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</si>
  <si>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</si>
  <si>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</si>
  <si>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</si>
  <si>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</si>
  <si>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</si>
  <si>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</si>
  <si>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</si>
  <si>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</si>
  <si>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</si>
  <si>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</si>
  <si>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</si>
  <si>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</si>
  <si>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</si>
  <si>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</si>
  <si>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</si>
  <si>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</si>
  <si>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</si>
  <si>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</si>
  <si>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</si>
  <si>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</si>
  <si>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</si>
  <si>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</si>
  <si>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</si>
  <si>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</si>
  <si>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</si>
  <si>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</si>
  <si>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</si>
  <si>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</si>
  <si>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</si>
  <si>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</si>
  <si>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</si>
  <si>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</si>
  <si>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</si>
  <si>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</si>
  <si>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</si>
  <si>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</si>
  <si>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</si>
  <si>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</si>
  <si>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</si>
  <si>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</si>
  <si>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</si>
  <si>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</si>
  <si>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</si>
  <si>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</si>
  <si>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</si>
  <si>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</si>
  <si>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</si>
  <si>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</si>
  <si>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</si>
  <si>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</si>
  <si>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</si>
  <si>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</si>
  <si>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</si>
  <si>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</si>
  <si>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</si>
  <si>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</si>
  <si>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</si>
  <si>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</si>
  <si>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</si>
  <si>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</si>
  <si>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</si>
  <si>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</si>
  <si>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</si>
  <si>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</si>
  <si>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</si>
  <si>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</si>
  <si>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</si>
  <si>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</si>
  <si>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</si>
  <si>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</si>
  <si>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</si>
  <si>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</si>
  <si>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</si>
  <si>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</si>
  <si>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</si>
  <si>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</si>
  <si>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</si>
  <si>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</si>
  <si>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</si>
  <si>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</si>
  <si>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</si>
  <si>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</si>
  <si>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</si>
  <si>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</si>
  <si>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</si>
  <si>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</si>
  <si>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</si>
  <si>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</si>
  <si>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</si>
  <si>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</si>
  <si>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</si>
  <si>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</si>
  <si>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</si>
  <si>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</si>
  <si>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</si>
  <si>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</si>
  <si>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</si>
  <si>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</si>
  <si>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</si>
  <si>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</si>
  <si>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</si>
  <si>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</si>
  <si>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</si>
  <si>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</si>
  <si>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</si>
  <si>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</si>
  <si>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</si>
  <si>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</si>
  <si>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</si>
  <si>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</si>
  <si>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</si>
  <si>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</si>
  <si>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</si>
  <si>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</si>
  <si>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</si>
  <si>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</si>
  <si>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</si>
  <si>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</si>
  <si>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</si>
  <si>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</si>
  <si>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</si>
  <si>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</si>
  <si>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</si>
  <si>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</si>
  <si>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</si>
  <si>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</si>
  <si>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</si>
  <si>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</si>
  <si>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</si>
  <si>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</si>
  <si>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</si>
  <si>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</si>
  <si>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</si>
  <si>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</si>
  <si>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</si>
  <si>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</si>
  <si>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</si>
  <si>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</si>
  <si>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</si>
  <si>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</si>
  <si>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</si>
  <si>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</si>
  <si>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</si>
  <si>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</si>
  <si>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</si>
  <si>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</si>
  <si>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</si>
  <si>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</si>
  <si>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</si>
  <si>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</si>
  <si>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</si>
  <si>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</si>
  <si>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</si>
  <si>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</si>
  <si>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</si>
  <si>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</si>
  <si>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</si>
  <si>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</si>
  <si>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</si>
  <si>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</si>
  <si>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</si>
  <si>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</si>
  <si>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</si>
  <si>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</si>
  <si>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</si>
  <si>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</si>
  <si>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</si>
  <si>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</si>
  <si>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</si>
  <si>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</si>
  <si>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</si>
  <si>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</si>
  <si>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</si>
  <si>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</si>
  <si>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</si>
  <si>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</si>
  <si>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</si>
  <si>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</si>
  <si>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</si>
  <si>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</si>
  <si>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</si>
  <si>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</si>
  <si>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</si>
  <si>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</si>
  <si>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</si>
  <si>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</si>
  <si>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</si>
  <si>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</si>
  <si>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</si>
  <si>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</si>
  <si>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</si>
  <si>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</si>
  <si>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</si>
  <si>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</si>
  <si>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</si>
  <si>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</si>
  <si>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</si>
  <si>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</si>
  <si>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</si>
  <si>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</si>
  <si>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</si>
  <si>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</si>
  <si>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</si>
  <si>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</si>
  <si>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</si>
  <si>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</si>
  <si>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</si>
  <si>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</si>
  <si>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</si>
  <si>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</si>
  <si>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</si>
  <si>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</si>
  <si>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</si>
  <si>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</si>
  <si>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</si>
  <si>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</si>
  <si>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</si>
  <si>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</si>
  <si>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</si>
  <si>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</si>
  <si>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</si>
  <si>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</si>
  <si>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</si>
  <si>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</si>
  <si>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</si>
  <si>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</si>
  <si>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</si>
  <si>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</si>
  <si>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</si>
  <si>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</si>
  <si>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</si>
  <si>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</si>
  <si>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</si>
  <si>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</si>
  <si>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</si>
  <si>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</si>
  <si>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</si>
  <si>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</si>
  <si>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</si>
  <si>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</si>
  <si>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</si>
  <si>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</si>
  <si>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</si>
  <si>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</si>
  <si>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</si>
  <si>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</si>
  <si>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</si>
  <si>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</si>
  <si>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</si>
  <si>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</si>
  <si>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</si>
  <si>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</si>
  <si>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</si>
  <si>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</si>
  <si>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</si>
  <si>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</si>
  <si>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</si>
  <si>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</si>
  <si>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</si>
  <si>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</si>
  <si>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</si>
  <si>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</si>
  <si>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</si>
  <si>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</si>
  <si>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</si>
  <si>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</si>
  <si>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</si>
  <si>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</si>
  <si>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</si>
  <si>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</si>
  <si>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</si>
  <si>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</si>
  <si>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</si>
  <si>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</si>
  <si>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</si>
  <si>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</si>
  <si>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</si>
  <si>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</si>
  <si>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</si>
  <si>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</si>
  <si>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</si>
  <si>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</si>
  <si>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</si>
  <si>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</si>
  <si>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</si>
  <si>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</si>
  <si>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</si>
  <si>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</si>
  <si>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</si>
  <si>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</si>
  <si>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</si>
  <si>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</si>
  <si>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</si>
  <si>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</si>
  <si>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</si>
  <si>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</si>
  <si>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</si>
  <si>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</si>
  <si>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</si>
  <si>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</si>
  <si>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</si>
  <si>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</si>
  <si>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</si>
  <si>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</si>
  <si>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</si>
  <si>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</si>
  <si>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</si>
  <si>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</si>
  <si>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</si>
  <si>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</si>
  <si>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</si>
  <si>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</si>
  <si>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</si>
  <si>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</si>
  <si>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</si>
  <si>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</si>
  <si>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</si>
  <si>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</si>
  <si>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</si>
  <si>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</si>
  <si>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</si>
  <si>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</si>
  <si>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</si>
  <si>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</si>
  <si>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</si>
  <si>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</si>
  <si>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</si>
  <si>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</si>
  <si>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</si>
  <si>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</si>
  <si>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</si>
  <si>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</si>
  <si>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</si>
  <si>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</si>
  <si>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</si>
  <si>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</si>
  <si>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</si>
  <si>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</si>
  <si>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</si>
  <si>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</si>
  <si>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</si>
  <si>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</si>
  <si>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</si>
  <si>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</si>
  <si>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</si>
  <si>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</si>
  <si>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</si>
  <si>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</si>
  <si>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</si>
  <si>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</si>
  <si>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</si>
  <si>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</si>
  <si>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</si>
  <si>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</si>
  <si>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</si>
  <si>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</si>
  <si>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</si>
  <si>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</si>
  <si>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</si>
  <si>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</si>
  <si>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</si>
  <si>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</si>
  <si>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</si>
  <si>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</si>
  <si>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</si>
  <si>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</si>
  <si>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</si>
  <si>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</si>
  <si>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</si>
  <si>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</si>
  <si>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</si>
  <si>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</si>
  <si>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</si>
  <si>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</si>
  <si>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</si>
  <si>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</si>
  <si>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</si>
  <si>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</si>
  <si>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</si>
  <si>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</si>
  <si>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</si>
  <si>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</si>
  <si>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</si>
  <si>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</si>
  <si>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</si>
  <si>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</si>
  <si>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</si>
  <si>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</si>
  <si>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</si>
  <si>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</si>
  <si>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</si>
  <si>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</si>
  <si>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</si>
  <si>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</si>
  <si>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</si>
  <si>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</si>
  <si>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</si>
  <si>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</si>
  <si>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</si>
  <si>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</si>
  <si>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</si>
  <si>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</si>
  <si>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</si>
  <si>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</si>
  <si>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</si>
  <si>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</si>
  <si>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</si>
  <si>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</si>
  <si>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</si>
  <si>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</si>
  <si>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</si>
  <si>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</si>
  <si>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</si>
  <si>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</si>
  <si>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</si>
  <si>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</si>
  <si>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</si>
  <si>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</si>
  <si>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</si>
  <si>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</si>
  <si>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</si>
  <si>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</si>
  <si>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</si>
  <si>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</si>
  <si>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</si>
  <si>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</si>
  <si>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</si>
  <si>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</si>
  <si>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</si>
  <si>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</si>
  <si>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</si>
  <si>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</si>
  <si>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</si>
  <si>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</si>
  <si>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</si>
  <si>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</si>
  <si>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</si>
  <si>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</si>
  <si>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</si>
  <si>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</si>
  <si>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</si>
  <si>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</si>
  <si>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</si>
  <si>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</si>
  <si>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</si>
  <si>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</si>
  <si>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</si>
  <si>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</si>
  <si>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</si>
  <si>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</si>
  <si>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</si>
  <si>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</si>
  <si>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</si>
  <si>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</si>
  <si>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</si>
  <si>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</si>
  <si>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</si>
  <si>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</si>
  <si>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</si>
  <si>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</si>
  <si>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</si>
  <si>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</si>
  <si>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</si>
  <si>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</si>
  <si>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</si>
  <si>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</si>
  <si>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</si>
  <si>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</si>
  <si>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</si>
  <si>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</si>
  <si>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</si>
  <si>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</si>
  <si>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</si>
  <si>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</si>
  <si>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</si>
  <si>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</si>
  <si>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</si>
  <si>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</si>
  <si>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</si>
  <si>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</si>
  <si>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</si>
  <si>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</si>
  <si>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</si>
  <si>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</si>
  <si>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</si>
  <si>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</si>
  <si>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</si>
  <si>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</si>
  <si>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</si>
  <si>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</si>
  <si>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</si>
  <si>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</si>
  <si>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</si>
  <si>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</si>
  <si>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</si>
  <si>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</si>
  <si>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</si>
  <si>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</si>
  <si>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</si>
  <si>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</si>
  <si>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</si>
  <si>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</si>
  <si>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</si>
  <si>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</si>
  <si>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</si>
  <si>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</si>
  <si>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</si>
  <si>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</si>
  <si>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</si>
  <si>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</si>
  <si>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</si>
  <si>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</si>
  <si>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</si>
  <si>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</si>
  <si>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</si>
  <si>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</si>
  <si>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</si>
  <si>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</si>
  <si>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</si>
  <si>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</si>
  <si>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</si>
  <si>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</si>
  <si>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</si>
  <si>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</si>
  <si>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</si>
  <si>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</si>
  <si>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</si>
  <si>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</si>
  <si>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</si>
  <si>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</si>
  <si>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</si>
  <si>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</si>
  <si>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</si>
  <si>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</si>
  <si>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</si>
  <si>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</si>
  <si>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</si>
  <si>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</si>
  <si>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</si>
  <si>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</si>
  <si>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</si>
  <si>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</si>
  <si>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</si>
  <si>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</si>
  <si>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</si>
  <si>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</si>
  <si>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</si>
  <si>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</si>
  <si>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</si>
  <si>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</si>
  <si>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</si>
  <si>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</si>
  <si>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</si>
  <si>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</si>
  <si>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</si>
  <si>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</si>
  <si>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</si>
  <si>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</si>
  <si>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</si>
  <si>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</si>
  <si>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</si>
  <si>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</si>
  <si>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</si>
  <si>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</si>
  <si>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</si>
  <si>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</si>
  <si>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</si>
  <si>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</si>
  <si>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</si>
  <si>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</si>
  <si>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</si>
  <si>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</si>
  <si>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</si>
  <si>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</si>
  <si>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</si>
  <si>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</si>
  <si>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</si>
  <si>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</si>
  <si>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</si>
  <si>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</si>
  <si>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</si>
  <si>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</si>
  <si>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</si>
  <si>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</si>
  <si>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</si>
  <si>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</si>
  <si>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</si>
  <si>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</si>
  <si>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</si>
  <si>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</si>
  <si>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</si>
  <si>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</si>
  <si>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</si>
  <si>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</si>
  <si>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</si>
  <si>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</si>
  <si>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</si>
  <si>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</si>
  <si>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</si>
  <si>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</si>
  <si>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</si>
  <si>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</si>
  <si>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</si>
  <si>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</si>
  <si>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</si>
  <si>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</si>
  <si>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</si>
  <si>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</si>
  <si>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</si>
  <si>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</si>
  <si>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</si>
  <si>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</si>
  <si>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</si>
  <si>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</si>
  <si>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</si>
  <si>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</si>
  <si>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</si>
  <si>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</si>
  <si>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</si>
  <si>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</si>
  <si>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</si>
  <si>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</si>
  <si>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</si>
  <si>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</si>
  <si>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</si>
  <si>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</si>
  <si>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</si>
  <si>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</si>
  <si>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</si>
  <si>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</si>
  <si>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</si>
  <si>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</si>
  <si>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</si>
  <si>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</si>
  <si>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</si>
  <si>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</si>
  <si>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</si>
  <si>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</si>
  <si>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</si>
  <si>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</si>
  <si>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</si>
  <si>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</si>
  <si>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</si>
  <si>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</si>
  <si>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</si>
  <si>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</si>
  <si>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</si>
  <si>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</si>
  <si>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</si>
  <si>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</si>
  <si>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</si>
  <si>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</si>
  <si>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</si>
  <si>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</si>
  <si>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</si>
  <si>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</si>
  <si>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</si>
  <si>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</si>
  <si>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</si>
  <si>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</si>
  <si>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</si>
  <si>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</si>
  <si>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</si>
  <si>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</si>
  <si>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</si>
  <si>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</si>
  <si>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</si>
  <si>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</si>
  <si>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</si>
  <si>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</si>
  <si>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</si>
  <si>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</si>
  <si>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</si>
  <si>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</si>
  <si>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</si>
  <si>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</si>
  <si>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</si>
  <si>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</si>
  <si>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</si>
  <si>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</si>
  <si>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</si>
  <si>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</si>
  <si>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</si>
  <si>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</si>
  <si>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</si>
  <si>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</si>
  <si>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</si>
  <si>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</si>
  <si>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</si>
  <si>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</si>
  <si>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</si>
  <si>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</si>
  <si>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</si>
  <si>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</si>
  <si>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</si>
  <si>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</si>
  <si>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</si>
  <si>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</si>
  <si>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</si>
  <si>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</si>
  <si>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</si>
  <si>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</si>
  <si>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</si>
  <si>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</si>
  <si>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</si>
  <si>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</si>
  <si>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</si>
  <si>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</si>
  <si>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</si>
  <si>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</si>
  <si>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</si>
  <si>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</si>
  <si>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</si>
  <si>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</si>
  <si>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</si>
  <si>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</si>
  <si>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</si>
  <si>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</si>
  <si>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</si>
  <si>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</si>
  <si>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</si>
  <si>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</si>
  <si>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</si>
  <si>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</si>
  <si>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</si>
  <si>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</si>
  <si>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</si>
  <si>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</si>
  <si>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</si>
  <si>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</si>
  <si>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</si>
  <si>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</si>
  <si>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</si>
  <si>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</si>
  <si>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</si>
  <si>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</si>
  <si>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</si>
  <si>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</si>
  <si>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</si>
  <si>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</si>
  <si>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</si>
  <si>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</si>
  <si>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</si>
  <si>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</si>
  <si>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</si>
  <si>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</si>
  <si>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</si>
  <si>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</si>
  <si>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</si>
  <si>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</si>
  <si>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</si>
  <si>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</si>
  <si>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</si>
  <si>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</si>
  <si>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</si>
  <si>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</si>
  <si>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</si>
  <si>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</si>
  <si>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</si>
  <si>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</si>
  <si>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</si>
  <si>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</si>
  <si>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</si>
  <si>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</si>
  <si>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</si>
  <si>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</si>
  <si>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</si>
  <si>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</si>
  <si>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</si>
  <si>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</si>
  <si>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</si>
  <si>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</si>
  <si>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</si>
  <si>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</si>
  <si>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</si>
  <si>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</si>
  <si>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</si>
  <si>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</si>
  <si>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</si>
  <si>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</si>
  <si>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</si>
  <si>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</si>
  <si>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</si>
  <si>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</si>
  <si>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</si>
  <si>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</si>
  <si>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</si>
  <si>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</si>
  <si>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</si>
  <si>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</si>
  <si>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</si>
  <si>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</si>
  <si>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</si>
  <si>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</si>
  <si>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</si>
  <si>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</si>
  <si>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</si>
  <si>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</si>
  <si>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</si>
  <si>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</si>
  <si>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</si>
  <si>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</si>
  <si>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</si>
  <si>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</si>
  <si>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</si>
  <si>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</si>
  <si>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</si>
  <si>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</si>
  <si>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</si>
  <si>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</si>
  <si>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</si>
  <si>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</si>
  <si>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</si>
  <si>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</si>
  <si>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</si>
  <si>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</si>
  <si>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</si>
  <si>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</si>
  <si>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</si>
  <si>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</si>
  <si>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</si>
  <si>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</si>
  <si>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</si>
  <si>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</si>
  <si>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</si>
  <si>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</si>
  <si>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</si>
  <si>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</si>
  <si>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</si>
  <si>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</si>
  <si>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</si>
  <si>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</si>
  <si>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</si>
  <si>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</si>
  <si>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</si>
  <si>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</si>
  <si>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</si>
  <si>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</si>
  <si>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</si>
  <si>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</si>
  <si>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</si>
  <si>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</si>
  <si>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</si>
  <si>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</si>
  <si>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</si>
  <si>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</si>
  <si>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</si>
  <si>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</si>
  <si>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</si>
  <si>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</si>
  <si>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</si>
  <si>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</si>
  <si>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</si>
  <si>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</si>
  <si>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</si>
  <si>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</si>
  <si>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</si>
  <si>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</si>
  <si>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</si>
  <si>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</si>
  <si>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</si>
  <si>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</si>
  <si>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</si>
  <si>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</si>
  <si>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</si>
  <si>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</si>
  <si>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</si>
  <si>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</si>
  <si>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</si>
  <si>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</si>
  <si>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</si>
  <si>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</si>
  <si>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</si>
  <si>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</si>
  <si>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</si>
  <si>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</si>
  <si>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</si>
  <si>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</si>
  <si>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</si>
  <si>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</si>
  <si>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</si>
  <si>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</si>
  <si>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</si>
  <si>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</si>
  <si>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</si>
  <si>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</si>
  <si>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</si>
  <si>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</si>
  <si>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</si>
  <si>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</si>
  <si>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</si>
  <si>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</si>
  <si>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</si>
  <si>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</si>
  <si>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</si>
  <si>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</si>
  <si>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</si>
  <si>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</si>
  <si>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</si>
  <si>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</si>
  <si>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</si>
  <si>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</si>
  <si>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</si>
  <si>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</si>
  <si>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</si>
  <si>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</si>
  <si>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</si>
  <si>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</si>
  <si>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</si>
  <si>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</si>
  <si>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</si>
  <si>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</si>
  <si>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</si>
  <si>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</si>
  <si>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</si>
  <si>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</si>
  <si>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</si>
  <si>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</si>
  <si>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</si>
  <si>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</si>
  <si>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</si>
  <si>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</si>
  <si>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</si>
  <si>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</si>
  <si>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</si>
  <si>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</si>
  <si>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</si>
  <si>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</si>
  <si>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</si>
  <si>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</si>
  <si>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</si>
  <si>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</si>
  <si>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</si>
  <si>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</si>
  <si>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</si>
  <si>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</si>
  <si>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</si>
  <si>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</si>
  <si>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</si>
  <si>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</si>
  <si>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</si>
  <si>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</si>
  <si>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</si>
  <si>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</si>
  <si>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</si>
  <si>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</si>
  <si>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</si>
  <si>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</si>
  <si>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</si>
  <si>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</si>
  <si>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</si>
  <si>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</si>
  <si>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</si>
  <si>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</si>
  <si>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</si>
  <si>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</si>
  <si>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</si>
  <si>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</si>
  <si>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</si>
  <si>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</si>
  <si>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</si>
  <si>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</si>
  <si>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</si>
  <si>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</si>
  <si>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</si>
  <si>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</si>
  <si>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</si>
  <si>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</si>
  <si>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</si>
  <si>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</si>
  <si>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</si>
  <si>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</si>
  <si>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</si>
  <si>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</si>
  <si>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</si>
  <si>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</si>
  <si>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</si>
  <si>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</si>
  <si>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</si>
  <si>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</si>
  <si>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</si>
  <si>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</si>
  <si>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</si>
  <si>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</si>
  <si>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</si>
  <si>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</si>
  <si>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</si>
  <si>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</si>
  <si>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</si>
  <si>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</si>
  <si>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</si>
  <si>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</si>
  <si>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</si>
  <si>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</si>
  <si>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</si>
  <si>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</si>
  <si>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</si>
  <si>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</si>
  <si>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</si>
  <si>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</si>
  <si>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</si>
  <si>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</si>
  <si>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</si>
  <si>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</si>
  <si>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</si>
  <si>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</si>
  <si>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</si>
  <si>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</si>
  <si>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</si>
  <si>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</si>
  <si>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</si>
  <si>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</si>
  <si>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</si>
  <si>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</si>
  <si>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</si>
  <si>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</si>
  <si>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</si>
  <si>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</si>
  <si>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</si>
  <si>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</si>
  <si>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</si>
  <si>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</si>
  <si>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</si>
  <si>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</si>
  <si>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</si>
  <si>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</si>
  <si>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</si>
  <si>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</si>
  <si>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</si>
  <si>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</si>
  <si>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</si>
  <si>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</si>
  <si>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</si>
  <si>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</si>
  <si>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</si>
  <si>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</si>
  <si>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</si>
  <si>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</si>
  <si>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</si>
  <si>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</si>
  <si>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</si>
  <si>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</si>
  <si>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</si>
  <si>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</si>
  <si>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</si>
  <si>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</si>
  <si>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</si>
  <si>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</si>
  <si>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</si>
  <si>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</si>
  <si>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</si>
  <si>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</si>
  <si>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</si>
  <si>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</si>
  <si>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</si>
  <si>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</si>
  <si>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</si>
  <si>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</si>
  <si>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</si>
  <si>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</si>
  <si>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</si>
  <si>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</si>
  <si>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</si>
  <si>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</si>
  <si>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</si>
  <si>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</si>
  <si>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</si>
  <si>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</si>
  <si>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</si>
  <si>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</si>
  <si>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</si>
  <si>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</si>
  <si>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</si>
  <si>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</si>
  <si>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</si>
  <si>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</si>
  <si>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</si>
  <si>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</si>
  <si>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</si>
  <si>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</si>
  <si>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</si>
  <si>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</si>
  <si>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</si>
  <si>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</si>
  <si>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</si>
  <si>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</si>
  <si>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</si>
  <si>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</si>
  <si>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</si>
  <si>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</si>
  <si>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</si>
  <si>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</si>
  <si>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</si>
  <si>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</si>
  <si>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</si>
  <si>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</si>
  <si>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</si>
  <si>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</si>
  <si>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</si>
  <si>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</si>
  <si>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</si>
  <si>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</si>
  <si>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</si>
  <si>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</si>
  <si>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</si>
  <si>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</si>
  <si>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</si>
  <si>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</si>
  <si>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</si>
  <si>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</si>
  <si>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</si>
  <si>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</si>
  <si>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</si>
  <si>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</si>
  <si>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</si>
  <si>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</si>
  <si>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</si>
  <si>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</si>
  <si>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</si>
  <si>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</si>
  <si>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</si>
  <si>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</si>
  <si>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</si>
  <si>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</si>
  <si>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</si>
  <si>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</si>
  <si>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</si>
  <si>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</si>
  <si>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</si>
  <si>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</si>
  <si>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</si>
  <si>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</si>
  <si>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</si>
  <si>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</si>
  <si>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</si>
  <si>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</si>
  <si>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</si>
  <si>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</si>
  <si>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</si>
  <si>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</si>
  <si>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</si>
  <si>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</si>
  <si>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</si>
  <si>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</si>
  <si>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</si>
  <si>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</si>
  <si>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</si>
  <si>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</si>
  <si>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</si>
  <si>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</si>
  <si>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</si>
  <si>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</si>
  <si>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</si>
  <si>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</si>
  <si>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</si>
  <si>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</si>
  <si>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</si>
  <si>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</si>
  <si>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</si>
  <si>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</si>
  <si>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</si>
  <si>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</si>
  <si>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</si>
  <si>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</si>
  <si>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</si>
  <si>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</si>
  <si>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</si>
  <si>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</si>
  <si>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</si>
  <si>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</si>
  <si>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</si>
  <si>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</si>
  <si>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</si>
  <si>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</si>
  <si>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</si>
  <si>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</si>
  <si>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</si>
  <si>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</si>
  <si>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</si>
  <si>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</si>
  <si>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</si>
  <si>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</si>
  <si>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</si>
  <si>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</si>
  <si>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</si>
  <si>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</si>
  <si>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</si>
  <si>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</si>
  <si>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</si>
  <si>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</si>
  <si>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</si>
  <si>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</si>
  <si>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</si>
  <si>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</si>
  <si>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</si>
  <si>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</si>
  <si>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</si>
  <si>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</si>
  <si>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</si>
  <si>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</si>
  <si>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</si>
  <si>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</si>
  <si>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</si>
  <si>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</si>
  <si>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</si>
  <si>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</si>
  <si>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</si>
  <si>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</si>
  <si>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</si>
  <si>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</si>
  <si>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</si>
  <si>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</si>
  <si>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</si>
  <si>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</si>
  <si>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</si>
  <si>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</si>
  <si>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</si>
  <si>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</si>
  <si>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</si>
  <si>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</si>
  <si>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</si>
  <si>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</si>
  <si>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</si>
  <si>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</si>
  <si>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</si>
  <si>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</si>
  <si>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</si>
  <si>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</si>
  <si>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</si>
  <si>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</si>
  <si>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</si>
  <si>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</si>
  <si>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</si>
  <si>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</si>
  <si>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</si>
  <si>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</si>
  <si>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</si>
  <si>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</si>
  <si>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</si>
  <si>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</si>
  <si>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</si>
  <si>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</si>
  <si>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</si>
  <si>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</si>
  <si>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</si>
  <si>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</si>
  <si>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</si>
  <si>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</si>
  <si>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</si>
  <si>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</si>
  <si>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</si>
  <si>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</si>
  <si>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</si>
  <si>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</si>
  <si>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</si>
  <si>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</si>
  <si>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</si>
  <si>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</si>
  <si>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</si>
  <si>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</si>
  <si>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</si>
  <si>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</si>
  <si>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</si>
  <si>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</si>
  <si>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</si>
  <si>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</si>
  <si>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</si>
  <si>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</si>
  <si>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</si>
  <si>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</si>
  <si>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</si>
  <si>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</si>
  <si>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</si>
  <si>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</si>
  <si>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</si>
  <si>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</si>
  <si>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</si>
  <si>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</si>
  <si>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</si>
  <si>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</si>
  <si>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</si>
  <si>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</si>
  <si>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</si>
  <si>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</si>
  <si>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</si>
  <si>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</si>
  <si>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</si>
  <si>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</si>
  <si>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</si>
  <si>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</si>
  <si>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</si>
  <si>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</si>
  <si>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</si>
  <si>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</si>
  <si>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</si>
  <si>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</si>
  <si>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</si>
  <si>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</si>
  <si>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</si>
  <si>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</si>
  <si>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</si>
  <si>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</si>
  <si>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</si>
  <si>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</si>
  <si>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</si>
  <si>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</si>
  <si>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</si>
  <si>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</si>
  <si>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</si>
  <si>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</si>
  <si>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</si>
  <si>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</si>
  <si>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</si>
  <si>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</si>
  <si>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</si>
  <si>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</si>
  <si>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</si>
  <si>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</si>
  <si>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</si>
  <si>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</si>
  <si>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</si>
  <si>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</si>
  <si>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</si>
  <si>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</si>
  <si>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</si>
  <si>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</si>
  <si>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</si>
  <si>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</si>
  <si>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</si>
  <si>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</si>
  <si>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</si>
  <si>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</si>
  <si>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</si>
  <si>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</si>
  <si>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</si>
  <si>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</si>
  <si>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</si>
  <si>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</si>
  <si>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</si>
  <si>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</si>
  <si>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</si>
  <si>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</si>
  <si>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</si>
  <si>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</si>
  <si>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</si>
  <si>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</si>
  <si>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</si>
  <si>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</si>
  <si>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</si>
  <si>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</si>
  <si>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</si>
  <si>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</si>
  <si>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</si>
  <si>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</si>
  <si>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</si>
  <si>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</si>
  <si>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</si>
  <si>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</si>
  <si>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</si>
  <si>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</si>
  <si>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</si>
  <si>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</si>
  <si>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</si>
  <si>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</si>
  <si>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</si>
  <si>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</si>
  <si>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</si>
  <si>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</si>
  <si>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</si>
  <si>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</si>
  <si>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</si>
  <si>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</si>
  <si>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</si>
  <si>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</si>
  <si>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</si>
  <si>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</si>
  <si>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</si>
  <si>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</si>
  <si>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</si>
  <si>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</si>
  <si>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</si>
  <si>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</si>
  <si>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</si>
  <si>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</si>
  <si>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</si>
  <si>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</si>
  <si>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</si>
  <si>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</si>
  <si>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</si>
  <si>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</si>
  <si>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</si>
  <si>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</si>
  <si>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</si>
  <si>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</si>
  <si>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</si>
  <si>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</si>
  <si>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</si>
  <si>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</si>
  <si>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</si>
  <si>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</si>
  <si>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</si>
  <si>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</si>
  <si>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</si>
  <si>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</si>
  <si>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</si>
  <si>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</si>
  <si>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</si>
  <si>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</si>
  <si>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</si>
  <si>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</si>
  <si>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</si>
  <si>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</si>
  <si>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</si>
  <si>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</si>
  <si>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</si>
  <si>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</si>
  <si>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</si>
  <si>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</si>
  <si>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</si>
  <si>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</si>
  <si>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</si>
  <si>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</si>
  <si>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</si>
  <si>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</si>
  <si>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</si>
  <si>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</si>
  <si>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</si>
  <si>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</si>
  <si>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</si>
  <si>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</si>
  <si>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</si>
  <si>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</si>
  <si>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</si>
  <si>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</si>
  <si>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</si>
  <si>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</si>
  <si>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</si>
  <si>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</si>
  <si>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</si>
  <si>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</si>
  <si>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</si>
  <si>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</si>
  <si>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</si>
  <si>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</si>
  <si>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</si>
  <si>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</si>
  <si>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</si>
  <si>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</si>
  <si>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</si>
  <si>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</si>
  <si>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</si>
  <si>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</si>
  <si>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</si>
  <si>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</si>
  <si>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</si>
  <si>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</si>
  <si>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</si>
  <si>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</si>
  <si>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</si>
  <si>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</si>
  <si>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</si>
  <si>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</si>
  <si>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</si>
  <si>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</si>
  <si>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</si>
  <si>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</si>
  <si>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</si>
  <si>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</si>
  <si>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</si>
  <si>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</si>
  <si>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</si>
  <si>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</si>
  <si>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</si>
  <si>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</si>
  <si>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</si>
  <si>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</si>
  <si>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</si>
  <si>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</si>
  <si>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</si>
  <si>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</si>
  <si>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</si>
  <si>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</si>
  <si>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</si>
  <si>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</si>
  <si>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</si>
  <si>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</si>
  <si>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</si>
  <si>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</si>
  <si>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</si>
  <si>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</si>
  <si>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</si>
  <si>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</si>
  <si>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</si>
  <si>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</si>
  <si>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</si>
  <si>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</si>
  <si>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</si>
  <si>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</si>
  <si>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</si>
  <si>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</si>
  <si>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</si>
  <si>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</si>
  <si>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</si>
  <si>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</si>
  <si>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</si>
  <si>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</si>
  <si>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</si>
  <si>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</si>
  <si>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</si>
  <si>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</si>
  <si>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</si>
  <si>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</si>
  <si>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</si>
  <si>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</si>
  <si>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</si>
  <si>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</si>
  <si>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</si>
  <si>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</si>
  <si>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</si>
  <si>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</si>
  <si>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</si>
  <si>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</si>
  <si>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</si>
  <si>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</si>
  <si>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</si>
  <si>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</si>
  <si>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</si>
  <si>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</si>
  <si>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</si>
  <si>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</si>
  <si>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</si>
  <si>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</si>
  <si>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</si>
  <si>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</si>
  <si>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</si>
  <si>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</si>
  <si>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</si>
  <si>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</si>
  <si>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</si>
  <si>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</si>
  <si>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</si>
  <si>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</si>
  <si>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</si>
  <si>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</si>
  <si>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</si>
  <si>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</si>
  <si>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</si>
  <si>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</si>
  <si>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</si>
  <si>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</si>
  <si>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</si>
  <si>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</si>
  <si>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</si>
  <si>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</si>
  <si>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</si>
  <si>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</si>
  <si>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</si>
  <si>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</si>
  <si>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</si>
  <si>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</si>
  <si>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</si>
  <si>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</si>
  <si>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</si>
  <si>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</si>
  <si>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</si>
  <si>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</si>
  <si>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</si>
  <si>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</si>
  <si>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</si>
  <si>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</si>
  <si>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</si>
  <si>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</si>
  <si>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</si>
  <si>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</si>
  <si>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</si>
  <si>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</si>
  <si>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</si>
  <si>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</si>
  <si>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</si>
  <si>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</si>
  <si>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</si>
  <si>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</si>
  <si>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</si>
  <si>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</si>
  <si>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</si>
  <si>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</si>
  <si>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</si>
  <si>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</si>
  <si>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</si>
  <si>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</si>
  <si>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</si>
  <si>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</si>
  <si>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</si>
  <si>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</si>
  <si>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</si>
  <si>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</si>
  <si>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</si>
  <si>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</si>
  <si>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</si>
  <si>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</si>
  <si>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</si>
  <si>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</si>
  <si>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</si>
  <si>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</si>
  <si>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</si>
  <si>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</si>
  <si>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</si>
  <si>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</si>
  <si>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</si>
  <si>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</si>
  <si>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</si>
  <si>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</si>
  <si>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</si>
  <si>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</si>
  <si>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</si>
  <si>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</si>
  <si>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</si>
  <si>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</si>
  <si>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</si>
  <si>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</si>
  <si>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</si>
  <si>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</si>
  <si>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</si>
  <si>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</si>
  <si>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</si>
  <si>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</si>
  <si>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</si>
  <si>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</si>
  <si>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</si>
  <si>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</si>
  <si>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</si>
  <si>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</si>
  <si>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</si>
  <si>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</si>
  <si>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</si>
  <si>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</si>
  <si>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</si>
  <si>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</si>
  <si>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</si>
  <si>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</si>
  <si>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</si>
  <si>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</si>
  <si>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</si>
  <si>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</si>
  <si>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</si>
  <si>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</si>
  <si>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</si>
  <si>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</si>
  <si>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</si>
  <si>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</si>
  <si>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</si>
  <si>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</si>
  <si>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</si>
  <si>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</si>
  <si>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</si>
  <si>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</si>
  <si>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</si>
  <si>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</si>
  <si>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</si>
  <si>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</si>
  <si>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</si>
  <si>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</si>
  <si>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</si>
  <si>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</si>
  <si>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</si>
  <si>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</si>
  <si>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</si>
  <si>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</si>
  <si>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</si>
  <si>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</si>
  <si>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</si>
  <si>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</si>
  <si>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</si>
  <si>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</si>
  <si>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</si>
  <si>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</si>
  <si>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</si>
  <si>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</si>
  <si>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</si>
  <si>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</si>
  <si>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</si>
  <si>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</si>
  <si>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</si>
  <si>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</si>
  <si>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</si>
  <si>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</si>
  <si>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</si>
  <si>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</si>
  <si>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</si>
  <si>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</si>
  <si>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</si>
  <si>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</si>
  <si>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</si>
  <si>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</si>
  <si>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</si>
  <si>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</si>
  <si>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</si>
  <si>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</si>
  <si>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</si>
  <si>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</si>
  <si>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</si>
  <si>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</si>
  <si>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</si>
  <si>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</si>
  <si>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</si>
  <si>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</si>
  <si>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</si>
  <si>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</si>
  <si>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</si>
  <si>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</si>
  <si>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</si>
  <si>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</si>
  <si>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</si>
  <si>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</si>
  <si>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</si>
  <si>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</si>
  <si>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</si>
  <si>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</si>
  <si>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</si>
  <si>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</si>
  <si>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</si>
  <si>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</si>
  <si>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</si>
  <si>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</si>
  <si>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</si>
  <si>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</si>
  <si>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</si>
  <si>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</si>
  <si>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</si>
  <si>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</si>
  <si>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</si>
  <si>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</si>
  <si>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</si>
  <si>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</si>
  <si>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</si>
  <si>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</si>
  <si>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</si>
  <si>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</si>
  <si>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</si>
  <si>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</si>
  <si>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</si>
  <si>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</si>
  <si>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</si>
  <si>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</si>
  <si>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</si>
  <si>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</si>
  <si>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</si>
  <si>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</si>
  <si>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</si>
  <si>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</si>
  <si>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</si>
  <si>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</si>
  <si>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</si>
  <si>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</si>
  <si>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</si>
  <si>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</si>
  <si>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</si>
  <si>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</si>
  <si>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</si>
  <si>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</si>
  <si>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</si>
  <si>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</si>
  <si>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</si>
  <si>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</si>
  <si>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</si>
  <si>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</si>
  <si>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</si>
  <si>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</si>
  <si>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</si>
  <si>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</si>
  <si>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</si>
  <si>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</si>
  <si>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</si>
  <si>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</si>
  <si>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</si>
  <si>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</si>
  <si>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</si>
  <si>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</si>
  <si>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</si>
  <si>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</si>
  <si>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</si>
  <si>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</si>
  <si>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</si>
  <si>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</si>
  <si>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</si>
  <si>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</si>
  <si>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</si>
  <si>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</si>
  <si>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</si>
  <si>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</si>
  <si>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</si>
  <si>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</si>
  <si>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</si>
  <si>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</si>
  <si>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</si>
  <si>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</si>
  <si>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</si>
  <si>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</si>
  <si>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</si>
  <si>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</si>
  <si>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</si>
  <si>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</si>
  <si>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</si>
  <si>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</si>
  <si>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</si>
  <si>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</si>
  <si>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</si>
  <si>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</si>
  <si>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</si>
  <si>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</si>
  <si>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</si>
  <si>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</si>
  <si>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</si>
  <si>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</si>
  <si>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</si>
  <si>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</si>
  <si>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</si>
  <si>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</si>
  <si>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</si>
  <si>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</si>
  <si>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</si>
  <si>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</si>
  <si>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</si>
  <si>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</si>
  <si>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</si>
  <si>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</si>
  <si>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</si>
  <si>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</si>
  <si>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</si>
  <si>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</si>
  <si>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</si>
  <si>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</si>
  <si>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</si>
  <si>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</si>
  <si>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</si>
  <si>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</si>
  <si>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</si>
  <si>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</si>
  <si>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</si>
  <si>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</si>
  <si>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</si>
  <si>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</si>
  <si>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</si>
  <si>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</si>
  <si>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</si>
  <si>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</si>
  <si>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</si>
  <si>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</si>
  <si>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</si>
  <si>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</si>
  <si>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</si>
  <si>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</si>
  <si>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</si>
  <si>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</si>
  <si>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</si>
  <si>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</si>
  <si>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</si>
  <si>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</si>
  <si>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</si>
  <si>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</si>
  <si>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</si>
  <si>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</si>
  <si>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</si>
  <si>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</si>
  <si>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</si>
  <si>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</si>
  <si>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</si>
  <si>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</si>
  <si>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</si>
  <si>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</si>
  <si>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</si>
  <si>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</si>
  <si>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</si>
  <si>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</si>
  <si>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</si>
  <si>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</si>
  <si>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</si>
  <si>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</si>
  <si>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</si>
  <si>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</si>
  <si>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</si>
  <si>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</si>
  <si>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</si>
  <si>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</si>
  <si>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</si>
  <si>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</si>
  <si>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</si>
  <si>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</si>
  <si>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</si>
  <si>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</si>
  <si>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</si>
  <si>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</si>
  <si>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</si>
  <si>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</si>
  <si>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</si>
  <si>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</si>
  <si>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</si>
  <si>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</si>
  <si>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</si>
  <si>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</si>
  <si>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</si>
  <si>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</si>
  <si>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</si>
  <si>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</si>
  <si>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</si>
  <si>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</si>
  <si>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</si>
  <si>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</si>
  <si>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</si>
  <si>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</si>
  <si>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</si>
  <si>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</si>
  <si>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</si>
  <si>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</si>
  <si>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</si>
  <si>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</si>
  <si>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</si>
  <si>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</si>
  <si>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</si>
  <si>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</si>
  <si>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</si>
  <si>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</si>
  <si>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</si>
  <si>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</si>
  <si>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</si>
  <si>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</si>
  <si>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</si>
  <si>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</si>
  <si>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</si>
  <si>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</si>
  <si>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</si>
  <si>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</si>
  <si>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</si>
  <si>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</si>
  <si>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</si>
  <si>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</si>
  <si>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</si>
  <si>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</si>
  <si>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</si>
  <si>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</si>
  <si>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</si>
  <si>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</si>
  <si>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</si>
  <si>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</si>
  <si>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</si>
  <si>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</si>
  <si>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</si>
  <si>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</si>
  <si>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</si>
  <si>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</si>
  <si>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</si>
  <si>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</si>
  <si>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</si>
  <si>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</si>
  <si>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</si>
  <si>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</si>
  <si>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</si>
  <si>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</si>
  <si>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</si>
  <si>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</si>
  <si>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</si>
  <si>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</si>
  <si>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</si>
  <si>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</si>
  <si>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</si>
  <si>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</si>
  <si>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</si>
  <si>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</si>
  <si>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</si>
  <si>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</si>
  <si>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</si>
  <si>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</si>
  <si>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</si>
  <si>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</si>
  <si>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</si>
  <si>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</si>
  <si>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</si>
  <si>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</si>
  <si>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</si>
  <si>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</si>
  <si>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</si>
  <si>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</si>
  <si>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</si>
  <si>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</si>
  <si>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</si>
  <si>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</si>
  <si>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</si>
  <si>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</si>
  <si>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</si>
  <si>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</si>
  <si>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</si>
  <si>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</si>
  <si>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</si>
  <si>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</si>
  <si>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</si>
  <si>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</si>
  <si>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</si>
  <si>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</si>
  <si>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</si>
  <si>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</si>
  <si>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</si>
  <si>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</si>
  <si>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</si>
  <si>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</si>
  <si>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</si>
  <si>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</si>
  <si>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</si>
  <si>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</si>
  <si>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</si>
  <si>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</si>
  <si>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</si>
  <si>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</si>
  <si>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</si>
  <si>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</si>
  <si>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</si>
  <si>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</si>
  <si>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</si>
  <si>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</si>
  <si>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</si>
  <si>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</si>
  <si>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</si>
  <si>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</si>
  <si>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</si>
  <si>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</si>
  <si>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</si>
  <si>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</si>
  <si>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</si>
  <si>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</si>
  <si>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</si>
  <si>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</si>
  <si>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</si>
  <si>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</si>
  <si>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</si>
  <si>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</si>
  <si>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</si>
  <si>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</si>
  <si>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</si>
  <si>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</si>
  <si>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</si>
  <si>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</si>
  <si>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</si>
  <si>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</si>
  <si>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</si>
  <si>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</si>
  <si>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</si>
  <si>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</si>
  <si>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</si>
  <si>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</si>
  <si>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</si>
  <si>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</si>
  <si>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</si>
  <si>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</si>
  <si>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</si>
  <si>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</si>
  <si>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</si>
  <si>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</si>
  <si>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</si>
  <si>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</si>
  <si>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</si>
  <si>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</si>
  <si>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</si>
  <si>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</si>
  <si>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</si>
  <si>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</si>
  <si>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</si>
  <si>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</si>
  <si>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</si>
  <si>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</si>
  <si>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</si>
  <si>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</si>
  <si>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</si>
  <si>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</si>
  <si>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</si>
  <si>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</si>
  <si>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</si>
  <si>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</si>
  <si>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</si>
  <si>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</si>
  <si>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</si>
  <si>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</si>
  <si>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</si>
  <si>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</si>
  <si>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</si>
  <si>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</si>
  <si>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</si>
  <si>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</si>
  <si>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</si>
  <si>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</si>
  <si>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</si>
  <si>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</si>
  <si>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</si>
  <si>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</si>
  <si>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</si>
  <si>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</si>
  <si>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</si>
  <si>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</si>
  <si>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</si>
  <si>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</si>
  <si>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</si>
  <si>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</si>
  <si>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</si>
  <si>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</si>
  <si>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</si>
  <si>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</si>
  <si>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</si>
  <si>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</si>
  <si>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</si>
  <si>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</si>
  <si>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</si>
  <si>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</si>
  <si>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</si>
  <si>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</si>
  <si>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</si>
  <si>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</si>
  <si>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</si>
  <si>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</si>
  <si>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</si>
  <si>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</si>
  <si>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</si>
  <si>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</si>
  <si>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</si>
  <si>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</si>
  <si>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</si>
  <si>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</si>
  <si>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</si>
  <si>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</si>
  <si>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</si>
  <si>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</si>
  <si>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</si>
  <si>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</si>
  <si>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</si>
  <si>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</si>
  <si>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</si>
  <si>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</si>
  <si>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</si>
  <si>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</si>
  <si>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</si>
  <si>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</si>
  <si>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</si>
  <si>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</si>
  <si>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</si>
  <si>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</si>
  <si>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</si>
  <si>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</si>
  <si>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</si>
  <si>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</si>
  <si>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</si>
  <si>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</si>
  <si>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</si>
  <si>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</si>
  <si>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</si>
  <si>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</si>
  <si>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</si>
  <si>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</si>
  <si>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</si>
  <si>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</si>
  <si>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</si>
  <si>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</si>
  <si>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</si>
  <si>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</si>
  <si>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</si>
  <si>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</si>
  <si>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</si>
  <si>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</si>
  <si>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</si>
  <si>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</si>
  <si>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</si>
  <si>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</si>
  <si>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</si>
  <si>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</si>
  <si>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</si>
  <si>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</si>
  <si>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</si>
  <si>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</si>
  <si>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</si>
  <si>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</si>
  <si>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</si>
  <si>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</si>
  <si>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</si>
  <si>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</si>
  <si>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</si>
  <si>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</si>
  <si>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</si>
  <si>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</si>
  <si>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</si>
  <si>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</si>
  <si>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</si>
  <si>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</si>
  <si>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</si>
  <si>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</si>
  <si>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</si>
  <si>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</si>
  <si>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</si>
  <si>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</si>
  <si>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</si>
  <si>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</si>
  <si>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</si>
  <si>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</si>
  <si>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</si>
  <si>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</si>
  <si>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</si>
  <si>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</si>
  <si>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</si>
  <si>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</si>
  <si>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</si>
  <si>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</si>
  <si>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</si>
  <si>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</si>
  <si>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</si>
  <si>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</si>
  <si>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</si>
  <si>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</si>
  <si>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</si>
  <si>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</si>
  <si>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</si>
  <si>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</si>
  <si>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</si>
  <si>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</si>
  <si>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</si>
  <si>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</si>
  <si>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</si>
  <si>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</si>
  <si>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</si>
  <si>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</si>
  <si>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</si>
  <si>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</si>
  <si>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</si>
  <si>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</si>
  <si>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</si>
  <si>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</si>
  <si>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</si>
  <si>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</si>
  <si>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</si>
  <si>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</si>
  <si>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</si>
  <si>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</si>
  <si>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</si>
  <si>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</si>
  <si>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</si>
  <si>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</si>
  <si>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</si>
  <si>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</si>
  <si>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</si>
  <si>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</si>
  <si>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</si>
  <si>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</si>
  <si>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</si>
  <si>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</si>
  <si>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</si>
  <si>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</si>
  <si>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</si>
  <si>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</si>
  <si>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</si>
  <si>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</si>
  <si>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</si>
  <si>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</si>
  <si>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</si>
  <si>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</si>
  <si>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</si>
  <si>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</si>
  <si>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</si>
  <si>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</si>
  <si>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</si>
  <si>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</si>
  <si>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</si>
  <si>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</si>
  <si>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</si>
  <si>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</si>
  <si>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</si>
  <si>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</si>
  <si>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</si>
  <si>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</si>
  <si>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</si>
  <si>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</si>
  <si>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</si>
  <si>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</si>
  <si>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</si>
  <si>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</si>
  <si>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</si>
  <si>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</si>
  <si>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</si>
  <si>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</si>
  <si>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</si>
  <si>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</si>
  <si>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</si>
  <si>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</si>
  <si>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</si>
  <si>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</si>
  <si>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</si>
  <si>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</si>
  <si>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</si>
  <si>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</si>
  <si>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</si>
  <si>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</si>
  <si>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</si>
  <si>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</si>
  <si>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</si>
  <si>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</si>
  <si>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</si>
  <si>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</si>
  <si>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</si>
  <si>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</si>
  <si>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</si>
  <si>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</si>
  <si>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</si>
  <si>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</si>
  <si>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</si>
  <si>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</si>
  <si>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</si>
  <si>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</si>
  <si>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</si>
  <si>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</si>
  <si>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</si>
  <si>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</si>
  <si>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</si>
  <si>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</si>
  <si>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</si>
  <si>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</si>
  <si>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</si>
  <si>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</si>
  <si>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</si>
  <si>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</si>
  <si>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</si>
  <si>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</si>
  <si>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</si>
  <si>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</si>
  <si>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</si>
  <si>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</si>
  <si>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</si>
  <si>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</si>
  <si>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</si>
  <si>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</si>
  <si>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</si>
  <si>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</si>
  <si>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</si>
  <si>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</si>
  <si>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</si>
  <si>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</si>
  <si>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</si>
  <si>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</si>
  <si>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</si>
  <si>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</si>
  <si>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</si>
  <si>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</si>
  <si>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</si>
  <si>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</si>
  <si>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</si>
  <si>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</si>
  <si>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</si>
  <si>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</si>
  <si>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</si>
  <si>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</si>
  <si>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</si>
  <si>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</si>
  <si>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</si>
  <si>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</si>
  <si>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</si>
  <si>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</si>
  <si>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</si>
  <si>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</si>
  <si>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</si>
  <si>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</si>
  <si>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</si>
  <si>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</si>
  <si>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</si>
  <si>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</si>
  <si>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</si>
  <si>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</si>
  <si>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</si>
  <si>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</si>
  <si>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</si>
  <si>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</si>
  <si>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</si>
  <si>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</si>
  <si>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</si>
  <si>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</si>
  <si>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</si>
  <si>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</si>
  <si>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</si>
  <si>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</si>
  <si>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</si>
  <si>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</si>
  <si>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</si>
  <si>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</si>
  <si>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</si>
  <si>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</si>
  <si>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</si>
  <si>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</si>
  <si>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</si>
  <si>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</si>
  <si>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</si>
  <si>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</si>
  <si>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</si>
  <si>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</si>
  <si>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</si>
  <si>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</si>
  <si>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</si>
  <si>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</si>
  <si>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</si>
  <si>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</si>
  <si>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</si>
  <si>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</si>
  <si>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</si>
  <si>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</si>
  <si>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</si>
  <si>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</si>
  <si>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</si>
  <si>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</si>
  <si>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</si>
  <si>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</si>
  <si>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</si>
  <si>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</si>
  <si>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</si>
  <si>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</si>
  <si>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</si>
  <si>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</si>
  <si>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</si>
  <si>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</si>
  <si>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</si>
  <si>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</si>
  <si>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</si>
  <si>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</si>
  <si>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</si>
  <si>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</si>
  <si>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</si>
  <si>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</si>
  <si>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</si>
  <si>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</si>
  <si>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</si>
  <si>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</si>
  <si>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</si>
  <si>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</si>
  <si>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</si>
  <si>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</si>
  <si>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</si>
  <si>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</si>
  <si>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</si>
  <si>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</si>
  <si>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</si>
  <si>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</si>
  <si>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</si>
  <si>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</si>
  <si>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</si>
  <si>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</si>
  <si>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</si>
  <si>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</si>
  <si>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</si>
  <si>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</si>
  <si>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</si>
  <si>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</si>
  <si>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</si>
  <si>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</si>
  <si>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</si>
  <si>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</si>
  <si>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</si>
  <si>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</si>
  <si>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</si>
  <si>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</si>
  <si>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</si>
  <si>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</si>
  <si>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</si>
  <si>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</si>
  <si>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</si>
  <si>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</si>
  <si>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</si>
  <si>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</si>
  <si>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</si>
  <si>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</si>
  <si>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</si>
  <si>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</si>
  <si>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</si>
  <si>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</si>
  <si>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</si>
  <si>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</si>
  <si>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</si>
  <si>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</si>
  <si>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</si>
  <si>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</si>
  <si>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</si>
  <si>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</si>
  <si>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</si>
  <si>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</si>
  <si>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</si>
  <si>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</si>
  <si>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</si>
  <si>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</si>
  <si>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</si>
  <si>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</si>
  <si>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</si>
  <si>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</si>
  <si>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</si>
  <si>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</si>
  <si>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</si>
  <si>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</si>
  <si>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</si>
  <si>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</si>
  <si>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</si>
  <si>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</si>
  <si>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</si>
  <si>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</si>
  <si>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</si>
  <si>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</si>
  <si>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</si>
  <si>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</si>
  <si>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</si>
  <si>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</si>
  <si>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</si>
  <si>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</si>
  <si>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</si>
  <si>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</si>
  <si>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</si>
  <si>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</si>
  <si>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</si>
  <si>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</si>
  <si>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</si>
  <si>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</si>
  <si>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</si>
  <si>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</si>
  <si>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</si>
  <si>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</si>
  <si>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</si>
  <si>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</si>
  <si>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</si>
  <si>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</si>
  <si>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</si>
  <si>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</si>
  <si>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</si>
  <si>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</si>
  <si>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</si>
  <si>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</si>
  <si>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</si>
  <si>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</si>
  <si>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</si>
  <si>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</si>
  <si>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</si>
  <si>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</si>
  <si>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</si>
  <si>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</si>
  <si>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</si>
  <si>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</si>
  <si>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</si>
  <si>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</si>
  <si>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</si>
  <si>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</si>
  <si>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</si>
  <si>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</si>
  <si>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</si>
  <si>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</si>
  <si>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</si>
  <si>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</si>
  <si>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</si>
  <si>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</si>
  <si>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</si>
  <si>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</si>
  <si>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</si>
  <si>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</si>
  <si>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</si>
  <si>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</si>
  <si>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</si>
  <si>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</si>
  <si>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</si>
  <si>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</si>
  <si>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</si>
  <si>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</si>
  <si>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</si>
  <si>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</si>
  <si>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</si>
  <si>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</si>
  <si>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</si>
  <si>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</si>
  <si>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</si>
  <si>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</si>
  <si>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</si>
  <si>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</si>
  <si>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</si>
  <si>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</si>
  <si>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</si>
  <si>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</si>
  <si>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</si>
  <si>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</si>
  <si>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</si>
  <si>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</si>
  <si>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</si>
  <si>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</si>
  <si>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</si>
  <si>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</si>
  <si>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</si>
  <si>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</si>
  <si>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</si>
  <si>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</si>
  <si>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</si>
  <si>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</si>
  <si>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</si>
  <si>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</si>
  <si>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</si>
  <si>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</si>
  <si>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</si>
  <si>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</si>
  <si>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</si>
  <si>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</si>
  <si>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</si>
  <si>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</si>
  <si>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</si>
  <si>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</si>
  <si>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</si>
  <si>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</si>
  <si>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</si>
  <si>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</si>
  <si>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</si>
  <si>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</si>
  <si>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</si>
  <si>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</si>
  <si>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</si>
  <si>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</si>
  <si>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</si>
  <si>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</si>
  <si>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</si>
  <si>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</si>
  <si>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</si>
  <si>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</si>
  <si>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</si>
  <si>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</si>
  <si>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</si>
  <si>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</si>
  <si>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</si>
  <si>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</si>
  <si>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</si>
  <si>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</si>
  <si>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</si>
  <si>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</si>
  <si>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</si>
  <si>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</si>
  <si>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</si>
  <si>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</si>
  <si>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</si>
  <si>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</si>
  <si>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</si>
  <si>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</si>
  <si>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</si>
  <si>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</si>
  <si>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</si>
  <si>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</si>
  <si>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</si>
  <si>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</si>
  <si>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</si>
  <si>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</si>
  <si>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</si>
  <si>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</si>
  <si>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</si>
  <si>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</si>
  <si>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</si>
  <si>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</si>
  <si>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</si>
  <si>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</si>
  <si>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</si>
  <si>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</si>
  <si>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</si>
  <si>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</si>
  <si>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</si>
  <si>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</si>
  <si>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</si>
  <si>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</si>
  <si>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</si>
  <si>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</si>
  <si>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</si>
  <si>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</si>
  <si>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</si>
  <si>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</si>
  <si>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</si>
  <si>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</si>
  <si>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</si>
  <si>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</si>
  <si>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</si>
  <si>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</si>
  <si>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</si>
  <si>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</si>
  <si>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</si>
  <si>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</si>
  <si>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</si>
  <si>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</si>
  <si>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</si>
  <si>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</si>
  <si>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</si>
  <si>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</si>
  <si>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</si>
  <si>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</si>
  <si>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</si>
  <si>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</si>
  <si>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</si>
  <si>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</si>
  <si>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</si>
  <si>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</si>
  <si>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</si>
  <si>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</si>
  <si>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</si>
  <si>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</si>
  <si>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</si>
  <si>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</si>
  <si>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</si>
  <si>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</si>
  <si>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</si>
  <si>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</si>
  <si>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</si>
  <si>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</si>
  <si>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</si>
  <si>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</si>
  <si>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</si>
  <si>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</si>
  <si>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</si>
  <si>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</si>
  <si>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</si>
  <si>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</si>
  <si>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</si>
  <si>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</si>
  <si>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</si>
  <si>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</si>
  <si>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</si>
  <si>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</si>
  <si>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</si>
  <si>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</si>
  <si>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</si>
  <si>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</si>
  <si>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</si>
  <si>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</si>
  <si>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</si>
  <si>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</si>
  <si>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</si>
  <si>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</si>
  <si>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</si>
  <si>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</si>
  <si>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</si>
  <si>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</si>
  <si>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</si>
  <si>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</si>
  <si>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</si>
  <si>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</si>
  <si>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</si>
  <si>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</si>
  <si>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</si>
  <si>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</si>
  <si>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</si>
  <si>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</si>
  <si>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</si>
  <si>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</si>
  <si>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</si>
  <si>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</si>
  <si>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</si>
  <si>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</si>
  <si>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</si>
  <si>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</si>
  <si>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</si>
  <si>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</si>
  <si>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</si>
  <si>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</si>
  <si>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</si>
  <si>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</si>
  <si>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</si>
  <si>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</si>
  <si>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</si>
  <si>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</si>
  <si>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</si>
  <si>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</si>
  <si>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</si>
  <si>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</si>
  <si>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</si>
  <si>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</si>
  <si>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</si>
  <si>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</si>
  <si>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</si>
  <si>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</si>
  <si>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</si>
  <si>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</si>
  <si>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</si>
  <si>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</si>
  <si>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</si>
  <si>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</si>
  <si>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</si>
  <si>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</si>
  <si>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</si>
  <si>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</si>
  <si>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</si>
  <si>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</si>
  <si>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</si>
  <si>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</si>
  <si>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</si>
  <si>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</si>
  <si>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</si>
  <si>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</si>
  <si>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</si>
  <si>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</si>
  <si>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</si>
  <si>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</si>
  <si>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</si>
  <si>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</si>
  <si>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</si>
  <si>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</si>
  <si>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</si>
  <si>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</si>
  <si>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</si>
  <si>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</si>
  <si>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</si>
  <si>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</si>
  <si>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</si>
  <si>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</si>
  <si>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</si>
  <si>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</si>
  <si>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</si>
  <si>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</si>
  <si>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</si>
  <si>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</si>
  <si>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</si>
  <si>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</si>
  <si>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</si>
  <si>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</si>
  <si>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</si>
  <si>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</si>
  <si>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</si>
  <si>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</si>
  <si>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</si>
  <si>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</si>
  <si>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</si>
  <si>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</si>
  <si>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</si>
  <si>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</si>
  <si>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</si>
  <si>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</si>
  <si>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</si>
  <si>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</si>
  <si>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</si>
  <si>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</si>
  <si>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</si>
  <si>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</si>
  <si>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</si>
  <si>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</si>
  <si>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</si>
  <si>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</si>
  <si>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</si>
  <si>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</si>
  <si>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</si>
  <si>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</si>
  <si>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</si>
  <si>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</si>
  <si>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</si>
  <si>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</si>
  <si>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</si>
  <si>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</si>
  <si>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</si>
  <si>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</si>
  <si>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</si>
  <si>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</si>
  <si>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</si>
  <si>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</si>
  <si>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</si>
  <si>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</si>
  <si>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</si>
  <si>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</si>
  <si>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</si>
  <si>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</si>
  <si>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</si>
  <si>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</si>
  <si>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</si>
  <si>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</si>
  <si>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</si>
  <si>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</si>
  <si>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</si>
  <si>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</si>
  <si>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</si>
  <si>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</si>
  <si>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</si>
  <si>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</si>
  <si>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</si>
  <si>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</si>
  <si>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</si>
  <si>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</si>
  <si>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</si>
  <si>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</si>
  <si>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</si>
  <si>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</si>
  <si>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</si>
  <si>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</si>
  <si>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</si>
  <si>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</si>
  <si>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</si>
  <si>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</si>
  <si>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</si>
  <si>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</si>
  <si>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</si>
  <si>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</si>
  <si>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</si>
  <si>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</si>
  <si>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</si>
  <si>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</si>
  <si>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</si>
  <si>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</si>
  <si>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</si>
  <si>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</si>
  <si>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</si>
  <si>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</si>
  <si>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</si>
  <si>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</si>
  <si>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</si>
  <si>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</si>
  <si>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</si>
  <si>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</si>
  <si>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</si>
  <si>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</si>
  <si>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</si>
  <si>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</si>
  <si>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</si>
  <si>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</si>
  <si>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</si>
  <si>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</si>
  <si>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</si>
  <si>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</si>
  <si>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</si>
  <si>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</si>
  <si>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</si>
  <si>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</si>
  <si>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</si>
  <si>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</si>
  <si>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</si>
  <si>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</si>
  <si>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</si>
  <si>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</si>
  <si>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</si>
  <si>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</si>
  <si>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</si>
  <si>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</si>
  <si>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</si>
  <si>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</si>
  <si>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</si>
  <si>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</si>
  <si>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</si>
  <si>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</si>
  <si>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</si>
  <si>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</si>
  <si>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</si>
  <si>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</si>
  <si>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</si>
  <si>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</si>
  <si>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</si>
  <si>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</si>
  <si>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</si>
  <si>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</si>
  <si>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</si>
  <si>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</si>
  <si>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</si>
  <si>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</si>
  <si>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</si>
  <si>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</si>
  <si>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</si>
  <si>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</si>
  <si>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</si>
  <si>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</si>
  <si>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</si>
  <si>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</si>
  <si>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</si>
  <si>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</si>
  <si>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</si>
  <si>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</si>
  <si>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</si>
  <si>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</si>
  <si>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</si>
  <si>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</si>
  <si>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</si>
  <si>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</si>
  <si>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</si>
  <si>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</si>
  <si>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</si>
  <si>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</si>
  <si>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</si>
  <si>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</si>
  <si>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</si>
  <si>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</si>
  <si>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</si>
  <si>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</si>
  <si>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</si>
  <si>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</si>
  <si>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</si>
  <si>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</si>
  <si>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</si>
  <si>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</si>
  <si>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</si>
  <si>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</si>
  <si>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</si>
  <si>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</si>
  <si>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</si>
  <si>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</si>
  <si>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</si>
  <si>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</si>
  <si>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</si>
  <si>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</si>
  <si>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</si>
  <si>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</si>
  <si>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</si>
  <si>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</si>
  <si>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</si>
  <si>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</si>
  <si>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</si>
  <si>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</si>
  <si>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</si>
  <si>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</si>
  <si>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</si>
  <si>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</si>
  <si>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</si>
  <si>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</si>
  <si>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</si>
  <si>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</si>
  <si>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</si>
  <si>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</si>
  <si>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</si>
  <si>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</si>
  <si>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</si>
  <si>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</si>
  <si>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</si>
  <si>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</si>
  <si>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</si>
  <si>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</si>
  <si>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</si>
  <si>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</si>
  <si>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</si>
  <si>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</si>
  <si>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</si>
  <si>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</si>
  <si>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</si>
  <si>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</si>
  <si>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</si>
  <si>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</si>
  <si>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</si>
  <si>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</si>
  <si>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</si>
  <si>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</si>
  <si>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</si>
  <si>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</si>
  <si>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</si>
  <si>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</si>
  <si>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</si>
  <si>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</si>
  <si>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</si>
  <si>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</si>
  <si>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</si>
  <si>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</si>
  <si>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</si>
  <si>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</si>
  <si>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</si>
  <si>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</si>
  <si>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</si>
  <si>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</si>
  <si>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</si>
  <si>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</si>
  <si>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</si>
  <si>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</si>
  <si>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</si>
  <si>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</si>
  <si>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</si>
  <si>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</si>
  <si>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</si>
  <si>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</si>
  <si>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</si>
  <si>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</si>
  <si>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</si>
  <si>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</si>
  <si>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</si>
  <si>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</si>
  <si>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</si>
  <si>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</si>
  <si>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</si>
  <si>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</si>
  <si>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</si>
  <si>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</si>
  <si>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</si>
  <si>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</si>
  <si>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</si>
  <si>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</si>
  <si>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</si>
  <si>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</si>
  <si>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</si>
  <si>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</si>
  <si>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</si>
  <si>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</si>
  <si>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</si>
  <si>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</si>
  <si>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</si>
  <si>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</si>
  <si>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</si>
  <si>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</si>
  <si>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</si>
  <si>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</si>
  <si>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</si>
  <si>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</si>
  <si>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</si>
  <si>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</si>
  <si>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</si>
  <si>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</si>
  <si>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</si>
  <si>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</si>
  <si>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</si>
  <si>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</si>
  <si>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</si>
  <si>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</si>
  <si>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</si>
  <si>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</si>
  <si>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</si>
  <si>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</si>
  <si>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</si>
  <si>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</si>
  <si>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</si>
  <si>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</si>
  <si>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</si>
  <si>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</si>
  <si>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</si>
  <si>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</si>
  <si>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</si>
  <si>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</si>
  <si>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</si>
  <si>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</si>
  <si>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</si>
  <si>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</si>
  <si>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</si>
  <si>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</si>
  <si>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</si>
  <si>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</si>
  <si>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</si>
  <si>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</si>
  <si>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</si>
  <si>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</si>
  <si>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</si>
  <si>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</si>
  <si>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</si>
  <si>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</si>
  <si>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</si>
  <si>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</si>
  <si>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</si>
  <si>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</si>
  <si>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</si>
  <si>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</si>
  <si>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</si>
  <si>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</si>
  <si>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</si>
  <si>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</si>
  <si>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</si>
  <si>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</si>
  <si>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</si>
  <si>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</si>
  <si>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</si>
  <si>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</si>
  <si>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</si>
  <si>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</si>
  <si>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</si>
  <si>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</si>
  <si>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</si>
  <si>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</si>
  <si>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</si>
  <si>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</si>
  <si>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</si>
  <si>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</si>
  <si>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</si>
  <si>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</si>
  <si>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</si>
  <si>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</si>
  <si>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</si>
  <si>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</si>
  <si>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</si>
  <si>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</si>
  <si>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</si>
  <si>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</si>
  <si>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</si>
  <si>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</si>
  <si>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</si>
  <si>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</si>
  <si>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</si>
  <si>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</si>
  <si>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</si>
  <si>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</si>
  <si>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</si>
  <si>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</si>
  <si>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</si>
  <si>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</si>
  <si>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</si>
  <si>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</si>
  <si>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</si>
  <si>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</si>
  <si>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</si>
  <si>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</si>
  <si>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</si>
  <si>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</si>
  <si>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</si>
  <si>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</si>
  <si>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</si>
  <si>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</si>
  <si>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</si>
  <si>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</si>
  <si>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</si>
  <si>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</si>
  <si>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</si>
  <si>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</si>
  <si>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</si>
  <si>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</si>
  <si>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</si>
  <si>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</si>
  <si>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</si>
  <si>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</si>
  <si>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</si>
  <si>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</si>
  <si>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</si>
  <si>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</si>
  <si>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</si>
  <si>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</si>
  <si>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</si>
  <si>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</si>
  <si>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</si>
  <si>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</si>
  <si>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</si>
  <si>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</si>
  <si>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</si>
  <si>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</si>
  <si>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</si>
  <si>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</si>
  <si>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</si>
  <si>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</si>
  <si>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</si>
  <si>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</si>
  <si>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</si>
  <si>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</si>
  <si>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</si>
  <si>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</si>
  <si>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</si>
  <si>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</si>
  <si>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</si>
  <si>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</si>
  <si>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</si>
  <si>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</si>
  <si>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</si>
  <si>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</si>
  <si>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</si>
  <si>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</si>
  <si>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</si>
  <si>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</si>
  <si>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</si>
  <si>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</si>
  <si>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</si>
  <si>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</si>
  <si>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</si>
  <si>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</si>
  <si>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</si>
  <si>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</si>
  <si>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</si>
  <si>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</si>
  <si>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</si>
  <si>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</si>
  <si>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</si>
  <si>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</si>
  <si>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</si>
  <si>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</si>
  <si>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</si>
  <si>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</si>
  <si>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</si>
  <si>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</si>
  <si>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</si>
  <si>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</si>
  <si>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</si>
  <si>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</si>
  <si>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</si>
  <si>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</si>
  <si>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</si>
  <si>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</si>
  <si>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</si>
  <si>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</si>
  <si>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</si>
  <si>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</si>
  <si>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</si>
  <si>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</si>
  <si>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</si>
  <si>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</si>
  <si>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</si>
  <si>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</si>
  <si>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</si>
  <si>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</si>
  <si>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</si>
  <si>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</si>
  <si>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</si>
  <si>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</si>
  <si>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</si>
  <si>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</si>
  <si>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</si>
  <si>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</si>
  <si>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</si>
  <si>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</si>
  <si>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</si>
  <si>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</si>
  <si>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</si>
  <si>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</si>
  <si>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</si>
  <si>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</si>
  <si>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</si>
  <si>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</si>
  <si>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</si>
  <si>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</si>
  <si>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</si>
  <si>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</si>
  <si>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</si>
  <si>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</si>
  <si>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</si>
  <si>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</si>
  <si>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</si>
  <si>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</si>
  <si>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</si>
  <si>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</si>
  <si>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</si>
  <si>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</si>
  <si>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</si>
  <si>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</si>
  <si>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</si>
  <si>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</si>
  <si>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</si>
  <si>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</si>
  <si>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</si>
  <si>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</si>
  <si>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</si>
  <si>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</si>
  <si>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</si>
  <si>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</si>
  <si>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</si>
  <si>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</si>
  <si>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</si>
  <si>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</si>
  <si>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</si>
  <si>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</si>
  <si>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</si>
  <si>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</si>
  <si>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</si>
  <si>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</si>
  <si>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</si>
  <si>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</si>
  <si>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</si>
  <si>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</si>
  <si>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</si>
  <si>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</si>
  <si>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</si>
  <si>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</si>
  <si>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</si>
  <si>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</si>
  <si>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</si>
  <si>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</si>
  <si>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</si>
  <si>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</si>
  <si>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</si>
  <si>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</si>
  <si>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</si>
  <si>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</si>
  <si>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</si>
  <si>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</si>
  <si>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</si>
  <si>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</si>
  <si>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</si>
  <si>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</si>
  <si>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</si>
  <si>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</si>
  <si>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</si>
  <si>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</si>
  <si>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</si>
  <si>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</si>
  <si>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</si>
  <si>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</si>
  <si>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</si>
  <si>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</si>
  <si>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</si>
  <si>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</si>
  <si>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</si>
  <si>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</si>
  <si>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</si>
  <si>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</si>
  <si>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</si>
  <si>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</si>
  <si>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</si>
  <si>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</si>
  <si>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</si>
  <si>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</si>
  <si>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</si>
  <si>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</si>
  <si>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</si>
  <si>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</si>
  <si>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</si>
  <si>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</si>
  <si>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</si>
  <si>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</si>
  <si>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</si>
  <si>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</si>
  <si>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</si>
  <si>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</si>
  <si>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</si>
  <si>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</si>
  <si>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</si>
  <si>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</si>
  <si>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</si>
  <si>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</si>
  <si>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</si>
  <si>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</si>
  <si>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</si>
  <si>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</si>
  <si>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</si>
  <si>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</si>
  <si>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</si>
  <si>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</si>
  <si>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</si>
  <si>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</si>
  <si>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</si>
  <si>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</si>
  <si>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</si>
  <si>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</si>
  <si>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</si>
  <si>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</si>
  <si>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</si>
  <si>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</si>
  <si>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</si>
  <si>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</si>
  <si>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</si>
  <si>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</si>
  <si>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</si>
  <si>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</si>
  <si>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</si>
  <si>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</si>
  <si>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</si>
  <si>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</si>
  <si>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</si>
  <si>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</si>
  <si>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</si>
  <si>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</si>
  <si>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</si>
  <si>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</si>
  <si>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</si>
  <si>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</si>
  <si>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</si>
  <si>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</si>
  <si>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</si>
  <si>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</si>
  <si>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</si>
  <si>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</si>
  <si>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</si>
  <si>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</si>
  <si>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</si>
  <si>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</si>
  <si>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</si>
  <si>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</si>
  <si>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</si>
  <si>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</si>
  <si>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</si>
  <si>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</si>
  <si>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</si>
  <si>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</si>
  <si>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</si>
  <si>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</si>
  <si>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</si>
  <si>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</si>
  <si>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</si>
  <si>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</si>
  <si>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</si>
  <si>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</si>
  <si>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</si>
  <si>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</si>
  <si>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</si>
  <si>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</si>
  <si>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</si>
  <si>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</si>
  <si>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</si>
  <si>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</si>
  <si>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</si>
  <si>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</si>
  <si>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</si>
  <si>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</si>
  <si>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</si>
  <si>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</si>
  <si>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</si>
  <si>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</si>
  <si>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</si>
  <si>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</si>
  <si>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</si>
  <si>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</si>
  <si>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</si>
  <si>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</si>
  <si>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</si>
  <si>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</si>
  <si>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</si>
  <si>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</si>
  <si>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</si>
  <si>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</si>
  <si>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</si>
  <si>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</si>
  <si>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</si>
  <si>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</si>
  <si>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</si>
  <si>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</si>
  <si>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</si>
  <si>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</si>
  <si>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</si>
  <si>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</si>
  <si>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</si>
  <si>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</si>
  <si>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</si>
  <si>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</si>
  <si>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</si>
  <si>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</si>
  <si>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</si>
  <si>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</si>
  <si>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</si>
  <si>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</si>
  <si>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</si>
  <si>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</si>
  <si>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</si>
  <si>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</si>
  <si>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</si>
  <si>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</si>
  <si>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</si>
  <si>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</si>
  <si>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</si>
  <si>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</si>
  <si>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</si>
  <si>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</si>
  <si>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</si>
  <si>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</si>
  <si>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</si>
  <si>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</si>
  <si>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</si>
  <si>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</si>
  <si>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</si>
  <si>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</si>
  <si>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</si>
  <si>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</si>
  <si>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</si>
  <si>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</si>
  <si>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</si>
  <si>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</si>
  <si>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</si>
  <si>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</si>
  <si>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</si>
  <si>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</si>
  <si>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</si>
  <si>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</si>
  <si>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</si>
  <si>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</si>
  <si>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</si>
  <si>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</si>
  <si>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</si>
  <si>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</si>
  <si>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</si>
  <si>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</si>
  <si>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</si>
  <si>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</si>
  <si>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</si>
  <si>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</si>
  <si>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</si>
  <si>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</si>
  <si>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</si>
  <si>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</si>
  <si>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</si>
  <si>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</si>
  <si>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</si>
  <si>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</si>
  <si>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</si>
  <si>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</si>
  <si>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</si>
  <si>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</si>
  <si>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</si>
  <si>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</si>
  <si>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</si>
  <si>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</si>
  <si>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</si>
  <si>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</si>
  <si>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</si>
  <si>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</si>
  <si>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</si>
  <si>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</si>
  <si>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</si>
  <si>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</si>
  <si>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</si>
  <si>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</si>
  <si>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</si>
  <si>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</si>
  <si>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</si>
  <si>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</si>
  <si>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</si>
  <si>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</si>
  <si>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</si>
  <si>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</si>
  <si>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</si>
  <si>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</si>
  <si>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</si>
  <si>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</si>
  <si>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</si>
  <si>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</si>
  <si>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</si>
  <si>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</si>
  <si>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</si>
  <si>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</si>
  <si>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</si>
  <si>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</si>
  <si>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</si>
  <si>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</si>
  <si>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</si>
  <si>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</si>
  <si>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</si>
  <si>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</si>
  <si>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</si>
  <si>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</si>
  <si>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</si>
  <si>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</si>
  <si>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</si>
  <si>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</si>
  <si>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</si>
  <si>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</si>
  <si>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</si>
  <si>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</si>
  <si>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</si>
  <si>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</si>
  <si>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</si>
  <si>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</si>
  <si>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</si>
  <si>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</si>
  <si>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</si>
  <si>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</si>
  <si>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</si>
  <si>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</si>
  <si>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</si>
  <si>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</si>
  <si>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</si>
  <si>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</si>
  <si>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</si>
  <si>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</si>
  <si>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</si>
  <si>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</si>
  <si>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</si>
  <si>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</si>
  <si>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</si>
  <si>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</si>
  <si>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</si>
  <si>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</si>
  <si>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</si>
  <si>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</si>
  <si>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</si>
  <si>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</si>
  <si>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</si>
  <si>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</si>
  <si>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</si>
  <si>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</si>
  <si>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</si>
  <si>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</si>
  <si>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</si>
  <si>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</si>
  <si>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</si>
  <si>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</si>
  <si>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</si>
  <si>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</si>
  <si>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</si>
  <si>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</si>
  <si>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</si>
  <si>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</si>
  <si>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</si>
  <si>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</si>
  <si>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</si>
  <si>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</si>
  <si>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</si>
  <si>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</si>
  <si>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</si>
  <si>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</si>
  <si>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</si>
  <si>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</si>
  <si>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</si>
  <si>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</si>
  <si>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</si>
  <si>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</si>
  <si>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</si>
  <si>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</si>
  <si>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</si>
  <si>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</si>
  <si>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</si>
  <si>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</si>
  <si>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</si>
  <si>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</si>
  <si>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</si>
  <si>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</si>
  <si>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</si>
  <si>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</si>
  <si>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</si>
  <si>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</si>
  <si>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</si>
  <si>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</si>
  <si>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</si>
  <si>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</si>
  <si>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</si>
  <si>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</si>
  <si>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</si>
  <si>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</si>
  <si>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</si>
  <si>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</si>
  <si>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</si>
  <si>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</si>
  <si>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</si>
  <si>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</si>
  <si>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</si>
  <si>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</si>
  <si>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</si>
  <si>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</si>
  <si>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</si>
  <si>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</si>
  <si>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</si>
  <si>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</si>
  <si>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</si>
  <si>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</si>
  <si>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</si>
  <si>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</si>
  <si>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</si>
  <si>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</si>
  <si>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</si>
  <si>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</si>
  <si>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</si>
  <si>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</si>
  <si>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</si>
  <si>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</si>
  <si>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</si>
  <si>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</si>
  <si>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</si>
  <si>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</si>
  <si>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</si>
  <si>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</si>
  <si>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</si>
  <si>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</si>
  <si>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</si>
  <si>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</si>
  <si>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</si>
  <si>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</si>
  <si>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</si>
  <si>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</si>
  <si>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</si>
  <si>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</si>
  <si>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</si>
  <si>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</si>
  <si>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</si>
  <si>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</si>
  <si>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</si>
  <si>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</si>
  <si>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</si>
  <si>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</si>
  <si>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</si>
  <si>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</si>
  <si>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</si>
  <si>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</si>
  <si>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</si>
  <si>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</si>
  <si>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</si>
  <si>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</si>
  <si>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</si>
  <si>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</si>
  <si>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</si>
  <si>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</si>
  <si>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</si>
  <si>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</si>
  <si>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</si>
  <si>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</si>
  <si>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</si>
  <si>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</si>
  <si>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</si>
  <si>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</si>
  <si>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</si>
  <si>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</si>
  <si>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</si>
  <si>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</si>
  <si>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</si>
  <si>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</si>
  <si>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</si>
  <si>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</si>
  <si>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</si>
  <si>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</si>
  <si>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</si>
  <si>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</si>
  <si>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</si>
  <si>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</si>
  <si>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</si>
  <si>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</si>
  <si>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</si>
  <si>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</si>
  <si>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</si>
  <si>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</si>
  <si>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</si>
  <si>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</si>
  <si>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</si>
  <si>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</si>
  <si>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</si>
  <si>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</si>
  <si>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</si>
  <si>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</si>
  <si>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</si>
  <si>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</si>
  <si>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</si>
  <si>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</si>
  <si>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</si>
  <si>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</si>
  <si>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</si>
  <si>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</si>
  <si>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</si>
  <si>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</si>
  <si>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</si>
  <si>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</si>
  <si>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</si>
  <si>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</si>
  <si>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</si>
  <si>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</si>
  <si>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</si>
  <si>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</si>
  <si>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</si>
  <si>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</si>
  <si>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</si>
  <si>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</si>
  <si>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</si>
  <si>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</si>
  <si>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</si>
  <si>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</si>
  <si>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</si>
  <si>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</si>
  <si>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</si>
  <si>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</si>
  <si>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</si>
  <si>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</si>
  <si>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</si>
  <si>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</si>
  <si>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</si>
  <si>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</si>
  <si>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</si>
  <si>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</si>
  <si>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</si>
  <si>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</si>
  <si>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</si>
  <si>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</si>
  <si>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</si>
  <si>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</si>
  <si>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</si>
  <si>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</si>
  <si>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</si>
  <si>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</si>
  <si>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</si>
  <si>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</si>
  <si>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</si>
  <si>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</si>
  <si>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</si>
  <si>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</si>
  <si>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</si>
  <si>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</si>
  <si>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</si>
  <si>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</si>
  <si>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</si>
  <si>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</si>
  <si>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</si>
  <si>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</si>
  <si>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</si>
  <si>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</si>
  <si>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</si>
  <si>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</si>
  <si>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</si>
  <si>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</si>
  <si>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</si>
  <si>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</si>
  <si>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</si>
  <si>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</si>
  <si>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</si>
  <si>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</si>
  <si>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</si>
  <si>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</si>
  <si>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</si>
  <si>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</si>
  <si>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</si>
  <si>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</si>
  <si>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</si>
  <si>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</si>
  <si>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</si>
  <si>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</si>
  <si>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</si>
  <si>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</si>
  <si>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</si>
  <si>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</si>
  <si>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</si>
  <si>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</si>
  <si>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</si>
  <si>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</si>
  <si>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</si>
  <si>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</si>
  <si>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</si>
  <si>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</si>
  <si>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</si>
  <si>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</si>
  <si>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</si>
  <si>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</si>
  <si>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</si>
  <si>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</si>
  <si>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</si>
  <si>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</si>
  <si>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</si>
  <si>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</si>
  <si>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</si>
  <si>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</si>
  <si>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</si>
  <si>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</si>
  <si>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</si>
  <si>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</si>
  <si>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</si>
  <si>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</si>
  <si>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</si>
  <si>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</si>
  <si>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</si>
  <si>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</si>
  <si>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</si>
  <si>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</si>
  <si>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</si>
  <si>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</si>
  <si>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</si>
  <si>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</si>
  <si>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</si>
  <si>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</si>
  <si>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</si>
  <si>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</si>
  <si>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</si>
  <si>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</si>
  <si>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</si>
  <si>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</si>
  <si>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</si>
  <si>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</si>
  <si>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</si>
  <si>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</si>
  <si>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</si>
  <si>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</si>
  <si>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</si>
  <si>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</si>
  <si>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</si>
  <si>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</si>
  <si>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</si>
  <si>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</si>
  <si>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</si>
  <si>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</si>
  <si>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</si>
  <si>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</si>
  <si>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</si>
  <si>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</si>
  <si>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</si>
  <si>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</si>
  <si>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</si>
  <si>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</si>
  <si>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</si>
  <si>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</si>
  <si>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</si>
  <si>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</si>
  <si>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</si>
  <si>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</si>
  <si>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</si>
  <si>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</si>
  <si>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</si>
  <si>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</si>
  <si>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</si>
  <si>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</si>
  <si>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</si>
  <si>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</si>
  <si>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</si>
  <si>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</si>
  <si>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</si>
  <si>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</si>
  <si>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</si>
  <si>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</si>
  <si>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</si>
  <si>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</si>
  <si>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</si>
  <si>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</si>
  <si>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</si>
  <si>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</si>
  <si>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</si>
  <si>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</si>
  <si>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</si>
  <si>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</si>
  <si>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</si>
  <si>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</si>
  <si>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</si>
  <si>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</si>
  <si>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</si>
  <si>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</si>
  <si>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</si>
  <si>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</si>
  <si>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</si>
  <si>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</si>
  <si>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</si>
  <si>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</si>
  <si>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</si>
  <si>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</si>
  <si>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</si>
  <si>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</si>
  <si>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</si>
  <si>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</si>
  <si>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</si>
  <si>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</si>
  <si>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</si>
  <si>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</si>
  <si>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</si>
  <si>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</si>
  <si>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</si>
  <si>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</si>
  <si>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</si>
  <si>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</si>
  <si>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</si>
  <si>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</si>
  <si>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</si>
  <si>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</si>
  <si>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</si>
  <si>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</si>
  <si>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</si>
  <si>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</si>
  <si>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</si>
  <si>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</si>
  <si>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</si>
  <si>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</si>
  <si>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</si>
  <si>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</si>
  <si>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</si>
  <si>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</si>
  <si>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</si>
  <si>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</si>
  <si>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</si>
  <si>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</si>
  <si>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</si>
  <si>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</si>
  <si>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</si>
  <si>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</si>
  <si>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</si>
  <si>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</si>
  <si>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</si>
  <si>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</si>
  <si>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</si>
  <si>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</si>
  <si>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</si>
  <si>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</si>
  <si>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</si>
  <si>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</si>
  <si>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</si>
  <si>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</si>
  <si>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</si>
  <si>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</si>
  <si>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</si>
  <si>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</si>
  <si>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</si>
  <si>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</si>
  <si>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</si>
  <si>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</si>
  <si>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</si>
  <si>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</si>
  <si>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</si>
  <si>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</si>
  <si>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</si>
  <si>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</si>
  <si>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</si>
  <si>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</si>
  <si>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</si>
  <si>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</si>
  <si>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</si>
  <si>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</si>
  <si>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</si>
  <si>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</si>
  <si>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</si>
  <si>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</si>
  <si>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</si>
  <si>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</si>
  <si>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</si>
  <si>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</si>
  <si>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</si>
  <si>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</si>
  <si>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</si>
  <si>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</si>
  <si>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</si>
  <si>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</si>
  <si>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</si>
  <si>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</si>
  <si>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</si>
  <si>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</si>
  <si>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</si>
  <si>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</si>
  <si>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</si>
  <si>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</si>
  <si>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</si>
  <si>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</si>
  <si>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</si>
  <si>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</si>
  <si>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</si>
  <si>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</si>
  <si>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</si>
  <si>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</si>
  <si>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</si>
  <si>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</si>
  <si>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</si>
  <si>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</si>
  <si>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</si>
  <si>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</si>
  <si>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</si>
  <si>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</si>
  <si>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</si>
  <si>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</si>
  <si>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</si>
  <si>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</si>
  <si>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</si>
  <si>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</si>
  <si>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</si>
  <si>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</si>
  <si>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</si>
  <si>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</si>
  <si>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</si>
  <si>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</si>
  <si>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</si>
  <si>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</si>
  <si>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</si>
  <si>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</si>
  <si>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</si>
  <si>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</si>
  <si>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</si>
  <si>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</si>
  <si>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</si>
  <si>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</si>
  <si>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</si>
  <si>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</si>
  <si>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</si>
  <si>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</si>
  <si>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</si>
  <si>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</si>
  <si>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</si>
  <si>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</si>
  <si>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</si>
  <si>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</si>
  <si>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</si>
  <si>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</si>
  <si>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</si>
  <si>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</si>
  <si>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</si>
  <si>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</si>
  <si>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</si>
  <si>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</si>
  <si>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</si>
  <si>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</si>
  <si>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</si>
  <si>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</si>
  <si>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</si>
  <si>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</si>
  <si>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</si>
  <si>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</si>
  <si>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</si>
  <si>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</si>
  <si>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</si>
  <si>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</si>
  <si>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</si>
  <si>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</si>
  <si>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</si>
  <si>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</si>
  <si>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</si>
  <si>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</si>
  <si>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</si>
  <si>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</si>
  <si>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</si>
  <si>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</si>
  <si>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</si>
  <si>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</si>
  <si>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</si>
  <si>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</si>
  <si>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</si>
  <si>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</si>
  <si>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</si>
  <si>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</si>
  <si>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</si>
  <si>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</si>
  <si>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</si>
  <si>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</si>
  <si>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</si>
  <si>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</si>
  <si>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</si>
  <si>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</si>
  <si>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</si>
  <si>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</si>
  <si>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</si>
  <si>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</si>
  <si>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</si>
  <si>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</si>
  <si>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</si>
  <si>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</si>
  <si>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</si>
  <si>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</si>
  <si>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</si>
  <si>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</si>
  <si>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</si>
  <si>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</si>
  <si>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</si>
  <si>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</si>
  <si>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</si>
  <si>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</si>
  <si>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</si>
  <si>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</si>
  <si>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</si>
  <si>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</si>
  <si>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</si>
  <si>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</si>
  <si>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</si>
  <si>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</si>
  <si>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</si>
  <si>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</si>
  <si>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</si>
  <si>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</si>
  <si>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</si>
  <si>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</si>
  <si>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</si>
  <si>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</si>
  <si>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</si>
  <si>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</si>
  <si>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</si>
  <si>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</si>
  <si>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</si>
  <si>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</si>
  <si>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</si>
  <si>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</si>
  <si>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</si>
  <si>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</si>
  <si>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</si>
  <si>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</si>
  <si>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</si>
  <si>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</si>
  <si>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</si>
  <si>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</si>
  <si>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</si>
  <si>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</si>
  <si>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</si>
  <si>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</si>
  <si>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</si>
  <si>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</si>
  <si>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</si>
  <si>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</si>
  <si>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</si>
  <si>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</si>
  <si>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</si>
  <si>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</si>
  <si>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</si>
  <si>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</si>
  <si>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</si>
  <si>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</si>
  <si>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</si>
  <si>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</si>
  <si>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</si>
  <si>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</si>
  <si>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</si>
  <si>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</si>
  <si>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</si>
  <si>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</si>
  <si>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</si>
  <si>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</si>
  <si>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</si>
  <si>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</si>
  <si>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</si>
  <si>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</si>
  <si>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</si>
  <si>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</si>
  <si>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</si>
  <si>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</si>
  <si>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</si>
  <si>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</si>
  <si>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</si>
  <si>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</si>
  <si>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</si>
  <si>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</si>
  <si>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</si>
  <si>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</si>
  <si>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</si>
  <si>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</si>
  <si>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</si>
  <si>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</si>
  <si>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</si>
  <si>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</si>
  <si>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</si>
  <si>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</si>
  <si>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</si>
  <si>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</si>
  <si>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</si>
  <si>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</si>
  <si>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</si>
  <si>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</si>
  <si>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</si>
  <si>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</si>
  <si>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</si>
  <si>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</si>
  <si>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</si>
  <si>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</si>
  <si>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</si>
  <si>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</si>
  <si>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</si>
  <si>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</si>
  <si>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</si>
  <si>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</si>
  <si>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</si>
  <si>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</si>
  <si>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</si>
  <si>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</si>
  <si>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</si>
  <si>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</si>
  <si>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</si>
  <si>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</si>
  <si>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</si>
  <si>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</si>
  <si>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</si>
  <si>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</si>
  <si>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</si>
  <si>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</si>
  <si>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</si>
  <si>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</si>
  <si>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</si>
  <si>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</si>
  <si>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</si>
  <si>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</si>
  <si>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</si>
  <si>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</si>
  <si>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</si>
  <si>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</si>
  <si>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</si>
  <si>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</si>
  <si>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</si>
  <si>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</si>
  <si>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</si>
  <si>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</si>
  <si>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</si>
  <si>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</si>
  <si>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</si>
  <si>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</si>
  <si>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</si>
  <si>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</si>
  <si>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</si>
  <si>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</si>
  <si>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</si>
  <si>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</si>
  <si>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</si>
  <si>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</si>
  <si>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</si>
  <si>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</si>
  <si>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</si>
  <si>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</si>
  <si>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</si>
  <si>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</si>
  <si>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</si>
  <si>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</si>
  <si>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</si>
  <si>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</si>
  <si>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</si>
  <si>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</si>
  <si>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</si>
  <si>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</si>
  <si>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</si>
  <si>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</si>
  <si>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</si>
  <si>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</si>
  <si>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</si>
  <si>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</si>
  <si>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</si>
  <si>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</si>
  <si>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</si>
  <si>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</si>
  <si>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</si>
  <si>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</si>
  <si>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</si>
  <si>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</si>
  <si>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</si>
  <si>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</si>
  <si>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</si>
  <si>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</si>
  <si>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</si>
  <si>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</si>
  <si>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</si>
  <si>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</si>
  <si>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</si>
  <si>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</si>
  <si>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</si>
  <si>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</si>
  <si>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</si>
  <si>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</si>
  <si>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</si>
  <si>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</si>
  <si>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</si>
  <si>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</si>
  <si>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</si>
  <si>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</si>
  <si>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</si>
  <si>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</si>
  <si>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</si>
  <si>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</si>
  <si>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</si>
  <si>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</si>
  <si>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</si>
  <si>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</si>
  <si>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</si>
  <si>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</si>
  <si>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</si>
  <si>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</si>
  <si>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</si>
  <si>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</si>
  <si>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</si>
  <si>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</si>
  <si>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</si>
  <si>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</si>
  <si>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</si>
  <si>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</si>
  <si>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</si>
  <si>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</si>
  <si>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</si>
  <si>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</si>
  <si>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</si>
  <si>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</si>
  <si>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</si>
  <si>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</si>
  <si>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</si>
  <si>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</si>
  <si>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</si>
  <si>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</si>
  <si>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</si>
  <si>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</si>
  <si>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</si>
  <si>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</si>
  <si>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</si>
  <si>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</si>
  <si>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</si>
  <si>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</si>
  <si>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</si>
  <si>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</si>
  <si>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</si>
  <si>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</si>
  <si>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</si>
  <si>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</si>
  <si>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</si>
  <si>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</si>
  <si>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</si>
  <si>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</si>
  <si>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</si>
  <si>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</si>
  <si>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</si>
  <si>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</si>
  <si>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</si>
  <si>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</si>
  <si>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</si>
  <si>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</si>
  <si>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</si>
  <si>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</si>
  <si>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</si>
  <si>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</si>
  <si>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</si>
  <si>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</si>
  <si>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</si>
  <si>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</si>
  <si>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</si>
  <si>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</si>
  <si>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</si>
  <si>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</si>
  <si>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</si>
  <si>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</si>
  <si>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</si>
  <si>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</si>
  <si>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</si>
  <si>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</si>
  <si>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</si>
  <si>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</si>
  <si>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</si>
  <si>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</si>
  <si>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</si>
  <si>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</si>
  <si>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</si>
  <si>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</si>
  <si>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</si>
  <si>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</si>
  <si>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</si>
  <si>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</si>
  <si>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</si>
  <si>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</si>
  <si>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</si>
  <si>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</si>
  <si>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</si>
  <si>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</si>
  <si>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</si>
  <si>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</si>
  <si>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</si>
  <si>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</si>
  <si>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</si>
  <si>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</si>
  <si>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</si>
  <si>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</si>
  <si>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</si>
  <si>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</si>
  <si>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</si>
  <si>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</si>
  <si>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</si>
  <si>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</si>
  <si>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</si>
  <si>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</si>
  <si>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</si>
  <si>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</si>
  <si>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</si>
  <si>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</si>
  <si>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</si>
  <si>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</si>
  <si>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</si>
  <si>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</si>
  <si>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</si>
  <si>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</si>
  <si>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</si>
  <si>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</si>
  <si>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</si>
  <si>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</si>
  <si>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</si>
  <si>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</si>
  <si>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</si>
  <si>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</si>
  <si>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</si>
  <si>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</si>
  <si>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</si>
  <si>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</si>
  <si>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</si>
  <si>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</si>
  <si>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</si>
  <si>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</si>
  <si>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</si>
  <si>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</si>
  <si>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</si>
  <si>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</si>
  <si>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</si>
  <si>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</si>
  <si>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</si>
  <si>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</si>
  <si>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</si>
  <si>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</si>
  <si>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</si>
  <si>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</si>
  <si>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</si>
  <si>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</si>
  <si>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</si>
  <si>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</si>
  <si>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</si>
  <si>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</si>
  <si>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</si>
  <si>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</si>
  <si>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</si>
  <si>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</si>
  <si>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</si>
  <si>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</si>
  <si>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</si>
  <si>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</si>
  <si>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</si>
  <si>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</si>
  <si>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</si>
  <si>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</si>
  <si>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</si>
  <si>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</si>
  <si>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</si>
  <si>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</si>
  <si>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</si>
  <si>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</si>
  <si>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</si>
  <si>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</si>
  <si>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</si>
  <si>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</si>
  <si>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</si>
  <si>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</si>
  <si>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</si>
  <si>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</si>
  <si>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</si>
  <si>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</si>
  <si>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</si>
  <si>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</si>
  <si>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</si>
  <si>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</si>
  <si>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</si>
  <si>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</si>
  <si>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</si>
  <si>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</si>
  <si>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</si>
  <si>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</si>
  <si>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</si>
  <si>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</si>
  <si>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</si>
  <si>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</si>
  <si>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</si>
  <si>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</si>
  <si>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</si>
  <si>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</si>
  <si>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</si>
  <si>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</si>
  <si>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</si>
  <si>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</si>
  <si>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</si>
  <si>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</si>
  <si>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</si>
  <si>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</si>
  <si>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</si>
  <si>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</si>
  <si>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</si>
  <si>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</si>
  <si>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</si>
  <si>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</si>
  <si>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</si>
  <si>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</si>
  <si>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</si>
  <si>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</si>
  <si>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</si>
  <si>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</si>
  <si>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</si>
  <si>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</si>
  <si>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</si>
  <si>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</si>
  <si>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</si>
  <si>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</si>
  <si>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</si>
  <si>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</si>
  <si>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</si>
  <si>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</si>
  <si>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</si>
  <si>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</si>
  <si>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</si>
  <si>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</si>
  <si>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</si>
  <si>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</si>
  <si>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</si>
  <si>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</si>
  <si>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</si>
  <si>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</si>
  <si>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</si>
  <si>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</si>
  <si>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</si>
  <si>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</si>
  <si>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</si>
  <si>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</si>
  <si>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</si>
  <si>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</si>
  <si>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</si>
  <si>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</si>
  <si>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</si>
  <si>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</si>
  <si>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</si>
  <si>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</si>
  <si>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</si>
  <si>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</si>
  <si>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</si>
  <si>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</si>
  <si>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</si>
  <si>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</si>
  <si>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</si>
  <si>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</si>
  <si>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</si>
  <si>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</si>
  <si>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</si>
  <si>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</si>
  <si>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</si>
  <si>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</si>
  <si>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</si>
  <si>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</si>
  <si>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</si>
  <si>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</si>
  <si>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</si>
  <si>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</si>
  <si>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</si>
  <si>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</si>
  <si>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</si>
  <si>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</si>
  <si>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</si>
  <si>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</si>
  <si>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</si>
  <si>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</si>
  <si>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</si>
  <si>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</si>
  <si>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</si>
  <si>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</si>
  <si>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</si>
  <si>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</si>
  <si>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</si>
  <si>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</si>
  <si>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</si>
  <si>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</si>
  <si>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</si>
  <si>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</si>
  <si>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</si>
  <si>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</si>
  <si>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</si>
  <si>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</si>
  <si>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</si>
  <si>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</si>
  <si>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</si>
  <si>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</si>
  <si>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</si>
  <si>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</si>
  <si>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</si>
  <si>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</si>
  <si>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</si>
  <si>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</si>
  <si>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</si>
  <si>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</si>
  <si>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</si>
  <si>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</si>
  <si>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</si>
  <si>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</si>
  <si>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</si>
  <si>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</si>
  <si>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</si>
  <si>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</si>
  <si>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</si>
  <si>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</si>
  <si>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</si>
  <si>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</si>
  <si>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</si>
  <si>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</si>
  <si>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</si>
  <si>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</si>
  <si>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</si>
  <si>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</si>
  <si>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</si>
  <si>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</si>
  <si>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</si>
  <si>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</si>
  <si>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</si>
  <si>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</si>
  <si>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</si>
  <si>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</si>
  <si>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</si>
  <si>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</si>
  <si>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</si>
  <si>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</si>
  <si>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</si>
  <si>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</si>
  <si>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</si>
  <si>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</si>
  <si>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</si>
  <si>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</si>
  <si>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</si>
  <si>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</si>
  <si>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</si>
  <si>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</si>
  <si>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</si>
  <si>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</si>
  <si>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</si>
  <si>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</si>
  <si>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</si>
  <si>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</si>
  <si>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</si>
  <si>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</si>
  <si>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</si>
  <si>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</si>
  <si>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</si>
  <si>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</si>
  <si>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</si>
  <si>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</si>
  <si>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</si>
  <si>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</si>
  <si>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</si>
  <si>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</si>
  <si>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</si>
  <si>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</si>
  <si>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</si>
  <si>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</si>
  <si>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</si>
  <si>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</si>
  <si>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</si>
  <si>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</si>
  <si>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</si>
  <si>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</si>
  <si>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</si>
  <si>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</si>
  <si>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</si>
  <si>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</si>
  <si>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</si>
  <si>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</si>
  <si>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</si>
  <si>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</si>
  <si>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</si>
  <si>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</si>
  <si>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</si>
  <si>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</si>
  <si>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</si>
  <si>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</si>
  <si>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</si>
  <si>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</si>
  <si>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</si>
  <si>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</si>
  <si>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</si>
  <si>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</si>
  <si>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</si>
  <si>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</si>
  <si>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</si>
  <si>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</si>
  <si>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</si>
  <si>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</si>
  <si>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</si>
  <si>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</si>
  <si>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</si>
  <si>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</si>
  <si>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</si>
  <si>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</si>
  <si>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</si>
  <si>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</si>
  <si>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</si>
  <si>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</si>
  <si>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</si>
  <si>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</si>
  <si>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</si>
  <si>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</si>
  <si>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</si>
  <si>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</si>
  <si>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</si>
  <si>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</si>
  <si>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</si>
  <si>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</si>
  <si>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</si>
  <si>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</si>
  <si>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</si>
  <si>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</si>
  <si>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</si>
  <si>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</si>
  <si>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</si>
  <si>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</si>
  <si>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</si>
  <si>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</si>
  <si>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</si>
  <si>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</si>
  <si>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</si>
  <si>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</si>
  <si>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</si>
  <si>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</si>
  <si>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</si>
  <si>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</si>
  <si>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</si>
  <si>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</si>
  <si>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</si>
  <si>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</si>
  <si>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</si>
  <si>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</si>
  <si>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</si>
  <si>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</si>
  <si>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</si>
  <si>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</si>
  <si>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</si>
  <si>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</si>
  <si>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</si>
  <si>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</si>
  <si>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</si>
  <si>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</si>
  <si>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</si>
  <si>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</si>
  <si>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</si>
  <si>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</si>
  <si>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</si>
  <si>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</si>
  <si>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</si>
  <si>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</si>
  <si>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</si>
  <si>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</si>
  <si>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</si>
  <si>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</si>
  <si>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</si>
  <si>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</si>
  <si>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</si>
  <si>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</si>
  <si>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</si>
  <si>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</si>
  <si>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</si>
  <si>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</si>
  <si>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</si>
  <si>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</si>
  <si>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</si>
  <si>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</si>
  <si>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</si>
  <si>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</si>
  <si>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</si>
  <si>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</si>
  <si>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</si>
  <si>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</si>
  <si>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</si>
  <si>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</si>
  <si>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</si>
  <si>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</si>
  <si>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</si>
  <si>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</si>
  <si>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</si>
  <si>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</si>
  <si>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</si>
  <si>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</si>
  <si>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</si>
  <si>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</si>
  <si>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</si>
  <si>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</si>
  <si>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</si>
  <si>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</si>
  <si>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</si>
  <si>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</si>
  <si>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</si>
  <si>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</si>
  <si>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</si>
  <si>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</si>
  <si>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</si>
  <si>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</si>
  <si>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</si>
  <si>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</si>
  <si>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</si>
  <si>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</si>
  <si>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</si>
  <si>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</si>
  <si>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</si>
  <si>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</si>
  <si>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</si>
  <si>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</si>
  <si>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</si>
  <si>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</si>
  <si>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</si>
  <si>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</si>
  <si>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</si>
  <si>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</si>
  <si>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</si>
  <si>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</si>
  <si>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</si>
  <si>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</si>
  <si>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</si>
  <si>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</si>
  <si>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</si>
  <si>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</si>
  <si>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</si>
  <si>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</si>
  <si>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</si>
  <si>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</si>
  <si>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</si>
  <si>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</si>
  <si>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</si>
  <si>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</si>
  <si>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</si>
  <si>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</si>
  <si>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</si>
  <si>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</si>
  <si>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</si>
  <si>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</si>
  <si>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</si>
  <si>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</si>
  <si>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</si>
  <si>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</si>
  <si>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</si>
  <si>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</si>
  <si>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</si>
  <si>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</si>
  <si>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</si>
  <si>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</si>
  <si>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</si>
  <si>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</si>
  <si>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</si>
  <si>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</si>
  <si>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</si>
  <si>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</si>
  <si>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</si>
  <si>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</si>
  <si>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</si>
  <si>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</si>
  <si>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</si>
  <si>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</si>
  <si>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</si>
  <si>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</si>
  <si>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</si>
  <si>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</si>
  <si>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</si>
  <si>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</si>
  <si>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</si>
  <si>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</si>
  <si>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</si>
  <si>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</si>
  <si>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</si>
  <si>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</si>
  <si>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</si>
  <si>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</si>
  <si>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</si>
  <si>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</si>
  <si>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</si>
  <si>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</si>
  <si>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</si>
  <si>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</si>
  <si>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</si>
  <si>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</si>
  <si>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</si>
  <si>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</si>
  <si>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</si>
  <si>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</si>
  <si>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</si>
  <si>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</si>
  <si>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</si>
  <si>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</si>
  <si>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</si>
  <si>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</si>
  <si>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</si>
  <si>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</si>
  <si>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</si>
  <si>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</si>
  <si>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</si>
  <si>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</si>
  <si>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</si>
  <si>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</si>
  <si>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</si>
  <si>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</si>
  <si>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</si>
  <si>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</si>
  <si>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</si>
  <si>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</si>
  <si>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</si>
  <si>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</si>
  <si>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</si>
  <si>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</si>
  <si>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</si>
  <si>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</si>
  <si>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</si>
  <si>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</si>
  <si>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</si>
  <si>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</si>
  <si>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</si>
  <si>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</si>
  <si>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</si>
  <si>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</si>
  <si>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</si>
  <si>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</si>
  <si>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</si>
  <si>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</si>
  <si>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</si>
  <si>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</si>
  <si>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</si>
  <si>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</si>
  <si>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</si>
  <si>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</si>
  <si>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</si>
  <si>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</si>
  <si>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</si>
  <si>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</si>
  <si>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</si>
  <si>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</si>
  <si>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</si>
  <si>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</si>
  <si>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</si>
  <si>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</si>
  <si>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</si>
  <si>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</si>
  <si>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</si>
  <si>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</si>
  <si>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</si>
  <si>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</si>
  <si>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</si>
  <si>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</si>
  <si>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</si>
  <si>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</si>
  <si>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</si>
  <si>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</si>
  <si>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</si>
  <si>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</si>
  <si>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</si>
  <si>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</si>
  <si>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</si>
  <si>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</si>
  <si>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</si>
  <si>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</si>
  <si>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</si>
  <si>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</si>
  <si>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</si>
  <si>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</si>
  <si>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</si>
  <si>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</si>
  <si>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</si>
  <si>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</si>
  <si>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</si>
  <si>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</si>
  <si>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</si>
  <si>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</si>
  <si>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</si>
  <si>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</si>
  <si>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</si>
  <si>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</si>
  <si>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</si>
  <si>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</si>
  <si>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</si>
  <si>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</si>
  <si>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</si>
  <si>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</si>
  <si>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</si>
  <si>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</si>
  <si>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</si>
  <si>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</si>
  <si>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</si>
  <si>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</si>
  <si>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</si>
  <si>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</si>
  <si>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</si>
  <si>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</si>
  <si>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</si>
  <si>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</si>
  <si>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</si>
  <si>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</si>
  <si>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</si>
  <si>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</si>
  <si>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</si>
  <si>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</si>
  <si>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</si>
  <si>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</si>
  <si>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</si>
  <si>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</si>
  <si>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</si>
  <si>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</si>
  <si>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</si>
  <si>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</si>
  <si>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</si>
  <si>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</si>
  <si>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</si>
  <si>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</si>
  <si>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</si>
  <si>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</si>
  <si>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</si>
  <si>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</si>
  <si>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</si>
  <si>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</si>
  <si>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</si>
  <si>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</si>
  <si>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</si>
  <si>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</si>
  <si>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</si>
  <si>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</si>
  <si>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</si>
  <si>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</si>
  <si>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</si>
  <si>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</si>
  <si>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</si>
  <si>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</si>
  <si>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</si>
  <si>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</si>
  <si>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</si>
  <si>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</si>
  <si>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</si>
  <si>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</si>
  <si>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Mean Goal</t>
  </si>
  <si>
    <t>Median Goal</t>
  </si>
  <si>
    <t>Mean Pledged</t>
  </si>
  <si>
    <t>Median Pledged</t>
  </si>
  <si>
    <t>Successful</t>
  </si>
  <si>
    <t>Failed</t>
  </si>
  <si>
    <t>Standard eviation of Goal</t>
  </si>
  <si>
    <t>Upper Quartile of Goal</t>
  </si>
  <si>
    <t>Lower Quartile of Goal</t>
  </si>
  <si>
    <t>IQR of Goal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</si>
  <si>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</si>
  <si>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</si>
  <si>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</si>
  <si>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</si>
  <si>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</si>
  <si>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</si>
  <si>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</si>
  <si>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</si>
  <si>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</si>
  <si>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</si>
  <si>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</si>
  <si>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</si>
  <si>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</si>
  <si>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</si>
  <si>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</si>
  <si>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</si>
  <si>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</si>
  <si>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</si>
  <si>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</si>
  <si>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</si>
  <si>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</si>
  <si>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</si>
  <si>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</t>
  </si>
  <si>
    <t>Backers</t>
  </si>
  <si>
    <t>Year</t>
  </si>
  <si>
    <t>(All)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</si>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</sst>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0" fontId="5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>
            <a:softEdge rad="0"/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softEdge rad="0"/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705912940127765E-2"/>
          <c:y val="0.12149844905750418"/>
          <c:w val="0.82084100926063486"/>
          <c:h val="0.7970537394946843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0-3043-BD7A-57EBBC74F5C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0-3043-BD7A-57EBBC74F5C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softEdge rad="0"/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softEdge rad="0"/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0-3043-BD7A-57EBBC74F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216800"/>
        <c:axId val="389218448"/>
      </c:lineChart>
      <c:catAx>
        <c:axId val="38921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18448"/>
        <c:crosses val="autoZero"/>
        <c:auto val="1"/>
        <c:lblAlgn val="ctr"/>
        <c:lblOffset val="100"/>
        <c:noMultiLvlLbl val="0"/>
      </c:catAx>
      <c:valAx>
        <c:axId val="3892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outerShdw dist="50800" sx="1000" sy="1000" algn="ctr" rotWithShape="0">
                <a:srgbClr val="000000"/>
              </a:outerShdw>
              <a:softEdge rad="0"/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1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D-FB48-AB6C-2984B17CCCD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D-FB48-AB6C-2984B17CCCD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D-FB48-AB6C-2984B17CC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692000"/>
        <c:axId val="389693648"/>
      </c:lineChart>
      <c:catAx>
        <c:axId val="3896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93648"/>
        <c:crosses val="autoZero"/>
        <c:auto val="1"/>
        <c:lblAlgn val="ctr"/>
        <c:lblOffset val="100"/>
        <c:noMultiLvlLbl val="0"/>
      </c:catAx>
      <c:valAx>
        <c:axId val="389693648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t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9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546453707941922"/>
          <c:y val="4.46735395189003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A-B343-8C58-3B15DC109B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DA-B343-8C58-3B15DC109B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DA-B343-8C58-3B15DC109B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DA-B343-8C58-3B15DC109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385215"/>
        <c:axId val="243511727"/>
      </c:barChart>
      <c:catAx>
        <c:axId val="22938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11727"/>
        <c:crosses val="autoZero"/>
        <c:auto val="1"/>
        <c:lblAlgn val="ctr"/>
        <c:lblOffset val="100"/>
        <c:noMultiLvlLbl val="0"/>
      </c:catAx>
      <c:valAx>
        <c:axId val="24351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8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</a:t>
            </a:r>
            <a:r>
              <a:rPr lang="en-US" baseline="0"/>
              <a:t> Subcategory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42051599587203303"/>
          <c:y val="5.52268244575936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3-F24F-944B-E16EAEE6D8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5B3-F24F-944B-E16EAEE6D8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5B3-F24F-944B-E16EAEE6D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2621967"/>
        <c:axId val="782631471"/>
      </c:barChart>
      <c:catAx>
        <c:axId val="78262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1471"/>
        <c:crosses val="autoZero"/>
        <c:auto val="1"/>
        <c:lblAlgn val="ctr"/>
        <c:lblOffset val="100"/>
        <c:noMultiLvlLbl val="0"/>
      </c:catAx>
      <c:valAx>
        <c:axId val="7826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2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94-B247-9B8B-949D435416E8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394-B247-9B8B-949D435416E8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394-B247-9B8B-949D435416E8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394-B247-9B8B-949D43541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490639"/>
        <c:axId val="782491871"/>
      </c:lineChart>
      <c:catAx>
        <c:axId val="78249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91871"/>
        <c:crosses val="autoZero"/>
        <c:auto val="1"/>
        <c:lblAlgn val="ctr"/>
        <c:lblOffset val="100"/>
        <c:noMultiLvlLbl val="0"/>
      </c:catAx>
      <c:valAx>
        <c:axId val="78249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9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193430</xdr:colOff>
      <xdr:row>4</xdr:row>
      <xdr:rowOff>159239</xdr:rowOff>
    </xdr:from>
    <xdr:to>
      <xdr:col>16</xdr:col>
      <xdr:colOff>52754</xdr:colOff>
      <xdr:row>24</xdr:row>
      <xdr:rowOff>116254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7E542-02AC-3F8B-15F4-01810B62B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114300</xdr:rowOff>
    </xdr:from>
    <xdr:to>
      <xdr:col>11</xdr:col>
      <xdr:colOff>698500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65938-F101-7C6F-544E-98722A446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1</xdr:row>
      <xdr:rowOff>96157</xdr:rowOff>
    </xdr:from>
    <xdr:to>
      <xdr:col>16</xdr:col>
      <xdr:colOff>27214</xdr:colOff>
      <xdr:row>20</xdr:row>
      <xdr:rowOff>172357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98BC3-3104-E681-1F46-E067893EF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6</xdr:row>
      <xdr:rowOff>50800</xdr:rowOff>
    </xdr:from>
    <xdr:to>
      <xdr:col>23</xdr:col>
      <xdr:colOff>469900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E3410-D7B8-A810-EDB0-206AB9398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88900</xdr:rowOff>
    </xdr:from>
    <xdr:to>
      <xdr:col>16</xdr:col>
      <xdr:colOff>1308100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5BD31-9781-DE20-82EB-800E485D1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Blaszczyk Neves" refreshedDate="44675.735932060183" createdVersion="7" refreshedVersion="7" minRefreshableVersion="3" recordCount="4115" xr:uid="{A28BDAC9-EA6E-894D-8A06-E8807279526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Blaszczyk Neves" refreshedDate="44675.786533796294" createdVersion="7" refreshedVersion="7" minRefreshableVersion="3" recordCount="4115" xr:uid="{C771C5CB-F167-FF4F-BEC2-67F8FE540EB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no Blaszczyk Neves" refreshedDate="44675.868148842594" createdVersion="7" refreshedVersion="7" minRefreshableVersion="3" recordCount="4115" xr:uid="{3574ABC6-6F77-224B-B1B4-329C8BF86B5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  <r>
    <m/>
    <m/>
    <m/>
    <m/>
    <m/>
    <x v="4"/>
    <x v="21"/>
    <m/>
    <m/>
    <m/>
    <m/>
    <m/>
    <m/>
    <m/>
    <x v="377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x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  <r>
    <x v="4114"/>
    <m/>
    <m/>
    <m/>
    <m/>
    <x v="4"/>
    <x v="21"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36BE4-A958-3F4D-9BE8-95987ED66DF4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F271D-400E-6C43-82B6-1247B5FDB3D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357A1-C0AB-CB4D-8C29-19910694799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79DD8-7261-E840-B167-961BC0ACE55F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1" colPageCount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0" zoomScaleNormal="90" workbookViewId="0">
      <pane ySplit="1" topLeftCell="A2953" activePane="bottomLeft" state="frozen"/>
      <selection pane="bottomLeft" activeCell="A3129" sqref="A3129"/>
    </sheetView>
  </sheetViews>
  <sheetFormatPr baseColWidth="10" defaultColWidth="8.83203125" defaultRowHeight="15" x14ac:dyDescent="0.2"/>
  <cols>
    <col min="1" max="1" width="5.1640625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2.83203125" style="7" bestFit="1" customWidth="1"/>
    <col min="6" max="6" width="14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8374</v>
      </c>
      <c r="T1" s="1" t="s">
        <v>8375</v>
      </c>
      <c r="U1" s="1" t="s">
        <v>8394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R4115" xr:uid="{00000000-0001-0000-0000-000000000000}">
    <filterColumn colId="5">
      <filters>
        <filter val="canceled"/>
      </filters>
    </filterColumn>
    <filterColumn colId="16">
      <filters>
        <filter val="theater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2C056-FC17-C948-9AAC-0209CDB41BFD}">
  <dimension ref="A1:E18"/>
  <sheetViews>
    <sheetView zoomScale="150" zoomScaleNormal="150" workbookViewId="0">
      <selection activeCell="L33" sqref="L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8394</v>
      </c>
      <c r="B2" t="s">
        <v>8395</v>
      </c>
    </row>
    <row r="4" spans="1:5" x14ac:dyDescent="0.2">
      <c r="A4" s="13" t="s">
        <v>8372</v>
      </c>
      <c r="B4" s="13" t="s">
        <v>8370</v>
      </c>
    </row>
    <row r="5" spans="1:5" x14ac:dyDescent="0.2">
      <c r="A5" s="13" t="s">
        <v>8373</v>
      </c>
      <c r="B5" t="s">
        <v>8219</v>
      </c>
      <c r="C5" t="s">
        <v>8220</v>
      </c>
      <c r="D5" t="s">
        <v>8218</v>
      </c>
      <c r="E5" t="s">
        <v>8371</v>
      </c>
    </row>
    <row r="6" spans="1:5" x14ac:dyDescent="0.2">
      <c r="A6" s="15" t="s">
        <v>8382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">
      <c r="A7" s="15" t="s">
        <v>8383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">
      <c r="A8" s="15" t="s">
        <v>8384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">
      <c r="A9" s="15" t="s">
        <v>8385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">
      <c r="A10" s="15" t="s">
        <v>8376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">
      <c r="A11" s="15" t="s">
        <v>8386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">
      <c r="A12" s="15" t="s">
        <v>8377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">
      <c r="A13" s="15" t="s">
        <v>8378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">
      <c r="A14" s="15" t="s">
        <v>8379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">
      <c r="A15" s="15" t="s">
        <v>8380</v>
      </c>
      <c r="B15" s="14"/>
      <c r="C15" s="14">
        <v>50</v>
      </c>
      <c r="D15" s="14">
        <v>65</v>
      </c>
      <c r="E15" s="14">
        <v>115</v>
      </c>
    </row>
    <row r="16" spans="1:5" x14ac:dyDescent="0.2">
      <c r="A16" s="15" t="s">
        <v>8381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">
      <c r="A17" s="15" t="s">
        <v>8387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">
      <c r="A18" s="15" t="s">
        <v>8371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CF896-A4E2-1348-9008-897A333721F6}">
  <dimension ref="A1:H15"/>
  <sheetViews>
    <sheetView workbookViewId="0">
      <selection activeCell="L12" sqref="L1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8396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">
      <c r="A2" t="s">
        <v>8404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ROUND(B2/$E$2,2)</f>
        <v>0.76</v>
      </c>
      <c r="G2" s="18">
        <f>ROUND(C2/$E$2,2)</f>
        <v>0.24</v>
      </c>
      <c r="H2" s="18">
        <f>ROUND(D2/E2,2)</f>
        <v>0</v>
      </c>
    </row>
    <row r="3" spans="1:8" x14ac:dyDescent="0.2">
      <c r="A3" t="s">
        <v>8405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ROUND(B3/E3,2)</f>
        <v>0.73</v>
      </c>
      <c r="G3" s="18">
        <f t="shared" ref="G3:G13" si="2">ROUND(C3/E3,2)</f>
        <v>0.27</v>
      </c>
      <c r="H3" s="18">
        <f t="shared" ref="H3:H13" si="3">ROUND(D3/E3,2)</f>
        <v>0</v>
      </c>
    </row>
    <row r="4" spans="1:8" x14ac:dyDescent="0.2">
      <c r="A4" t="s">
        <v>8406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0.55000000000000004</v>
      </c>
      <c r="G4" s="18">
        <f t="shared" si="2"/>
        <v>0.45</v>
      </c>
      <c r="H4" s="18">
        <f t="shared" si="3"/>
        <v>0</v>
      </c>
    </row>
    <row r="5" spans="1:8" x14ac:dyDescent="0.2">
      <c r="A5" t="s">
        <v>8407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</v>
      </c>
      <c r="G5" s="18">
        <f t="shared" si="2"/>
        <v>0.46</v>
      </c>
      <c r="H5" s="18">
        <f t="shared" si="3"/>
        <v>0</v>
      </c>
    </row>
    <row r="6" spans="1:8" x14ac:dyDescent="0.2">
      <c r="A6" t="s">
        <v>8408</v>
      </c>
      <c r="B6">
        <f>COUNTIFS(Kickstarter!$D:$D,"&gt;=15000",Kickstarter!$D:$D,"&lt;19999",Kickstarter!$F:$F,"successful",Kickstarter!$R:$R,"plays")</f>
        <v>12</v>
      </c>
      <c r="C6">
        <f>COUNTIFS(Kickstarter!$D:$D,"&gt;=15000",Kickstarter!$D:$D,"&lt;19999",Kickstarter!$F:$F,"failed",Kickstarter!$R:$R,"plays")</f>
        <v>12</v>
      </c>
      <c r="D6">
        <f>COUNTIFS(Kickstarter!$D:$D,"&gt;=15000",Kickstarter!$D:$D,"&lt;19999",Kickstarter!$F:$F,"canceled",Kickstarter!$R:$R,"plays")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8409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8410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8411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</v>
      </c>
      <c r="G9" s="18">
        <f t="shared" si="2"/>
        <v>0.73</v>
      </c>
      <c r="H9" s="18">
        <f t="shared" si="3"/>
        <v>0</v>
      </c>
    </row>
    <row r="10" spans="1:8" x14ac:dyDescent="0.2">
      <c r="A10" t="s">
        <v>8412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0.67</v>
      </c>
      <c r="G10" s="18">
        <f t="shared" si="2"/>
        <v>0.33</v>
      </c>
      <c r="H10" s="18">
        <f t="shared" si="3"/>
        <v>0</v>
      </c>
    </row>
    <row r="11" spans="1:8" x14ac:dyDescent="0.2">
      <c r="A11" t="s">
        <v>8413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0.67</v>
      </c>
      <c r="G11" s="18">
        <f t="shared" si="2"/>
        <v>0.33</v>
      </c>
      <c r="H11" s="18">
        <f t="shared" si="3"/>
        <v>0</v>
      </c>
    </row>
    <row r="12" spans="1:8" x14ac:dyDescent="0.2">
      <c r="A12" t="s">
        <v>8414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0.13</v>
      </c>
      <c r="G13" s="18">
        <f t="shared" si="2"/>
        <v>0.88</v>
      </c>
      <c r="H13" s="18">
        <f t="shared" si="3"/>
        <v>0</v>
      </c>
    </row>
    <row r="14" spans="1:8" x14ac:dyDescent="0.2">
      <c r="G14" s="18"/>
      <c r="H14" s="18"/>
    </row>
    <row r="15" spans="1:8" x14ac:dyDescent="0.2">
      <c r="B15" s="17"/>
      <c r="C15" s="17"/>
      <c r="D15" s="17"/>
      <c r="G15" s="18"/>
      <c r="H15" s="18"/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581BD-9811-B14E-963C-903F1CDA7F49}">
  <dimension ref="A1:R413"/>
  <sheetViews>
    <sheetView workbookViewId="0">
      <selection activeCell="J11" sqref="J11"/>
    </sheetView>
  </sheetViews>
  <sheetFormatPr baseColWidth="10" defaultColWidth="23.6640625" defaultRowHeight="15" x14ac:dyDescent="0.2"/>
  <cols>
    <col min="1" max="1" width="5.1640625" bestFit="1" customWidth="1"/>
    <col min="3" max="3" width="49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</cols>
  <sheetData>
    <row r="1" spans="1:18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</row>
    <row r="2" spans="1:18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</row>
    <row r="3" spans="1:18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</row>
    <row r="4" spans="1:18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</row>
    <row r="5" spans="1:18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</row>
    <row r="6" spans="1:18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</row>
    <row r="7" spans="1:18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</row>
    <row r="8" spans="1:18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</row>
    <row r="9" spans="1:18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</row>
    <row r="10" spans="1:18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</row>
    <row r="11" spans="1:18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</row>
    <row r="12" spans="1:18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</row>
    <row r="13" spans="1:18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</row>
    <row r="14" spans="1:18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</row>
    <row r="15" spans="1:18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</row>
    <row r="16" spans="1:18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</row>
    <row r="17" spans="1:18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</row>
    <row r="18" spans="1:18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</row>
    <row r="19" spans="1:18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</row>
    <row r="20" spans="1:18" ht="32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</row>
    <row r="21" spans="1:18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</row>
    <row r="22" spans="1:18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</row>
    <row r="23" spans="1:18" ht="32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</row>
    <row r="24" spans="1:18" ht="48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</row>
    <row r="25" spans="1:18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</row>
    <row r="26" spans="1:18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</row>
    <row r="27" spans="1:18" ht="32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</row>
    <row r="28" spans="1:18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</row>
    <row r="29" spans="1:18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</row>
    <row r="30" spans="1:18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</row>
    <row r="31" spans="1:18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</row>
    <row r="32" spans="1:18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</row>
    <row r="33" spans="1:18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</row>
    <row r="34" spans="1:18" ht="32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</row>
    <row r="35" spans="1:18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</row>
    <row r="36" spans="1:18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</row>
    <row r="37" spans="1:18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</row>
    <row r="38" spans="1:18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</row>
    <row r="39" spans="1:18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</row>
    <row r="40" spans="1:18" ht="3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</row>
    <row r="41" spans="1:18" ht="3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</row>
    <row r="42" spans="1:18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</row>
    <row r="43" spans="1:18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</row>
    <row r="44" spans="1:18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</row>
    <row r="45" spans="1:18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</row>
    <row r="46" spans="1:18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</row>
    <row r="47" spans="1:18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</row>
    <row r="48" spans="1:18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</row>
    <row r="49" spans="1:18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</row>
    <row r="50" spans="1:18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</row>
    <row r="51" spans="1:18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</row>
    <row r="52" spans="1:18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</row>
    <row r="53" spans="1:18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</row>
    <row r="54" spans="1:18" ht="4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</row>
    <row r="55" spans="1:18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</row>
    <row r="56" spans="1:18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</row>
    <row r="57" spans="1:18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</row>
    <row r="58" spans="1:18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</row>
    <row r="59" spans="1:18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</row>
    <row r="60" spans="1:18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</row>
    <row r="61" spans="1:18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</row>
    <row r="62" spans="1:18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</row>
    <row r="63" spans="1:18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</row>
    <row r="64" spans="1:18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</row>
    <row r="65" spans="1:18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</row>
    <row r="66" spans="1:18" ht="48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</row>
    <row r="67" spans="1:18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</row>
    <row r="68" spans="1:18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</row>
    <row r="69" spans="1:18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</row>
    <row r="70" spans="1:18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</row>
    <row r="71" spans="1:18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</row>
    <row r="72" spans="1:18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</row>
    <row r="73" spans="1:18" ht="48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</row>
    <row r="74" spans="1:18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</row>
    <row r="75" spans="1:18" ht="32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</row>
    <row r="76" spans="1:18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</row>
    <row r="77" spans="1:18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</row>
    <row r="78" spans="1:18" ht="1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</row>
    <row r="79" spans="1:18" ht="1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</row>
    <row r="80" spans="1:18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</row>
    <row r="81" spans="1:18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</row>
    <row r="82" spans="1:18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</row>
    <row r="83" spans="1:18" ht="3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</row>
    <row r="84" spans="1:18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</row>
    <row r="85" spans="1:18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</row>
    <row r="86" spans="1:18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</row>
    <row r="87" spans="1:18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</row>
    <row r="88" spans="1:18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</row>
    <row r="89" spans="1:18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</row>
    <row r="90" spans="1:18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</row>
    <row r="91" spans="1:18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</row>
    <row r="92" spans="1:18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</row>
    <row r="93" spans="1:18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</row>
    <row r="94" spans="1:18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</row>
    <row r="95" spans="1:18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</row>
    <row r="96" spans="1:18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</row>
    <row r="97" spans="1:18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</row>
    <row r="98" spans="1:18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</row>
    <row r="99" spans="1:18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</row>
    <row r="100" spans="1:18" ht="32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</row>
    <row r="101" spans="1:18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</row>
    <row r="102" spans="1:18" ht="3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</row>
    <row r="103" spans="1:18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</row>
    <row r="104" spans="1:18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</row>
    <row r="105" spans="1:18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</row>
    <row r="106" spans="1:18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</row>
    <row r="107" spans="1:18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</row>
    <row r="108" spans="1:18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</row>
    <row r="109" spans="1:18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</row>
    <row r="110" spans="1:18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</row>
    <row r="111" spans="1:18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</row>
    <row r="112" spans="1:18" ht="48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</row>
    <row r="113" spans="1:18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</row>
    <row r="114" spans="1:18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</row>
    <row r="115" spans="1:18" ht="32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</row>
    <row r="116" spans="1:18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</row>
    <row r="117" spans="1:18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</row>
    <row r="118" spans="1:18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</row>
    <row r="119" spans="1:18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</row>
    <row r="120" spans="1:18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</row>
    <row r="121" spans="1:18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</row>
    <row r="122" spans="1:18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</row>
    <row r="123" spans="1:18" ht="48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</row>
    <row r="124" spans="1:18" ht="48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</row>
    <row r="125" spans="1:18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</row>
    <row r="126" spans="1:18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</row>
    <row r="127" spans="1:18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</row>
    <row r="128" spans="1:18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</row>
    <row r="129" spans="1:18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</row>
    <row r="130" spans="1:18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</row>
    <row r="131" spans="1:18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</row>
    <row r="132" spans="1:18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</row>
    <row r="133" spans="1:18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</row>
    <row r="134" spans="1:18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</row>
    <row r="135" spans="1:18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</row>
    <row r="136" spans="1:18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</row>
    <row r="137" spans="1:18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</row>
    <row r="138" spans="1:18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</row>
    <row r="139" spans="1:18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</row>
    <row r="140" spans="1:18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</row>
    <row r="141" spans="1:18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</row>
    <row r="142" spans="1:18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</row>
    <row r="143" spans="1:18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</row>
    <row r="144" spans="1:18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</row>
    <row r="145" spans="1:18" ht="32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</row>
    <row r="146" spans="1:18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</row>
    <row r="147" spans="1:18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</row>
    <row r="148" spans="1:18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</row>
    <row r="149" spans="1:18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</row>
    <row r="150" spans="1:18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</row>
    <row r="151" spans="1:18" ht="48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</row>
    <row r="152" spans="1:18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</row>
    <row r="153" spans="1:18" ht="32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</row>
    <row r="154" spans="1:18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</row>
    <row r="155" spans="1:18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</row>
    <row r="156" spans="1:18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</row>
    <row r="157" spans="1:18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</row>
    <row r="158" spans="1:18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</row>
    <row r="159" spans="1:18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</row>
    <row r="160" spans="1:18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</row>
    <row r="161" spans="1:18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</row>
    <row r="162" spans="1:18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</row>
    <row r="163" spans="1:18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</row>
    <row r="164" spans="1:18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</row>
    <row r="165" spans="1:18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</row>
    <row r="166" spans="1:18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</row>
    <row r="167" spans="1:18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</row>
    <row r="168" spans="1:18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</row>
    <row r="169" spans="1:18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</row>
    <row r="170" spans="1:18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</row>
    <row r="171" spans="1:18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</row>
    <row r="172" spans="1:18" ht="32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</row>
    <row r="173" spans="1:18" ht="32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</row>
    <row r="174" spans="1:18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</row>
    <row r="175" spans="1:18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</row>
    <row r="176" spans="1:18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</row>
    <row r="177" spans="1:18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</row>
    <row r="178" spans="1:18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</row>
    <row r="179" spans="1:18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</row>
    <row r="180" spans="1:18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</row>
    <row r="181" spans="1:18" ht="48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</row>
    <row r="182" spans="1:18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</row>
    <row r="183" spans="1:18" ht="48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</row>
    <row r="184" spans="1:18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</row>
    <row r="185" spans="1:18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</row>
    <row r="186" spans="1:18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</row>
    <row r="187" spans="1:18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</row>
    <row r="188" spans="1:18" ht="3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</row>
    <row r="189" spans="1:18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</row>
    <row r="190" spans="1:18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</row>
    <row r="191" spans="1:18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</row>
    <row r="192" spans="1:18" ht="3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</row>
    <row r="193" spans="1:18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</row>
    <row r="194" spans="1:18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</row>
    <row r="195" spans="1:18" ht="3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</row>
    <row r="196" spans="1:18" ht="32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</row>
    <row r="197" spans="1:18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</row>
    <row r="198" spans="1:18" ht="3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</row>
    <row r="199" spans="1:18" ht="32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</row>
    <row r="200" spans="1:18" ht="48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</row>
    <row r="201" spans="1:18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</row>
    <row r="202" spans="1:18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</row>
    <row r="203" spans="1:18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</row>
    <row r="204" spans="1:18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</row>
    <row r="205" spans="1:18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</row>
    <row r="206" spans="1:18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</row>
    <row r="207" spans="1:18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</row>
    <row r="208" spans="1:18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</row>
    <row r="209" spans="1:18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</row>
    <row r="210" spans="1:18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</row>
    <row r="211" spans="1:18" ht="3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</row>
    <row r="212" spans="1:18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</row>
    <row r="213" spans="1:18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</row>
    <row r="214" spans="1:18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</row>
    <row r="215" spans="1:18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</row>
    <row r="216" spans="1:18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</row>
    <row r="217" spans="1:18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</row>
    <row r="218" spans="1:18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</row>
    <row r="219" spans="1:18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</row>
    <row r="220" spans="1:18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</row>
    <row r="221" spans="1:18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</row>
    <row r="222" spans="1:18" ht="32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</row>
    <row r="223" spans="1:18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</row>
    <row r="224" spans="1:18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</row>
    <row r="225" spans="1:18" ht="32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</row>
    <row r="226" spans="1:18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</row>
    <row r="227" spans="1:18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</row>
    <row r="228" spans="1:18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</row>
    <row r="229" spans="1:18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</row>
    <row r="230" spans="1:18" ht="32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</row>
    <row r="231" spans="1:18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</row>
    <row r="232" spans="1:18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</row>
    <row r="233" spans="1:18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</row>
    <row r="234" spans="1:18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</row>
    <row r="235" spans="1:18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</row>
    <row r="236" spans="1:18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</row>
    <row r="237" spans="1:18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</row>
    <row r="238" spans="1:18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</row>
    <row r="239" spans="1:18" ht="3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</row>
    <row r="240" spans="1:18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</row>
    <row r="241" spans="1:18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</row>
    <row r="242" spans="1:18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</row>
    <row r="243" spans="1:18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</row>
    <row r="244" spans="1:18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</row>
    <row r="245" spans="1:18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</row>
    <row r="246" spans="1:18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</row>
    <row r="247" spans="1:18" ht="32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</row>
    <row r="248" spans="1:18" ht="32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</row>
    <row r="249" spans="1:18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</row>
    <row r="250" spans="1:18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</row>
    <row r="251" spans="1:18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</row>
    <row r="252" spans="1:18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</row>
    <row r="253" spans="1:18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</row>
    <row r="254" spans="1:18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</row>
    <row r="255" spans="1:18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</row>
    <row r="256" spans="1:18" ht="3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</row>
    <row r="257" spans="1:18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</row>
    <row r="258" spans="1:18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</row>
    <row r="259" spans="1:18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</row>
    <row r="260" spans="1:18" ht="32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</row>
    <row r="261" spans="1:18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</row>
    <row r="262" spans="1:18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</row>
    <row r="263" spans="1:18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</row>
    <row r="264" spans="1:18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</row>
    <row r="265" spans="1:18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</row>
    <row r="266" spans="1:18" ht="32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</row>
    <row r="267" spans="1:18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</row>
    <row r="268" spans="1:18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</row>
    <row r="269" spans="1:18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</row>
    <row r="270" spans="1:18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</row>
    <row r="271" spans="1:18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</row>
    <row r="272" spans="1:18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</row>
    <row r="273" spans="1:18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</row>
    <row r="274" spans="1:18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</row>
    <row r="275" spans="1:18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</row>
    <row r="276" spans="1:18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</row>
    <row r="277" spans="1:18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</row>
    <row r="278" spans="1:18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</row>
    <row r="279" spans="1:18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</row>
    <row r="280" spans="1:18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</row>
    <row r="281" spans="1:18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</row>
    <row r="282" spans="1:18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</row>
    <row r="283" spans="1:18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</row>
    <row r="284" spans="1:18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</row>
    <row r="285" spans="1:18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</row>
    <row r="286" spans="1:18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</row>
    <row r="287" spans="1:18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</row>
    <row r="288" spans="1:18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</row>
    <row r="289" spans="1:18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</row>
    <row r="290" spans="1:18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</row>
    <row r="291" spans="1:18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</row>
    <row r="292" spans="1:18" ht="3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</row>
    <row r="293" spans="1:18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</row>
    <row r="294" spans="1:18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</row>
    <row r="295" spans="1:18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</row>
    <row r="296" spans="1:18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</row>
    <row r="297" spans="1:18" ht="3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</row>
    <row r="298" spans="1:18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</row>
    <row r="299" spans="1:18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</row>
    <row r="300" spans="1:18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</row>
    <row r="301" spans="1:18" ht="32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</row>
    <row r="302" spans="1:18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</row>
    <row r="303" spans="1:18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</row>
    <row r="304" spans="1:18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</row>
    <row r="305" spans="1:18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</row>
    <row r="306" spans="1:18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</row>
    <row r="307" spans="1:18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</row>
    <row r="308" spans="1:18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</row>
    <row r="309" spans="1:18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</row>
    <row r="310" spans="1:18" ht="3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</row>
    <row r="311" spans="1:18" ht="32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</row>
    <row r="312" spans="1:18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</row>
    <row r="313" spans="1:18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</row>
    <row r="314" spans="1:18" ht="32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</row>
    <row r="315" spans="1:18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</row>
    <row r="316" spans="1:18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</row>
    <row r="317" spans="1:18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</row>
    <row r="318" spans="1:18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</row>
    <row r="319" spans="1:18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</row>
    <row r="320" spans="1:18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</row>
    <row r="321" spans="1:18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</row>
    <row r="322" spans="1:18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</row>
    <row r="323" spans="1:18" ht="32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</row>
    <row r="324" spans="1:18" ht="3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</row>
    <row r="325" spans="1:18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</row>
    <row r="326" spans="1:18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</row>
    <row r="327" spans="1:18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</row>
    <row r="328" spans="1:18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</row>
    <row r="329" spans="1:18" ht="32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</row>
    <row r="330" spans="1:18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</row>
    <row r="331" spans="1:18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</row>
    <row r="332" spans="1:18" ht="32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</row>
    <row r="333" spans="1:18" ht="32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</row>
    <row r="334" spans="1:18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</row>
    <row r="335" spans="1:18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</row>
    <row r="336" spans="1:18" ht="4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</row>
    <row r="337" spans="1:18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</row>
    <row r="338" spans="1:18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</row>
    <row r="339" spans="1:18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</row>
    <row r="340" spans="1:18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</row>
    <row r="341" spans="1:18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</row>
    <row r="342" spans="1:18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</row>
    <row r="343" spans="1:18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</row>
    <row r="344" spans="1:18" ht="3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</row>
    <row r="345" spans="1:18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</row>
    <row r="346" spans="1:18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</row>
    <row r="347" spans="1:18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</row>
    <row r="348" spans="1:18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</row>
    <row r="349" spans="1:18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</row>
    <row r="350" spans="1:18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</row>
    <row r="351" spans="1:18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</row>
    <row r="352" spans="1:18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</row>
    <row r="353" spans="1:18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</row>
    <row r="354" spans="1:18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</row>
    <row r="355" spans="1:18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</row>
    <row r="356" spans="1:18" ht="32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</row>
    <row r="357" spans="1:18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</row>
    <row r="358" spans="1:18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</row>
    <row r="359" spans="1:18" ht="32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</row>
    <row r="360" spans="1:18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</row>
    <row r="361" spans="1:18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</row>
    <row r="362" spans="1:18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</row>
    <row r="363" spans="1:18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</row>
    <row r="364" spans="1:18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</row>
    <row r="365" spans="1:18" ht="48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</row>
    <row r="366" spans="1:18" ht="48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</row>
    <row r="367" spans="1:18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</row>
    <row r="368" spans="1:18" ht="32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</row>
    <row r="369" spans="1:18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</row>
    <row r="370" spans="1:18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</row>
    <row r="371" spans="1:18" ht="32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</row>
    <row r="372" spans="1:18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</row>
    <row r="373" spans="1:18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</row>
    <row r="374" spans="1:18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</row>
    <row r="375" spans="1:18" ht="4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</row>
    <row r="376" spans="1:18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</row>
    <row r="377" spans="1:18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</row>
    <row r="378" spans="1:18" ht="4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</row>
    <row r="379" spans="1:18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</row>
    <row r="380" spans="1:18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</row>
    <row r="381" spans="1:18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</row>
    <row r="382" spans="1:18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</row>
    <row r="383" spans="1:18" ht="32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</row>
    <row r="384" spans="1:18" ht="32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</row>
    <row r="385" spans="1:18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</row>
    <row r="386" spans="1:18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</row>
    <row r="387" spans="1:18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</row>
    <row r="388" spans="1:18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</row>
    <row r="389" spans="1:18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</row>
    <row r="390" spans="1:18" ht="3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</row>
    <row r="391" spans="1:18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</row>
    <row r="392" spans="1:18" ht="3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</row>
    <row r="393" spans="1:18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</row>
    <row r="394" spans="1:18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</row>
    <row r="395" spans="1:18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</row>
    <row r="396" spans="1:18" ht="32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</row>
    <row r="397" spans="1:18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</row>
    <row r="398" spans="1:18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</row>
    <row r="399" spans="1:18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</row>
    <row r="400" spans="1:18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</row>
    <row r="401" spans="1:18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</row>
    <row r="402" spans="1:18" ht="32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</row>
    <row r="403" spans="1:18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</row>
    <row r="404" spans="1:18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</row>
    <row r="405" spans="1:18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</row>
    <row r="406" spans="1:18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</row>
    <row r="407" spans="1:18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</row>
    <row r="408" spans="1:18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</row>
    <row r="409" spans="1:18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</row>
    <row r="410" spans="1:18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</row>
    <row r="411" spans="1:18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</row>
    <row r="412" spans="1:18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</row>
    <row r="413" spans="1:18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">
    <cfRule type="colorScale" priority="1">
      <colorScale>
        <cfvo type="min"/>
        <cfvo type="percentile" val="90"/>
        <color rgb="FFC0000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9B79-F98F-534F-8EE7-FCCD68A3A8F2}">
  <dimension ref="A1:R251"/>
  <sheetViews>
    <sheetView topLeftCell="A6" workbookViewId="0">
      <selection activeCell="D4" sqref="D4"/>
    </sheetView>
  </sheetViews>
  <sheetFormatPr baseColWidth="10" defaultRowHeight="15" x14ac:dyDescent="0.2"/>
  <cols>
    <col min="1" max="1" width="5.1640625" bestFit="1" customWidth="1"/>
    <col min="2" max="2" width="19.6640625" customWidth="1"/>
    <col min="3" max="3" width="36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</cols>
  <sheetData>
    <row r="1" spans="1:18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</row>
    <row r="2" spans="1:18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</row>
    <row r="3" spans="1:18" ht="64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</row>
    <row r="4" spans="1:18" ht="6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</row>
    <row r="5" spans="1:18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</row>
    <row r="6" spans="1:18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</row>
    <row r="7" spans="1:18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</row>
    <row r="8" spans="1:18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</row>
    <row r="9" spans="1:18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</row>
    <row r="10" spans="1:18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</row>
    <row r="11" spans="1:18" ht="64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</row>
    <row r="12" spans="1:18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</row>
    <row r="13" spans="1:18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</row>
    <row r="14" spans="1:18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</row>
    <row r="15" spans="1:18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</row>
    <row r="16" spans="1:18" ht="6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</row>
    <row r="17" spans="1:18" ht="6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</row>
    <row r="18" spans="1:18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</row>
    <row r="19" spans="1:18" ht="64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</row>
    <row r="20" spans="1:18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</row>
    <row r="21" spans="1:18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</row>
    <row r="22" spans="1:18" ht="6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</row>
    <row r="23" spans="1:18" ht="64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</row>
    <row r="24" spans="1:18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</row>
    <row r="25" spans="1:18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</row>
    <row r="26" spans="1:18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</row>
    <row r="27" spans="1:18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</row>
    <row r="28" spans="1:18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</row>
    <row r="29" spans="1:18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</row>
    <row r="30" spans="1:18" ht="64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</row>
    <row r="31" spans="1:18" ht="6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</row>
    <row r="32" spans="1:18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</row>
    <row r="33" spans="1:18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</row>
    <row r="34" spans="1:18" ht="64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</row>
    <row r="35" spans="1:18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</row>
    <row r="36" spans="1:18" ht="64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</row>
    <row r="37" spans="1:18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</row>
    <row r="38" spans="1:18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</row>
    <row r="39" spans="1:18" ht="64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</row>
    <row r="40" spans="1:18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</row>
    <row r="41" spans="1:18" ht="32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</row>
    <row r="42" spans="1:18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</row>
    <row r="43" spans="1:18" ht="64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</row>
    <row r="44" spans="1:18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</row>
    <row r="45" spans="1:18" ht="64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</row>
    <row r="46" spans="1:18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</row>
    <row r="47" spans="1:18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</row>
    <row r="48" spans="1:18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</row>
    <row r="49" spans="1:18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</row>
    <row r="50" spans="1:18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</row>
    <row r="51" spans="1:18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</row>
    <row r="52" spans="1:18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</row>
    <row r="53" spans="1:18" ht="64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</row>
    <row r="54" spans="1:18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</row>
    <row r="55" spans="1:18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</row>
    <row r="56" spans="1:18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</row>
    <row r="57" spans="1:18" ht="64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</row>
    <row r="58" spans="1:18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</row>
    <row r="59" spans="1:18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</row>
    <row r="60" spans="1:18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</row>
    <row r="61" spans="1:18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</row>
    <row r="62" spans="1:18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</row>
    <row r="63" spans="1:18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</row>
    <row r="64" spans="1:18" ht="64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</row>
    <row r="65" spans="1:18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</row>
    <row r="66" spans="1:18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</row>
    <row r="67" spans="1:18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</row>
    <row r="68" spans="1:18" ht="6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</row>
    <row r="69" spans="1:18" ht="48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</row>
    <row r="70" spans="1:18" ht="6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</row>
    <row r="71" spans="1:18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</row>
    <row r="72" spans="1:18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</row>
    <row r="73" spans="1:18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</row>
    <row r="74" spans="1:18" ht="64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</row>
    <row r="75" spans="1:18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</row>
    <row r="76" spans="1:18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</row>
    <row r="77" spans="1:18" ht="64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</row>
    <row r="78" spans="1:18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</row>
    <row r="79" spans="1:18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</row>
    <row r="80" spans="1:18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</row>
    <row r="81" spans="1:18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</row>
    <row r="82" spans="1:18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</row>
    <row r="83" spans="1:18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</row>
    <row r="84" spans="1:18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</row>
    <row r="85" spans="1:18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</row>
    <row r="86" spans="1:18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</row>
    <row r="87" spans="1:18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</row>
    <row r="88" spans="1:18" ht="6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</row>
    <row r="89" spans="1:18" ht="6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</row>
    <row r="90" spans="1:18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</row>
    <row r="91" spans="1:18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</row>
    <row r="92" spans="1:18" ht="64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</row>
    <row r="93" spans="1:18" ht="32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</row>
    <row r="94" spans="1:18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</row>
    <row r="95" spans="1:18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</row>
    <row r="96" spans="1:18" ht="64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</row>
    <row r="97" spans="1:18" ht="48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</row>
    <row r="98" spans="1:18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</row>
    <row r="99" spans="1:18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</row>
    <row r="100" spans="1:18" ht="64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</row>
    <row r="101" spans="1:18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</row>
    <row r="102" spans="1:18" ht="6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</row>
    <row r="103" spans="1:18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</row>
    <row r="104" spans="1:18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</row>
    <row r="105" spans="1:18" ht="6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</row>
    <row r="106" spans="1:18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</row>
    <row r="107" spans="1:18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</row>
    <row r="108" spans="1:18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</row>
    <row r="109" spans="1:18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</row>
    <row r="110" spans="1:18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</row>
    <row r="111" spans="1:18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</row>
    <row r="112" spans="1:18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</row>
    <row r="113" spans="1:18" ht="64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</row>
    <row r="114" spans="1:18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</row>
    <row r="115" spans="1:18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</row>
    <row r="116" spans="1:18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</row>
    <row r="117" spans="1:18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</row>
    <row r="118" spans="1:18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</row>
    <row r="119" spans="1:18" ht="64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</row>
    <row r="120" spans="1:18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</row>
    <row r="121" spans="1:18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</row>
    <row r="122" spans="1:18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</row>
    <row r="123" spans="1:18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</row>
    <row r="124" spans="1:18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</row>
    <row r="125" spans="1:18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</row>
    <row r="126" spans="1:18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</row>
    <row r="127" spans="1:18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</row>
    <row r="128" spans="1:18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</row>
    <row r="129" spans="1:18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</row>
    <row r="130" spans="1:18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</row>
    <row r="131" spans="1:18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</row>
    <row r="132" spans="1:18" ht="80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</row>
    <row r="133" spans="1:18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</row>
    <row r="134" spans="1:18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</row>
    <row r="135" spans="1:18" ht="6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</row>
    <row r="136" spans="1:18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</row>
    <row r="137" spans="1:18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</row>
    <row r="138" spans="1:18" ht="64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</row>
    <row r="139" spans="1:18" ht="64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</row>
    <row r="140" spans="1:18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</row>
    <row r="141" spans="1:18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</row>
    <row r="142" spans="1:18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</row>
    <row r="143" spans="1:18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</row>
    <row r="144" spans="1:18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</row>
    <row r="145" spans="1:18" ht="64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</row>
    <row r="146" spans="1:18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</row>
    <row r="147" spans="1:18" ht="64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</row>
    <row r="148" spans="1:18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</row>
    <row r="149" spans="1:18" ht="6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</row>
    <row r="150" spans="1:18" ht="64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</row>
    <row r="151" spans="1:18" ht="6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</row>
    <row r="152" spans="1:18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</row>
    <row r="153" spans="1:18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</row>
    <row r="154" spans="1:18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</row>
    <row r="155" spans="1:18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</row>
    <row r="156" spans="1:18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</row>
    <row r="157" spans="1:18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</row>
    <row r="158" spans="1:18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</row>
    <row r="159" spans="1:18" ht="6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</row>
    <row r="160" spans="1:18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</row>
    <row r="161" spans="1:18" ht="64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</row>
    <row r="162" spans="1:18" ht="6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</row>
    <row r="163" spans="1:18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</row>
    <row r="164" spans="1:18" ht="64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</row>
    <row r="165" spans="1:18" ht="64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</row>
    <row r="166" spans="1:18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</row>
    <row r="167" spans="1:18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</row>
    <row r="168" spans="1:18" ht="48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</row>
    <row r="169" spans="1:18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</row>
    <row r="170" spans="1:18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</row>
    <row r="171" spans="1:18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</row>
    <row r="172" spans="1:18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</row>
    <row r="173" spans="1:18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</row>
    <row r="174" spans="1:18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</row>
    <row r="175" spans="1:18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</row>
    <row r="176" spans="1:18" ht="64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</row>
    <row r="177" spans="1:18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</row>
    <row r="178" spans="1:18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</row>
    <row r="179" spans="1:18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</row>
    <row r="180" spans="1:18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</row>
    <row r="181" spans="1:18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</row>
    <row r="182" spans="1:18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</row>
    <row r="183" spans="1:18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</row>
    <row r="184" spans="1:18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</row>
    <row r="185" spans="1:18" ht="6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</row>
    <row r="186" spans="1:18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</row>
    <row r="187" spans="1:18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</row>
    <row r="188" spans="1:18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</row>
    <row r="189" spans="1:18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</row>
    <row r="190" spans="1:18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</row>
    <row r="191" spans="1:18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</row>
    <row r="192" spans="1:18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</row>
    <row r="193" spans="1:18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</row>
    <row r="194" spans="1:18" ht="64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</row>
    <row r="195" spans="1:18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</row>
    <row r="196" spans="1:18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</row>
    <row r="197" spans="1:18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</row>
    <row r="198" spans="1:18" ht="64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</row>
    <row r="199" spans="1:18" ht="64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</row>
    <row r="200" spans="1:18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</row>
    <row r="201" spans="1:18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</row>
    <row r="202" spans="1:18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</row>
    <row r="203" spans="1:18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</row>
    <row r="204" spans="1:18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</row>
    <row r="205" spans="1:18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</row>
    <row r="206" spans="1:18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</row>
    <row r="207" spans="1:18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</row>
    <row r="208" spans="1:18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</row>
    <row r="209" spans="1:18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</row>
    <row r="210" spans="1:18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</row>
    <row r="211" spans="1:18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</row>
    <row r="212" spans="1:18" ht="64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</row>
    <row r="213" spans="1:18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</row>
    <row r="214" spans="1:18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</row>
    <row r="215" spans="1:18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</row>
    <row r="216" spans="1:18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</row>
    <row r="217" spans="1:18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</row>
    <row r="218" spans="1:18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</row>
    <row r="219" spans="1:18" ht="64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</row>
    <row r="220" spans="1:18" ht="48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</row>
    <row r="221" spans="1:18" ht="6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</row>
    <row r="222" spans="1:18" ht="64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</row>
    <row r="223" spans="1:18" ht="48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</row>
    <row r="224" spans="1:18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</row>
    <row r="225" spans="1:18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</row>
    <row r="226" spans="1:18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</row>
    <row r="227" spans="1:18" ht="6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</row>
    <row r="228" spans="1:18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</row>
    <row r="229" spans="1:18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</row>
    <row r="230" spans="1:18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</row>
    <row r="231" spans="1:18" ht="64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</row>
    <row r="232" spans="1:18" ht="64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</row>
    <row r="233" spans="1:18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</row>
    <row r="234" spans="1:18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</row>
    <row r="235" spans="1:18" ht="32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</row>
    <row r="236" spans="1:18" ht="64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</row>
    <row r="237" spans="1:18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</row>
    <row r="238" spans="1:18" ht="6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</row>
    <row r="239" spans="1:18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</row>
    <row r="240" spans="1:18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</row>
    <row r="241" spans="1:18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</row>
    <row r="242" spans="1:18" ht="6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</row>
    <row r="243" spans="1:18" ht="48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</row>
    <row r="244" spans="1:18" ht="64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</row>
    <row r="245" spans="1:18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</row>
    <row r="246" spans="1:18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</row>
    <row r="247" spans="1:18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</row>
    <row r="248" spans="1:18" ht="64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</row>
    <row r="249" spans="1:18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</row>
    <row r="250" spans="1:18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</row>
    <row r="251" spans="1:18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">
    <cfRule type="colorScale" priority="1">
      <colorScale>
        <cfvo type="min"/>
        <cfvo type="percentile" val="90"/>
        <color rgb="FFC0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E08DB-CDD6-7B4F-9084-9FA181E9B01D}">
  <dimension ref="A1:C14"/>
  <sheetViews>
    <sheetView zoomScale="162" zoomScaleNormal="162" workbookViewId="0">
      <selection activeCell="B12" sqref="B12"/>
    </sheetView>
  </sheetViews>
  <sheetFormatPr baseColWidth="10" defaultRowHeight="15" x14ac:dyDescent="0.2"/>
  <cols>
    <col min="1" max="1" width="20.33203125" bestFit="1" customWidth="1"/>
    <col min="2" max="3" width="11.1640625" bestFit="1" customWidth="1"/>
  </cols>
  <sheetData>
    <row r="1" spans="1:3" x14ac:dyDescent="0.2">
      <c r="B1" t="s">
        <v>8364</v>
      </c>
      <c r="C1" t="s">
        <v>8365</v>
      </c>
    </row>
    <row r="2" spans="1:3" x14ac:dyDescent="0.2">
      <c r="A2" t="s">
        <v>8360</v>
      </c>
      <c r="B2" s="12">
        <f>AVERAGE('Successful US Kickstarters'!D:D)</f>
        <v>5048.8786407766993</v>
      </c>
      <c r="C2" s="12">
        <f>AVERAGE('Failed US Kickstarters'!D:D)</f>
        <v>10554.212</v>
      </c>
    </row>
    <row r="3" spans="1:3" x14ac:dyDescent="0.2">
      <c r="A3" t="s">
        <v>8361</v>
      </c>
      <c r="B3" s="12">
        <f>MEDIAN('Successful US Kickstarters'!D:D)</f>
        <v>3000</v>
      </c>
      <c r="C3" s="12">
        <f>MEDIAN('Failed US Kickstarters'!D:D)</f>
        <v>5000</v>
      </c>
    </row>
    <row r="4" spans="1:3" x14ac:dyDescent="0.2">
      <c r="A4" t="s">
        <v>8366</v>
      </c>
      <c r="B4" s="12">
        <f>_xlfn.STDEV.P('Successful US Kickstarters'!D:D)</f>
        <v>7748.7537726373303</v>
      </c>
      <c r="C4" s="12">
        <f>_xlfn.STDEV.P('Failed US Kickstarters'!D:D)</f>
        <v>21967.731061515115</v>
      </c>
    </row>
    <row r="5" spans="1:3" x14ac:dyDescent="0.2">
      <c r="A5" t="s">
        <v>8367</v>
      </c>
      <c r="B5" s="12">
        <f>_xlfn.QUARTILE.EXC('Successful US Kickstarters'!D:D,3)</f>
        <v>5000</v>
      </c>
      <c r="C5" s="12">
        <f>_xlfn.QUARTILE.EXC('Failed US Kickstarters'!D:D,3)</f>
        <v>10000</v>
      </c>
    </row>
    <row r="6" spans="1:3" x14ac:dyDescent="0.2">
      <c r="A6" t="s">
        <v>8368</v>
      </c>
      <c r="B6" s="12">
        <f>_xlfn.QUARTILE.EXC('Successful US Kickstarters'!D:D,1)</f>
        <v>1500</v>
      </c>
      <c r="C6" s="12">
        <f>_xlfn.QUARTILE.EXC('Failed US Kickstarters'!D:D,1)</f>
        <v>2000</v>
      </c>
    </row>
    <row r="7" spans="1:3" x14ac:dyDescent="0.2">
      <c r="A7" t="s">
        <v>8369</v>
      </c>
      <c r="B7" s="12">
        <f>B5-B6</f>
        <v>3500</v>
      </c>
      <c r="C7" s="12">
        <f>C5-C6</f>
        <v>8000</v>
      </c>
    </row>
    <row r="8" spans="1:3" x14ac:dyDescent="0.2">
      <c r="B8" s="12"/>
      <c r="C8" s="12"/>
    </row>
    <row r="9" spans="1:3" x14ac:dyDescent="0.2">
      <c r="A9" t="s">
        <v>8362</v>
      </c>
      <c r="B9" s="12">
        <f>AVERAGE('Successful US Kickstarters'!E:E)</f>
        <v>5601.5458009708727</v>
      </c>
      <c r="C9" s="12">
        <f>AVERAGE('Failed US Kickstarters'!E:E)</f>
        <v>558.65484000000004</v>
      </c>
    </row>
    <row r="10" spans="1:3" x14ac:dyDescent="0.2">
      <c r="A10" t="s">
        <v>8363</v>
      </c>
      <c r="B10" s="12">
        <f>MEDIAN('Successful US Kickstarters'!E:E)</f>
        <v>3167.5</v>
      </c>
      <c r="C10" s="12">
        <f>MEDIAN('Failed US Kickstarters'!E:E)</f>
        <v>103</v>
      </c>
    </row>
    <row r="11" spans="1:3" x14ac:dyDescent="0.2">
      <c r="A11" t="s">
        <v>8366</v>
      </c>
      <c r="B11" s="12">
        <f>_xlfn.STDEV.P('Successful US Kickstarters'!E:E)</f>
        <v>8334.5731699164608</v>
      </c>
      <c r="C11" s="12">
        <f>_xlfn.STDEV.P('Failed US Kickstarters'!E:E)</f>
        <v>1330.5230280400915</v>
      </c>
    </row>
    <row r="12" spans="1:3" x14ac:dyDescent="0.2">
      <c r="A12" t="s">
        <v>8367</v>
      </c>
      <c r="B12" s="12">
        <f>_xlfn.QUARTILE.EXC('Successful US Kickstarters'!E:E,3)</f>
        <v>5699</v>
      </c>
      <c r="C12" s="12">
        <f>_xlfn.QUARTILE.EXC('Failed US Kickstarters'!E:E,3)</f>
        <v>501</v>
      </c>
    </row>
    <row r="13" spans="1:3" x14ac:dyDescent="0.2">
      <c r="A13" t="s">
        <v>8368</v>
      </c>
      <c r="B13" s="12">
        <f>_xlfn.QUARTILE.EXC('Successful US Kickstarters'!E:E,1)</f>
        <v>1716.5074999999999</v>
      </c>
      <c r="C13" s="12">
        <f>_xlfn.QUARTILE.EXC('Failed US Kickstarters'!E:E,1)</f>
        <v>9.25</v>
      </c>
    </row>
    <row r="14" spans="1:3" x14ac:dyDescent="0.2">
      <c r="A14" t="s">
        <v>8369</v>
      </c>
      <c r="B14" s="12">
        <f>B12-B13</f>
        <v>3982.4925000000003</v>
      </c>
      <c r="C14" s="1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4E8C-F0A1-5546-BD1A-605887748EBA}">
  <dimension ref="A1:F6"/>
  <sheetViews>
    <sheetView zoomScale="140" zoomScaleNormal="140" workbookViewId="0">
      <selection activeCell="L28" sqref="L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8372</v>
      </c>
      <c r="B3" s="13" t="s">
        <v>8370</v>
      </c>
    </row>
    <row r="4" spans="1:6" x14ac:dyDescent="0.2">
      <c r="A4" s="13" t="s">
        <v>8373</v>
      </c>
      <c r="B4" t="s">
        <v>8219</v>
      </c>
      <c r="C4" t="s">
        <v>8220</v>
      </c>
      <c r="D4" t="s">
        <v>8221</v>
      </c>
      <c r="E4" t="s">
        <v>8218</v>
      </c>
      <c r="F4" t="s">
        <v>8371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8371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31C05-3018-5D4B-9851-48DB6E5E0A0D}">
  <dimension ref="A1:E7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8372</v>
      </c>
      <c r="B4" s="13" t="s">
        <v>8370</v>
      </c>
    </row>
    <row r="5" spans="1:5" x14ac:dyDescent="0.2">
      <c r="A5" s="13" t="s">
        <v>8373</v>
      </c>
      <c r="B5" t="s">
        <v>8220</v>
      </c>
      <c r="C5" t="s">
        <v>8221</v>
      </c>
      <c r="D5" t="s">
        <v>8218</v>
      </c>
      <c r="E5" t="s">
        <v>8371</v>
      </c>
    </row>
    <row r="6" spans="1:5" x14ac:dyDescent="0.2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5" t="s">
        <v>8371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5E6F-2B4D-924B-AF55-02E238096022}">
  <dimension ref="A2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2.1640625" bestFit="1" customWidth="1"/>
    <col min="9" max="9" width="15.6640625" bestFit="1" customWidth="1"/>
    <col min="10" max="10" width="12.1640625" bestFit="1" customWidth="1"/>
    <col min="11" max="11" width="15.6640625" bestFit="1" customWidth="1"/>
    <col min="12" max="12" width="16.5" bestFit="1" customWidth="1"/>
    <col min="13" max="13" width="20" bestFit="1" customWidth="1"/>
    <col min="14" max="14" width="14.83203125" bestFit="1" customWidth="1"/>
    <col min="15" max="15" width="12.1640625" bestFit="1" customWidth="1"/>
    <col min="16" max="16" width="15.6640625" bestFit="1" customWidth="1"/>
    <col min="17" max="17" width="19.1640625" bestFit="1" customWidth="1"/>
    <col min="18" max="18" width="16.5" bestFit="1" customWidth="1"/>
    <col min="19" max="19" width="20" bestFit="1" customWidth="1"/>
  </cols>
  <sheetData>
    <row r="2" spans="1:6" x14ac:dyDescent="0.2">
      <c r="A2" s="13" t="s">
        <v>8358</v>
      </c>
      <c r="B2" t="s">
        <v>8315</v>
      </c>
    </row>
    <row r="4" spans="1:6" x14ac:dyDescent="0.2">
      <c r="A4" s="13" t="s">
        <v>8372</v>
      </c>
      <c r="B4" s="13" t="s">
        <v>8370</v>
      </c>
    </row>
    <row r="5" spans="1:6" x14ac:dyDescent="0.2">
      <c r="A5" s="13" t="s">
        <v>8373</v>
      </c>
      <c r="B5" t="s">
        <v>8219</v>
      </c>
      <c r="C5" t="s">
        <v>8220</v>
      </c>
      <c r="D5" t="s">
        <v>8221</v>
      </c>
      <c r="E5" t="s">
        <v>8218</v>
      </c>
      <c r="F5" t="s">
        <v>8371</v>
      </c>
    </row>
    <row r="6" spans="1:6" x14ac:dyDescent="0.2">
      <c r="A6" s="15" t="s">
        <v>8382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5" t="s">
        <v>8383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5" t="s">
        <v>8384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5" t="s">
        <v>8385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5" t="s">
        <v>8376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5" t="s">
        <v>8386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5" t="s">
        <v>8377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5" t="s">
        <v>8378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5" t="s">
        <v>8379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5" t="s">
        <v>8380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5" t="s">
        <v>8381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5" t="s">
        <v>8387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5" t="s">
        <v>8371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8BF29-CA40-694E-8F1D-16CBABDD1EE9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6" x14ac:dyDescent="0.2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8393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Category Statistics</vt:lpstr>
      <vt:lpstr>Subcategory Statistics</vt:lpstr>
      <vt:lpstr>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Bruno Blaszczyk Neves</cp:lastModifiedBy>
  <dcterms:created xsi:type="dcterms:W3CDTF">2017-04-20T15:17:24Z</dcterms:created>
  <dcterms:modified xsi:type="dcterms:W3CDTF">2022-04-25T01:17:20Z</dcterms:modified>
</cp:coreProperties>
</file>