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3" i="1"/>
  <c r="M3" i="1" s="1"/>
  <c r="N3" i="1" s="1"/>
  <c r="L2" i="1"/>
  <c r="M2" i="1" s="1"/>
  <c r="C31" i="1" l="1"/>
  <c r="C32" i="1" s="1"/>
  <c r="C38" i="1" s="1"/>
  <c r="N2" i="1"/>
</calcChain>
</file>

<file path=xl/sharedStrings.xml><?xml version="1.0" encoding="utf-8"?>
<sst xmlns="http://schemas.openxmlformats.org/spreadsheetml/2006/main" count="171" uniqueCount="139">
  <si>
    <t>Item</t>
  </si>
  <si>
    <t>Reference</t>
  </si>
  <si>
    <t>Part Name</t>
  </si>
  <si>
    <t>Manufacturer</t>
  </si>
  <si>
    <t>Description</t>
  </si>
  <si>
    <t>DigiKey Part #</t>
  </si>
  <si>
    <t>Qty</t>
  </si>
  <si>
    <t>Part Number</t>
  </si>
  <si>
    <t>U4</t>
  </si>
  <si>
    <t>AP7312</t>
  </si>
  <si>
    <t>Diodes Inc.</t>
  </si>
  <si>
    <t>Dual Channel 3.3V 150mA LDO</t>
  </si>
  <si>
    <t>C9-10 C13-14 C16</t>
  </si>
  <si>
    <t>CAP0603_UNDERSIZED,100n</t>
  </si>
  <si>
    <t>TDK Corporation</t>
  </si>
  <si>
    <t>MILSPEC 603 CAPACITOR</t>
  </si>
  <si>
    <t>445-1316-1-ND</t>
  </si>
  <si>
    <t>C1608X7R1E104K080AA</t>
  </si>
  <si>
    <t>C1 C7-8</t>
  </si>
  <si>
    <t>CAP0603_UNDERSIZED,10u</t>
  </si>
  <si>
    <t>445-4112-1-ND</t>
  </si>
  <si>
    <t>C1608X5R0J106M080AB</t>
  </si>
  <si>
    <t>C2-5 C12</t>
  </si>
  <si>
    <t>CAP0603_UNDERSIZED,1uF</t>
  </si>
  <si>
    <t>MILSPEC 603 Capacitor</t>
  </si>
  <si>
    <t>C15</t>
  </si>
  <si>
    <t>CAP0603_UNDERSIZED,2.2nF</t>
  </si>
  <si>
    <t>C11</t>
  </si>
  <si>
    <t>CAP0603_UNDERSIZED,4.7u</t>
  </si>
  <si>
    <t>C6</t>
  </si>
  <si>
    <t>CAP0603_UNDERSIZED,470nF</t>
  </si>
  <si>
    <t>J2</t>
  </si>
  <si>
    <t>CON-SIP-2P</t>
  </si>
  <si>
    <t>N/A</t>
  </si>
  <si>
    <t>GENERIC 2 PIN SIP HEADER .100 CENTERS</t>
  </si>
  <si>
    <t>J5-6 J8-9</t>
  </si>
  <si>
    <t>CON-SIP-4P</t>
  </si>
  <si>
    <t>GENERIC 4 PIN SIP HEADER .100 CENTERS</t>
  </si>
  <si>
    <t>J1</t>
  </si>
  <si>
    <t>CON-USB-5PMINI</t>
  </si>
  <si>
    <t>TE Connectivity</t>
  </si>
  <si>
    <t>5 pin Mini USB type AB connector</t>
  </si>
  <si>
    <t>732-3154-1-ND</t>
  </si>
  <si>
    <t>X1</t>
  </si>
  <si>
    <t>CRYSTAL_0,32.768kHz</t>
  </si>
  <si>
    <t>Citizen Finetech Miyota</t>
  </si>
  <si>
    <t>XTAL 32.768kHz 6pF</t>
  </si>
  <si>
    <t>300-8301-ND</t>
  </si>
  <si>
    <t>CFS206-32.768KDZB-UB</t>
  </si>
  <si>
    <t>U2</t>
  </si>
  <si>
    <t>FT232RQ</t>
  </si>
  <si>
    <t>FTDI</t>
  </si>
  <si>
    <t>USB to RS232 Converter IC</t>
  </si>
  <si>
    <t>768-1008-1-ND</t>
  </si>
  <si>
    <t>Lite-On Inc</t>
  </si>
  <si>
    <t>MILSPEC 603 LED</t>
  </si>
  <si>
    <t>160-1828-1-ND</t>
  </si>
  <si>
    <t>LTST-C193KGKT-5A</t>
  </si>
  <si>
    <t>U3</t>
  </si>
  <si>
    <t>MAX1555EZK-T</t>
  </si>
  <si>
    <t>Maxim Integrated</t>
  </si>
  <si>
    <t>LiPo Battery Charger IC</t>
  </si>
  <si>
    <t>MAX1555EZK+TCT-ND</t>
  </si>
  <si>
    <t>MAX1555EZK+T</t>
  </si>
  <si>
    <t>J3</t>
  </si>
  <si>
    <t>MICROSD_PUSH-PUSH</t>
  </si>
  <si>
    <t>Hirose Electric Co Ltd</t>
  </si>
  <si>
    <t>CONN MICRO SD R/A PUSH-PUSH SMD</t>
  </si>
  <si>
    <t>U6</t>
  </si>
  <si>
    <t>MPU6050</t>
  </si>
  <si>
    <t>Invensense</t>
  </si>
  <si>
    <t>6-Axis I2C Interfaced IMU</t>
  </si>
  <si>
    <t>U1</t>
  </si>
  <si>
    <t>MSP430F5342</t>
  </si>
  <si>
    <t>Texas Instruments</t>
  </si>
  <si>
    <t>5xxx Series MSP430 Microcontroller</t>
  </si>
  <si>
    <t>296-29957-1-ND</t>
  </si>
  <si>
    <t>M1</t>
  </si>
  <si>
    <t>NDS332P</t>
  </si>
  <si>
    <t>Fairchild Semiconductor</t>
  </si>
  <si>
    <t>SOT-23 P-CH MOSFET</t>
  </si>
  <si>
    <t>NDS332PCT-ND</t>
  </si>
  <si>
    <t>RES0603_UNDERSIZED,100k</t>
  </si>
  <si>
    <t>Panasonic Electronic Components</t>
  </si>
  <si>
    <t>MILSPEC 603 RESISTOR</t>
  </si>
  <si>
    <t>P10KGCT-ND</t>
  </si>
  <si>
    <t>ERJ-3GEYJ103V</t>
  </si>
  <si>
    <t>P100KGCT-ND</t>
  </si>
  <si>
    <t>ERJ-3GEYJ104V</t>
  </si>
  <si>
    <t>R5</t>
  </si>
  <si>
    <t>RES0603_UNDERSIZED,1M</t>
  </si>
  <si>
    <t>R2 R4</t>
  </si>
  <si>
    <t>RES0603_UNDERSIZED,330</t>
  </si>
  <si>
    <t>P330GCT-ND</t>
  </si>
  <si>
    <t>ERJ-3GEYJ331V</t>
  </si>
  <si>
    <t>SW1-2</t>
  </si>
  <si>
    <t>SW_PUSHBUTTON</t>
  </si>
  <si>
    <t>J4</t>
  </si>
  <si>
    <t>T4000HEADER</t>
  </si>
  <si>
    <t>100 mil TEMPO 4000 16-pin header</t>
  </si>
  <si>
    <t>651305142821</t>
  </si>
  <si>
    <t>Momentary Pushbutton SW (SMT)</t>
  </si>
  <si>
    <t>P13597SCT-ND</t>
  </si>
  <si>
    <t>EVQ-PNF04M</t>
  </si>
  <si>
    <t>HR1964CT-ND</t>
  </si>
  <si>
    <t>DM3AT-SF-PEJM5</t>
  </si>
  <si>
    <t>Unit Cost</t>
  </si>
  <si>
    <t>Boards</t>
  </si>
  <si>
    <t>Unit Cost @ 1</t>
  </si>
  <si>
    <t>Unit Cost @ 10</t>
  </si>
  <si>
    <t>Unit Cost @ 100</t>
  </si>
  <si>
    <t xml:space="preserve">1276-1041-1-ND </t>
  </si>
  <si>
    <t>CL10F105ZP8NNNC</t>
  </si>
  <si>
    <t>Samsung Electronics</t>
  </si>
  <si>
    <t xml:space="preserve">1276-1110-1-ND </t>
  </si>
  <si>
    <t>CL10B222KB8NNNC</t>
  </si>
  <si>
    <t xml:space="preserve">587-1785-1-ND </t>
  </si>
  <si>
    <t>Taiyo Yuden</t>
  </si>
  <si>
    <t>JMK107BJ475KA-T</t>
  </si>
  <si>
    <t xml:space="preserve">587-1259-1-ND </t>
  </si>
  <si>
    <t>TMK107F474ZA-T</t>
  </si>
  <si>
    <t>D1</t>
  </si>
  <si>
    <t>D2</t>
  </si>
  <si>
    <t>LED Red</t>
  </si>
  <si>
    <t>LED Green</t>
  </si>
  <si>
    <t>160-1830-1-ND</t>
  </si>
  <si>
    <t>LTST-C193KRKT-5A</t>
  </si>
  <si>
    <t>Total</t>
  </si>
  <si>
    <t>Total Cost</t>
  </si>
  <si>
    <t>Cost/Board</t>
  </si>
  <si>
    <t>SPARKFUN or INVENSENSE DIRECTLY</t>
  </si>
  <si>
    <t>Board Cost</t>
  </si>
  <si>
    <t>Population (unit)</t>
  </si>
  <si>
    <t>Population Total</t>
  </si>
  <si>
    <t>Assembly Total</t>
  </si>
  <si>
    <t>RES0603_UNDERSIZED,10k</t>
  </si>
  <si>
    <t>R1, R3, R8</t>
  </si>
  <si>
    <t>R6-7</t>
  </si>
  <si>
    <t>AP7312-3333W6-7DICT-ND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</si>
</sst>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2" fillId="0" borderId="0" xfId="1" applyNumberFormat="1"/>
    <xf numFmtId="8" fontId="0" fillId="0" borderId="0" xfId="0" applyNumberFormat="1"/>
    <xf numFmtId="49" fontId="0" fillId="0" borderId="0" xfId="0" applyNumberFormat="1" applyAlignment="1">
      <alignment wrapText="1"/>
    </xf>
    <xf numFmtId="6" fontId="0" fillId="0" borderId="0" xfId="0" applyNumberFormat="1"/>
    <xf numFmtId="0" fontId="3" fillId="2" borderId="0" xfId="0" applyFont="1" applyFill="1"/>
    <xf numFmtId="0" fontId="0" fillId="4" borderId="0" xfId="0" applyFill="1"/>
    <xf numFmtId="164" fontId="0" fillId="0" borderId="0" xfId="0" applyNumberFormat="1"/>
    <xf numFmtId="8" fontId="0" fillId="3" borderId="0" xfId="0" applyNumberFormat="1" applyFill="1"/>
    <xf numFmtId="49" fontId="2" fillId="3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vendor=0&amp;keywords=300-8301-ND" TargetMode="External"/><Relationship Id="rId13" Type="http://schemas.openxmlformats.org/officeDocument/2006/relationships/hyperlink" Target="http://www.digikey.com/product-detail/en/DM3AT-SF-PEJM5/HR1964CT-ND/2533566" TargetMode="External"/><Relationship Id="rId18" Type="http://schemas.openxmlformats.org/officeDocument/2006/relationships/hyperlink" Target="http://www.digikey.com/product-detail/en/ERJ-3GEYJ103V/P10KGCT-ND/134717" TargetMode="External"/><Relationship Id="rId3" Type="http://schemas.openxmlformats.org/officeDocument/2006/relationships/hyperlink" Target="http://www.digikey.com/product-detail/en/CL10F105ZP8NNNC/1276-1041-1-ND/3889127" TargetMode="External"/><Relationship Id="rId21" Type="http://schemas.openxmlformats.org/officeDocument/2006/relationships/hyperlink" Target="https://www.sparkfun.com/products/10937" TargetMode="External"/><Relationship Id="rId7" Type="http://schemas.openxmlformats.org/officeDocument/2006/relationships/hyperlink" Target="http://www.digikey.com/product-detail/en/651305142821/732-3154-1-ND/2627307" TargetMode="External"/><Relationship Id="rId12" Type="http://schemas.openxmlformats.org/officeDocument/2006/relationships/hyperlink" Target="http://www.digikey.com/product-detail/en/MAX1555EZK%2BT/MAX1555EZK%2BTCT-ND/2699449" TargetMode="External"/><Relationship Id="rId17" Type="http://schemas.openxmlformats.org/officeDocument/2006/relationships/hyperlink" Target="http://www.digikey.com/product-detail/en/ERJ-3GEYJ104V/P100KGCT-ND/134878" TargetMode="External"/><Relationship Id="rId2" Type="http://schemas.openxmlformats.org/officeDocument/2006/relationships/hyperlink" Target="http://www.digikey.com/product-detail/en/C1608X5R0J106M080AB/445-4112-1-ND/1975462" TargetMode="External"/><Relationship Id="rId16" Type="http://schemas.openxmlformats.org/officeDocument/2006/relationships/hyperlink" Target="http://www.digikey.com/product-detail/en/ERJ-3GEYJ103V/P10KGCT-ND/134717" TargetMode="External"/><Relationship Id="rId20" Type="http://schemas.openxmlformats.org/officeDocument/2006/relationships/hyperlink" Target="http://www.digikey.com/product-detail/en/EVQ-PNF04M/P13597SCT-ND/1245518" TargetMode="External"/><Relationship Id="rId1" Type="http://schemas.openxmlformats.org/officeDocument/2006/relationships/hyperlink" Target="http://www.digikey.com/product-detail/en/C1608X7R1E104K080AA/445-1316-1-ND/567697" TargetMode="External"/><Relationship Id="rId6" Type="http://schemas.openxmlformats.org/officeDocument/2006/relationships/hyperlink" Target="http://www.digikey.com/product-detail/en/TMK107F474ZA-T/587-1259-1-ND/931036" TargetMode="External"/><Relationship Id="rId11" Type="http://schemas.openxmlformats.org/officeDocument/2006/relationships/hyperlink" Target="http://www.digikey.com/product-detail/en/LTST-C193KRKT-5A/160-1830-1-ND/2356251" TargetMode="External"/><Relationship Id="rId5" Type="http://schemas.openxmlformats.org/officeDocument/2006/relationships/hyperlink" Target="http://www.digikey.com/product-detail/en/JMK107BJ475KA-T/587-1785-1-ND/1212801" TargetMode="External"/><Relationship Id="rId15" Type="http://schemas.openxmlformats.org/officeDocument/2006/relationships/hyperlink" Target="http://www.digikey.com/product-detail/en/NDS332P/NDS332PCT-ND/42817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LTST-C193KGKT-5A/160-1828-1-ND/2356247" TargetMode="External"/><Relationship Id="rId19" Type="http://schemas.openxmlformats.org/officeDocument/2006/relationships/hyperlink" Target="http://www.digikey.com/product-detail/en/ERJ-3GEYJ331V/P330GCT-ND/134778" TargetMode="External"/><Relationship Id="rId4" Type="http://schemas.openxmlformats.org/officeDocument/2006/relationships/hyperlink" Target="http://www.digikey.com/product-detail/en/CL10B222KB8NNNC/1276-1110-1-ND/3889196" TargetMode="External"/><Relationship Id="rId9" Type="http://schemas.openxmlformats.org/officeDocument/2006/relationships/hyperlink" Target="http://www.digikey.com/product-detail/en/FT232RQ-REEL/768-1008-1-ND/1836403" TargetMode="External"/><Relationship Id="rId14" Type="http://schemas.openxmlformats.org/officeDocument/2006/relationships/hyperlink" Target="http://www.digikey.com/product-detail/en/MSP430F5342IRGZT/296-29957-1-ND/2786087" TargetMode="External"/><Relationship Id="rId22" Type="http://schemas.openxmlformats.org/officeDocument/2006/relationships/hyperlink" Target="http://www.digikey.com/product-detail/en/AP7312-3333W6-7/AP7312-3333W6-7DICT-ND/259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85" zoomScaleNormal="85" workbookViewId="0">
      <selection activeCell="G34" sqref="G34"/>
    </sheetView>
  </sheetViews>
  <sheetFormatPr defaultRowHeight="15" x14ac:dyDescent="0.25"/>
  <cols>
    <col min="1" max="1" width="6.140625" customWidth="1"/>
    <col min="2" max="2" width="16.28515625" customWidth="1"/>
    <col min="3" max="3" width="26.28515625" customWidth="1"/>
    <col min="4" max="4" width="5" customWidth="1"/>
    <col min="5" max="5" width="33.28515625" customWidth="1"/>
    <col min="6" max="6" width="36.42578125" customWidth="1"/>
    <col min="7" max="7" width="36.42578125" style="1" customWidth="1"/>
    <col min="8" max="8" width="24.28515625" style="1" customWidth="1"/>
    <col min="9" max="9" width="13.42578125" customWidth="1"/>
    <col min="10" max="10" width="14.140625" customWidth="1"/>
    <col min="11" max="11" width="16.28515625" customWidth="1"/>
    <col min="12" max="12" width="9.42578125" customWidth="1"/>
    <col min="13" max="13" width="11.710937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3" t="s">
        <v>5</v>
      </c>
      <c r="H1" s="3" t="s">
        <v>7</v>
      </c>
      <c r="I1" s="2" t="s">
        <v>108</v>
      </c>
      <c r="J1" s="2" t="s">
        <v>109</v>
      </c>
      <c r="K1" s="2" t="s">
        <v>110</v>
      </c>
      <c r="L1" s="2" t="s">
        <v>106</v>
      </c>
      <c r="M1" s="2" t="s">
        <v>129</v>
      </c>
      <c r="N1" s="2" t="s">
        <v>127</v>
      </c>
    </row>
    <row r="2" spans="1:14" x14ac:dyDescent="0.25">
      <c r="A2">
        <v>1</v>
      </c>
      <c r="B2" t="s">
        <v>8</v>
      </c>
      <c r="C2" t="s">
        <v>9</v>
      </c>
      <c r="D2">
        <v>1</v>
      </c>
      <c r="E2" t="s">
        <v>10</v>
      </c>
      <c r="F2" t="s">
        <v>11</v>
      </c>
      <c r="G2" s="8" t="s">
        <v>138</v>
      </c>
      <c r="H2" s="1" t="s">
        <v>9</v>
      </c>
      <c r="I2" s="9">
        <v>0.64</v>
      </c>
      <c r="J2" s="9">
        <v>0.56000000000000005</v>
      </c>
      <c r="K2" s="9">
        <v>0.43</v>
      </c>
      <c r="L2">
        <f>IF(D2*$C$30&lt;10, I2, J2)</f>
        <v>0.56000000000000005</v>
      </c>
      <c r="M2">
        <f>D2*L2</f>
        <v>0.56000000000000005</v>
      </c>
      <c r="N2">
        <f>M2*$C$30</f>
        <v>6.7200000000000006</v>
      </c>
    </row>
    <row r="3" spans="1:14" x14ac:dyDescent="0.25">
      <c r="A3">
        <v>2</v>
      </c>
      <c r="B3" t="s">
        <v>12</v>
      </c>
      <c r="C3" t="s">
        <v>13</v>
      </c>
      <c r="D3">
        <v>5</v>
      </c>
      <c r="E3" t="s">
        <v>14</v>
      </c>
      <c r="F3" t="s">
        <v>15</v>
      </c>
      <c r="G3" s="8" t="s">
        <v>16</v>
      </c>
      <c r="H3" s="1" t="s">
        <v>17</v>
      </c>
      <c r="I3" s="9">
        <v>0.1</v>
      </c>
      <c r="J3" s="9">
        <v>2.4E-2</v>
      </c>
      <c r="K3" s="9">
        <v>1.0999999999999999E-2</v>
      </c>
      <c r="L3">
        <f>IF(D3*$C$30&lt;10, I3, J3)</f>
        <v>2.4E-2</v>
      </c>
      <c r="M3">
        <f t="shared" ref="M3:M25" si="0">D3*L3</f>
        <v>0.12</v>
      </c>
      <c r="N3">
        <f t="shared" ref="N3:N25" si="1">M3*$C$30</f>
        <v>1.44</v>
      </c>
    </row>
    <row r="4" spans="1:14" x14ac:dyDescent="0.25">
      <c r="A4">
        <v>3</v>
      </c>
      <c r="B4" t="s">
        <v>18</v>
      </c>
      <c r="C4" t="s">
        <v>19</v>
      </c>
      <c r="D4">
        <v>3</v>
      </c>
      <c r="E4" t="s">
        <v>14</v>
      </c>
      <c r="F4" t="s">
        <v>15</v>
      </c>
      <c r="G4" s="8" t="s">
        <v>20</v>
      </c>
      <c r="H4" s="1" t="s">
        <v>21</v>
      </c>
      <c r="I4" s="9">
        <v>0.32</v>
      </c>
      <c r="J4" s="9">
        <v>0.26</v>
      </c>
      <c r="K4" s="9">
        <v>0.13200000000000001</v>
      </c>
      <c r="L4">
        <f t="shared" ref="L4:L25" si="2">IF(D4*$C$30&lt;10, I4, J4)</f>
        <v>0.26</v>
      </c>
      <c r="M4">
        <f t="shared" si="0"/>
        <v>0.78</v>
      </c>
      <c r="N4">
        <f t="shared" si="1"/>
        <v>9.36</v>
      </c>
    </row>
    <row r="5" spans="1:14" x14ac:dyDescent="0.25">
      <c r="A5">
        <v>4</v>
      </c>
      <c r="B5" t="s">
        <v>22</v>
      </c>
      <c r="C5" t="s">
        <v>23</v>
      </c>
      <c r="D5">
        <v>5</v>
      </c>
      <c r="E5" t="s">
        <v>113</v>
      </c>
      <c r="F5" t="s">
        <v>24</v>
      </c>
      <c r="G5" s="8" t="s">
        <v>111</v>
      </c>
      <c r="H5" s="1" t="s">
        <v>112</v>
      </c>
      <c r="I5" s="9">
        <v>0.1</v>
      </c>
      <c r="J5" s="9">
        <v>4.1000000000000002E-2</v>
      </c>
      <c r="K5" s="9">
        <v>1.7999999999999999E-2</v>
      </c>
      <c r="L5">
        <f t="shared" si="2"/>
        <v>4.1000000000000002E-2</v>
      </c>
      <c r="M5">
        <f t="shared" si="0"/>
        <v>0.20500000000000002</v>
      </c>
      <c r="N5">
        <f t="shared" si="1"/>
        <v>2.46</v>
      </c>
    </row>
    <row r="6" spans="1:14" x14ac:dyDescent="0.25">
      <c r="A6">
        <v>5</v>
      </c>
      <c r="B6" t="s">
        <v>25</v>
      </c>
      <c r="C6" t="s">
        <v>26</v>
      </c>
      <c r="D6">
        <v>1</v>
      </c>
      <c r="E6" t="s">
        <v>113</v>
      </c>
      <c r="F6" t="s">
        <v>15</v>
      </c>
      <c r="G6" s="8" t="s">
        <v>114</v>
      </c>
      <c r="H6" s="10" t="s">
        <v>115</v>
      </c>
      <c r="I6" s="9">
        <v>0.1</v>
      </c>
      <c r="J6" s="9">
        <v>2.9000000000000001E-2</v>
      </c>
      <c r="K6" s="9">
        <v>1.2999999999999999E-2</v>
      </c>
      <c r="L6">
        <f t="shared" si="2"/>
        <v>2.9000000000000001E-2</v>
      </c>
      <c r="M6">
        <f t="shared" si="0"/>
        <v>2.9000000000000001E-2</v>
      </c>
      <c r="N6">
        <f t="shared" si="1"/>
        <v>0.34800000000000003</v>
      </c>
    </row>
    <row r="7" spans="1:14" x14ac:dyDescent="0.25">
      <c r="A7">
        <v>6</v>
      </c>
      <c r="B7" t="s">
        <v>27</v>
      </c>
      <c r="C7" t="s">
        <v>28</v>
      </c>
      <c r="D7">
        <v>1</v>
      </c>
      <c r="E7" t="s">
        <v>117</v>
      </c>
      <c r="F7" t="s">
        <v>15</v>
      </c>
      <c r="G7" s="8" t="s">
        <v>116</v>
      </c>
      <c r="H7" s="1" t="s">
        <v>118</v>
      </c>
      <c r="I7" s="9">
        <v>0.13</v>
      </c>
      <c r="J7" s="9">
        <v>0.09</v>
      </c>
      <c r="K7" s="9">
        <v>4.2000000000000003E-2</v>
      </c>
      <c r="L7">
        <f t="shared" si="2"/>
        <v>0.09</v>
      </c>
      <c r="M7">
        <f t="shared" si="0"/>
        <v>0.09</v>
      </c>
      <c r="N7">
        <f t="shared" si="1"/>
        <v>1.08</v>
      </c>
    </row>
    <row r="8" spans="1:14" x14ac:dyDescent="0.25">
      <c r="A8">
        <v>7</v>
      </c>
      <c r="B8" t="s">
        <v>29</v>
      </c>
      <c r="C8" t="s">
        <v>30</v>
      </c>
      <c r="D8">
        <v>1</v>
      </c>
      <c r="E8" t="s">
        <v>117</v>
      </c>
      <c r="F8" t="s">
        <v>15</v>
      </c>
      <c r="G8" s="8" t="s">
        <v>119</v>
      </c>
      <c r="H8" s="1" t="s">
        <v>120</v>
      </c>
      <c r="I8" s="9">
        <v>0.1</v>
      </c>
      <c r="J8" s="9">
        <v>4.2000000000000003E-2</v>
      </c>
      <c r="K8" s="9">
        <v>1.9300000000000001E-2</v>
      </c>
      <c r="L8">
        <f t="shared" si="2"/>
        <v>4.2000000000000003E-2</v>
      </c>
      <c r="M8">
        <f t="shared" si="0"/>
        <v>4.2000000000000003E-2</v>
      </c>
      <c r="N8">
        <f t="shared" si="1"/>
        <v>0.504</v>
      </c>
    </row>
    <row r="9" spans="1:14" x14ac:dyDescent="0.25">
      <c r="A9" s="4">
        <v>8</v>
      </c>
      <c r="B9" s="4" t="s">
        <v>31</v>
      </c>
      <c r="C9" s="4" t="s">
        <v>32</v>
      </c>
      <c r="D9" s="4">
        <v>1</v>
      </c>
      <c r="E9" s="4" t="s">
        <v>33</v>
      </c>
      <c r="F9" s="4" t="s">
        <v>34</v>
      </c>
      <c r="G9" s="5" t="s">
        <v>33</v>
      </c>
      <c r="H9" s="5" t="s">
        <v>33</v>
      </c>
      <c r="I9" s="4"/>
      <c r="J9" s="4"/>
      <c r="K9" s="4"/>
      <c r="L9" s="4"/>
      <c r="M9" s="4"/>
      <c r="N9" s="4"/>
    </row>
    <row r="10" spans="1:14" x14ac:dyDescent="0.25">
      <c r="A10" s="4">
        <v>9</v>
      </c>
      <c r="B10" s="4" t="s">
        <v>35</v>
      </c>
      <c r="C10" s="4" t="s">
        <v>36</v>
      </c>
      <c r="D10" s="4">
        <v>4</v>
      </c>
      <c r="E10" s="4" t="s">
        <v>33</v>
      </c>
      <c r="F10" s="4" t="s">
        <v>37</v>
      </c>
      <c r="G10" s="5" t="s">
        <v>33</v>
      </c>
      <c r="H10" s="5" t="s">
        <v>33</v>
      </c>
      <c r="I10" s="4"/>
      <c r="J10" s="4"/>
      <c r="K10" s="4"/>
      <c r="L10" s="4"/>
      <c r="M10" s="4"/>
      <c r="N10" s="4"/>
    </row>
    <row r="11" spans="1:14" x14ac:dyDescent="0.25">
      <c r="A11">
        <v>10</v>
      </c>
      <c r="B11" t="s">
        <v>38</v>
      </c>
      <c r="C11" t="s">
        <v>39</v>
      </c>
      <c r="D11">
        <v>1</v>
      </c>
      <c r="E11" t="s">
        <v>40</v>
      </c>
      <c r="F11" t="s">
        <v>41</v>
      </c>
      <c r="G11" s="8" t="s">
        <v>42</v>
      </c>
      <c r="H11" s="1" t="s">
        <v>100</v>
      </c>
      <c r="I11" s="9">
        <v>2.23</v>
      </c>
      <c r="J11" s="9">
        <v>2.02</v>
      </c>
      <c r="K11" s="9">
        <v>1.73</v>
      </c>
      <c r="L11">
        <f t="shared" si="2"/>
        <v>2.02</v>
      </c>
      <c r="M11">
        <f t="shared" si="0"/>
        <v>2.02</v>
      </c>
      <c r="N11">
        <f t="shared" si="1"/>
        <v>24.240000000000002</v>
      </c>
    </row>
    <row r="12" spans="1:14" x14ac:dyDescent="0.25">
      <c r="A12">
        <v>11</v>
      </c>
      <c r="B12" t="s">
        <v>43</v>
      </c>
      <c r="C12" t="s">
        <v>44</v>
      </c>
      <c r="D12">
        <v>1</v>
      </c>
      <c r="E12" t="s">
        <v>45</v>
      </c>
      <c r="F12" t="s">
        <v>46</v>
      </c>
      <c r="G12" s="8" t="s">
        <v>47</v>
      </c>
      <c r="H12" s="1" t="s">
        <v>48</v>
      </c>
      <c r="I12" s="9">
        <v>0.28000000000000003</v>
      </c>
      <c r="J12" s="9">
        <v>0.24</v>
      </c>
      <c r="K12" s="9">
        <v>0.16</v>
      </c>
      <c r="L12">
        <f t="shared" si="2"/>
        <v>0.24</v>
      </c>
      <c r="M12">
        <f t="shared" si="0"/>
        <v>0.24</v>
      </c>
      <c r="N12">
        <f t="shared" si="1"/>
        <v>2.88</v>
      </c>
    </row>
    <row r="13" spans="1:14" x14ac:dyDescent="0.25">
      <c r="A13">
        <v>12</v>
      </c>
      <c r="B13" t="s">
        <v>49</v>
      </c>
      <c r="C13" t="s">
        <v>50</v>
      </c>
      <c r="D13">
        <v>1</v>
      </c>
      <c r="E13" t="s">
        <v>51</v>
      </c>
      <c r="F13" t="s">
        <v>52</v>
      </c>
      <c r="G13" s="8" t="s">
        <v>53</v>
      </c>
      <c r="H13" s="1" t="s">
        <v>50</v>
      </c>
      <c r="I13" s="9">
        <v>4.5</v>
      </c>
      <c r="J13" s="9">
        <v>4.05</v>
      </c>
      <c r="K13" s="9">
        <v>3.65</v>
      </c>
      <c r="L13">
        <f t="shared" si="2"/>
        <v>4.05</v>
      </c>
      <c r="M13">
        <f t="shared" si="0"/>
        <v>4.05</v>
      </c>
      <c r="N13">
        <f t="shared" si="1"/>
        <v>48.599999999999994</v>
      </c>
    </row>
    <row r="14" spans="1:14" x14ac:dyDescent="0.25">
      <c r="A14">
        <v>13</v>
      </c>
      <c r="B14" t="s">
        <v>121</v>
      </c>
      <c r="C14" t="s">
        <v>124</v>
      </c>
      <c r="D14">
        <v>1</v>
      </c>
      <c r="E14" t="s">
        <v>54</v>
      </c>
      <c r="F14" t="s">
        <v>55</v>
      </c>
      <c r="G14" s="8" t="s">
        <v>56</v>
      </c>
      <c r="H14" s="1" t="s">
        <v>57</v>
      </c>
      <c r="I14" s="9">
        <v>0.42</v>
      </c>
      <c r="J14" s="9">
        <v>0.3</v>
      </c>
      <c r="K14" s="9">
        <v>0.17599999999999999</v>
      </c>
      <c r="L14">
        <f t="shared" si="2"/>
        <v>0.3</v>
      </c>
      <c r="M14">
        <f t="shared" si="0"/>
        <v>0.3</v>
      </c>
      <c r="N14">
        <f t="shared" si="1"/>
        <v>3.5999999999999996</v>
      </c>
    </row>
    <row r="15" spans="1:14" x14ac:dyDescent="0.25">
      <c r="A15">
        <v>14</v>
      </c>
      <c r="B15" t="s">
        <v>122</v>
      </c>
      <c r="C15" t="s">
        <v>123</v>
      </c>
      <c r="D15">
        <v>1</v>
      </c>
      <c r="E15" t="s">
        <v>54</v>
      </c>
      <c r="F15" t="s">
        <v>55</v>
      </c>
      <c r="G15" s="8" t="s">
        <v>125</v>
      </c>
      <c r="H15" s="1" t="s">
        <v>126</v>
      </c>
      <c r="I15" s="9">
        <v>0.42</v>
      </c>
      <c r="J15" s="9">
        <v>0.3</v>
      </c>
      <c r="K15" s="9">
        <v>0.17599999999999999</v>
      </c>
      <c r="L15">
        <f t="shared" si="2"/>
        <v>0.3</v>
      </c>
      <c r="M15">
        <f t="shared" si="0"/>
        <v>0.3</v>
      </c>
      <c r="N15">
        <f t="shared" si="1"/>
        <v>3.5999999999999996</v>
      </c>
    </row>
    <row r="16" spans="1:14" x14ac:dyDescent="0.25">
      <c r="A16">
        <v>15</v>
      </c>
      <c r="B16" t="s">
        <v>58</v>
      </c>
      <c r="C16" t="s">
        <v>59</v>
      </c>
      <c r="D16">
        <v>1</v>
      </c>
      <c r="E16" t="s">
        <v>60</v>
      </c>
      <c r="F16" t="s">
        <v>61</v>
      </c>
      <c r="G16" s="8" t="s">
        <v>62</v>
      </c>
      <c r="H16" s="1" t="s">
        <v>63</v>
      </c>
      <c r="I16" s="9">
        <v>2.0299999999999998</v>
      </c>
      <c r="J16" s="9">
        <v>2.0299999999999998</v>
      </c>
      <c r="K16" s="9">
        <v>1.33</v>
      </c>
      <c r="L16">
        <f t="shared" si="2"/>
        <v>2.0299999999999998</v>
      </c>
      <c r="M16">
        <f t="shared" si="0"/>
        <v>2.0299999999999998</v>
      </c>
      <c r="N16">
        <f t="shared" si="1"/>
        <v>24.36</v>
      </c>
    </row>
    <row r="17" spans="1:14" x14ac:dyDescent="0.25">
      <c r="A17" s="13">
        <v>16</v>
      </c>
      <c r="B17" t="s">
        <v>64</v>
      </c>
      <c r="C17" t="s">
        <v>65</v>
      </c>
      <c r="D17">
        <v>1</v>
      </c>
      <c r="E17" t="s">
        <v>66</v>
      </c>
      <c r="F17" t="s">
        <v>67</v>
      </c>
      <c r="G17" s="8" t="s">
        <v>104</v>
      </c>
      <c r="H17" s="1" t="s">
        <v>105</v>
      </c>
      <c r="I17" s="9">
        <v>3.26</v>
      </c>
      <c r="J17" s="9">
        <v>2.7029999999999998</v>
      </c>
      <c r="K17" s="9">
        <v>2.0019999999999998</v>
      </c>
      <c r="L17">
        <f t="shared" si="2"/>
        <v>2.7029999999999998</v>
      </c>
      <c r="M17">
        <f>D17*L17</f>
        <v>2.7029999999999998</v>
      </c>
      <c r="N17">
        <f>M17*$C$30</f>
        <v>32.436</v>
      </c>
    </row>
    <row r="18" spans="1:14" x14ac:dyDescent="0.25">
      <c r="A18">
        <v>17</v>
      </c>
      <c r="B18" s="6" t="s">
        <v>68</v>
      </c>
      <c r="C18" s="6" t="s">
        <v>69</v>
      </c>
      <c r="D18" s="6">
        <v>1</v>
      </c>
      <c r="E18" s="6" t="s">
        <v>70</v>
      </c>
      <c r="F18" s="6" t="s">
        <v>71</v>
      </c>
      <c r="G18" s="16" t="s">
        <v>130</v>
      </c>
      <c r="H18" s="7" t="s">
        <v>69</v>
      </c>
      <c r="I18" s="15">
        <v>12.95</v>
      </c>
      <c r="J18" s="15">
        <v>11.66</v>
      </c>
      <c r="K18" s="15">
        <v>10.36</v>
      </c>
      <c r="L18" s="6">
        <f t="shared" si="2"/>
        <v>11.66</v>
      </c>
      <c r="M18" s="6">
        <f>D18*L18</f>
        <v>11.66</v>
      </c>
      <c r="N18" s="6">
        <f>M18*$C$30</f>
        <v>139.92000000000002</v>
      </c>
    </row>
    <row r="19" spans="1:14" x14ac:dyDescent="0.25">
      <c r="A19">
        <v>18</v>
      </c>
      <c r="B19" t="s">
        <v>72</v>
      </c>
      <c r="C19" t="s">
        <v>73</v>
      </c>
      <c r="D19">
        <v>1</v>
      </c>
      <c r="E19" t="s">
        <v>74</v>
      </c>
      <c r="F19" t="s">
        <v>75</v>
      </c>
      <c r="G19" s="8" t="s">
        <v>76</v>
      </c>
      <c r="H19" s="1" t="s">
        <v>73</v>
      </c>
      <c r="I19" s="9">
        <v>6.74</v>
      </c>
      <c r="J19" s="9">
        <v>6.0369999999999999</v>
      </c>
      <c r="K19" s="9">
        <v>3.16</v>
      </c>
      <c r="L19">
        <f t="shared" si="2"/>
        <v>6.0369999999999999</v>
      </c>
      <c r="M19">
        <f t="shared" si="0"/>
        <v>6.0369999999999999</v>
      </c>
      <c r="N19">
        <f t="shared" si="1"/>
        <v>72.444000000000003</v>
      </c>
    </row>
    <row r="20" spans="1:14" x14ac:dyDescent="0.25">
      <c r="A20">
        <v>19</v>
      </c>
      <c r="B20" t="s">
        <v>77</v>
      </c>
      <c r="C20" t="s">
        <v>78</v>
      </c>
      <c r="D20">
        <v>1</v>
      </c>
      <c r="E20" t="s">
        <v>79</v>
      </c>
      <c r="F20" t="s">
        <v>80</v>
      </c>
      <c r="G20" s="8" t="s">
        <v>81</v>
      </c>
      <c r="H20" s="1" t="s">
        <v>78</v>
      </c>
      <c r="I20" s="9">
        <v>0.52</v>
      </c>
      <c r="J20" s="9">
        <v>0.37</v>
      </c>
      <c r="K20" s="9">
        <v>0.24199999999999999</v>
      </c>
      <c r="L20">
        <f t="shared" si="2"/>
        <v>0.37</v>
      </c>
      <c r="M20">
        <f t="shared" si="0"/>
        <v>0.37</v>
      </c>
      <c r="N20">
        <f t="shared" si="1"/>
        <v>4.4399999999999995</v>
      </c>
    </row>
    <row r="21" spans="1:14" x14ac:dyDescent="0.25">
      <c r="A21">
        <v>20</v>
      </c>
      <c r="B21" t="s">
        <v>137</v>
      </c>
      <c r="C21" t="s">
        <v>135</v>
      </c>
      <c r="D21">
        <v>2</v>
      </c>
      <c r="E21" t="s">
        <v>83</v>
      </c>
      <c r="F21" t="s">
        <v>84</v>
      </c>
      <c r="G21" s="8" t="s">
        <v>85</v>
      </c>
      <c r="H21" s="1" t="s">
        <v>86</v>
      </c>
      <c r="I21" s="9">
        <v>0.1</v>
      </c>
      <c r="J21" s="9">
        <v>0.1</v>
      </c>
      <c r="K21" s="9">
        <v>7.0000000000000007E-2</v>
      </c>
      <c r="L21">
        <f t="shared" si="2"/>
        <v>0.1</v>
      </c>
      <c r="M21">
        <f t="shared" si="0"/>
        <v>0.2</v>
      </c>
      <c r="N21">
        <f t="shared" si="1"/>
        <v>2.4000000000000004</v>
      </c>
    </row>
    <row r="22" spans="1:14" x14ac:dyDescent="0.25">
      <c r="A22">
        <v>21</v>
      </c>
      <c r="B22" t="s">
        <v>136</v>
      </c>
      <c r="C22" t="s">
        <v>82</v>
      </c>
      <c r="D22">
        <v>3</v>
      </c>
      <c r="E22" t="s">
        <v>83</v>
      </c>
      <c r="F22" t="s">
        <v>84</v>
      </c>
      <c r="G22" s="8" t="s">
        <v>87</v>
      </c>
      <c r="H22" s="1" t="s">
        <v>88</v>
      </c>
      <c r="I22" s="9">
        <v>0.1</v>
      </c>
      <c r="J22" s="9">
        <v>0.1</v>
      </c>
      <c r="K22" s="9">
        <v>7.0000000000000001E-3</v>
      </c>
      <c r="L22">
        <f t="shared" si="2"/>
        <v>0.1</v>
      </c>
      <c r="M22">
        <f t="shared" si="0"/>
        <v>0.30000000000000004</v>
      </c>
      <c r="N22">
        <f t="shared" si="1"/>
        <v>3.6000000000000005</v>
      </c>
    </row>
    <row r="23" spans="1:14" x14ac:dyDescent="0.25">
      <c r="A23">
        <v>22</v>
      </c>
      <c r="B23" t="s">
        <v>89</v>
      </c>
      <c r="C23" t="s">
        <v>90</v>
      </c>
      <c r="D23">
        <v>1</v>
      </c>
      <c r="E23" t="s">
        <v>83</v>
      </c>
      <c r="F23" t="s">
        <v>84</v>
      </c>
      <c r="G23" s="8" t="s">
        <v>85</v>
      </c>
      <c r="H23" s="1" t="s">
        <v>86</v>
      </c>
      <c r="I23" s="9">
        <v>0.1</v>
      </c>
      <c r="J23" s="9">
        <v>0.1</v>
      </c>
      <c r="K23" s="9">
        <v>7.0000000000000001E-3</v>
      </c>
      <c r="L23">
        <f t="shared" si="2"/>
        <v>0.1</v>
      </c>
      <c r="M23">
        <f t="shared" si="0"/>
        <v>0.1</v>
      </c>
      <c r="N23">
        <f t="shared" si="1"/>
        <v>1.2000000000000002</v>
      </c>
    </row>
    <row r="24" spans="1:14" x14ac:dyDescent="0.25">
      <c r="A24">
        <v>23</v>
      </c>
      <c r="B24" t="s">
        <v>91</v>
      </c>
      <c r="C24" t="s">
        <v>92</v>
      </c>
      <c r="D24">
        <v>2</v>
      </c>
      <c r="E24" t="s">
        <v>83</v>
      </c>
      <c r="F24" t="s">
        <v>84</v>
      </c>
      <c r="G24" s="8" t="s">
        <v>93</v>
      </c>
      <c r="H24" s="1" t="s">
        <v>94</v>
      </c>
      <c r="I24" s="9">
        <v>0.1</v>
      </c>
      <c r="J24" s="9">
        <v>0.1</v>
      </c>
      <c r="K24" s="9">
        <v>7.0000000000000001E-3</v>
      </c>
      <c r="L24">
        <f t="shared" si="2"/>
        <v>0.1</v>
      </c>
      <c r="M24">
        <f t="shared" si="0"/>
        <v>0.2</v>
      </c>
      <c r="N24">
        <f t="shared" si="1"/>
        <v>2.4000000000000004</v>
      </c>
    </row>
    <row r="25" spans="1:14" x14ac:dyDescent="0.25">
      <c r="A25" s="13">
        <v>24</v>
      </c>
      <c r="B25" t="s">
        <v>95</v>
      </c>
      <c r="C25" t="s">
        <v>96</v>
      </c>
      <c r="D25">
        <v>2</v>
      </c>
      <c r="E25" t="s">
        <v>83</v>
      </c>
      <c r="F25" t="s">
        <v>101</v>
      </c>
      <c r="G25" s="8" t="s">
        <v>102</v>
      </c>
      <c r="H25" s="1" t="s">
        <v>103</v>
      </c>
      <c r="I25" s="9">
        <v>0.72</v>
      </c>
      <c r="J25" s="9">
        <v>0.67700000000000005</v>
      </c>
      <c r="K25" s="9">
        <v>0.52</v>
      </c>
      <c r="L25">
        <f t="shared" si="2"/>
        <v>0.67700000000000005</v>
      </c>
      <c r="M25">
        <f t="shared" si="0"/>
        <v>1.3540000000000001</v>
      </c>
      <c r="N25">
        <f t="shared" si="1"/>
        <v>16.248000000000001</v>
      </c>
    </row>
    <row r="26" spans="1:14" x14ac:dyDescent="0.25">
      <c r="A26">
        <v>25</v>
      </c>
      <c r="B26" s="4" t="s">
        <v>97</v>
      </c>
      <c r="C26" s="4" t="s">
        <v>98</v>
      </c>
      <c r="D26" s="4">
        <v>1</v>
      </c>
      <c r="E26" s="4" t="s">
        <v>33</v>
      </c>
      <c r="F26" s="4" t="s">
        <v>99</v>
      </c>
      <c r="G26" s="5" t="s">
        <v>33</v>
      </c>
      <c r="H26" s="5" t="s">
        <v>33</v>
      </c>
      <c r="I26" s="12"/>
      <c r="J26" s="12"/>
      <c r="K26" s="12"/>
      <c r="L26" s="4"/>
      <c r="M26" s="4"/>
      <c r="N26" s="4"/>
    </row>
    <row r="27" spans="1:14" x14ac:dyDescent="0.25">
      <c r="K27" s="2"/>
    </row>
    <row r="28" spans="1:14" x14ac:dyDescent="0.25">
      <c r="H28" s="3"/>
      <c r="I28" s="9"/>
    </row>
    <row r="30" spans="1:14" x14ac:dyDescent="0.25">
      <c r="B30" s="2" t="s">
        <v>107</v>
      </c>
      <c r="C30">
        <v>12</v>
      </c>
    </row>
    <row r="31" spans="1:14" x14ac:dyDescent="0.25">
      <c r="B31" s="2" t="s">
        <v>129</v>
      </c>
      <c r="C31" s="14">
        <f>SUM(M2:M25)</f>
        <v>33.69</v>
      </c>
    </row>
    <row r="32" spans="1:14" x14ac:dyDescent="0.25">
      <c r="B32" s="2" t="s">
        <v>128</v>
      </c>
      <c r="C32" s="14">
        <f>C30*C31</f>
        <v>404.28</v>
      </c>
    </row>
    <row r="34" spans="2:3" x14ac:dyDescent="0.25">
      <c r="B34" s="2" t="s">
        <v>131</v>
      </c>
      <c r="C34" s="11">
        <v>200</v>
      </c>
    </row>
    <row r="35" spans="2:3" x14ac:dyDescent="0.25">
      <c r="B35" s="2" t="s">
        <v>132</v>
      </c>
      <c r="C35" s="11">
        <v>50</v>
      </c>
    </row>
    <row r="36" spans="2:3" x14ac:dyDescent="0.25">
      <c r="B36" s="2" t="s">
        <v>133</v>
      </c>
      <c r="C36" s="11">
        <f>C30*C35</f>
        <v>600</v>
      </c>
    </row>
    <row r="38" spans="2:3" x14ac:dyDescent="0.25">
      <c r="B38" s="2" t="s">
        <v>134</v>
      </c>
      <c r="C38" s="14">
        <f>C32+C34+C36</f>
        <v>1204.28</v>
      </c>
    </row>
  </sheetData>
  <hyperlinks>
    <hyperlink ref="G3" r:id="rId1"/>
    <hyperlink ref="G4" r:id="rId2"/>
    <hyperlink ref="G5" r:id="rId3"/>
    <hyperlink ref="G6" r:id="rId4"/>
    <hyperlink ref="G7" r:id="rId5"/>
    <hyperlink ref="G8" r:id="rId6"/>
    <hyperlink ref="G11" r:id="rId7"/>
    <hyperlink ref="G12" r:id="rId8"/>
    <hyperlink ref="G13" r:id="rId9"/>
    <hyperlink ref="G14" r:id="rId10"/>
    <hyperlink ref="G15" r:id="rId11"/>
    <hyperlink ref="G16" r:id="rId12"/>
    <hyperlink ref="G17" r:id="rId13"/>
    <hyperlink ref="G19" r:id="rId14"/>
    <hyperlink ref="G20" r:id="rId15"/>
    <hyperlink ref="G21" r:id="rId16"/>
    <hyperlink ref="G22" r:id="rId17"/>
    <hyperlink ref="G23" r:id="rId18"/>
    <hyperlink ref="G24" r:id="rId19"/>
    <hyperlink ref="G25" r:id="rId20"/>
    <hyperlink ref="G18" r:id="rId21" display="SPARKFUN"/>
    <hyperlink ref="G2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bb3jd</dc:creator>
  <cp:lastModifiedBy>bb3jd</cp:lastModifiedBy>
  <dcterms:created xsi:type="dcterms:W3CDTF">2013-09-12T14:30:47Z</dcterms:created>
  <dcterms:modified xsi:type="dcterms:W3CDTF">2013-11-14T17:09:29Z</dcterms:modified>
</cp:coreProperties>
</file>