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VSS Calculator" sheetId="1" r:id="rId1"/>
  </sheets>
  <calcPr calcId="124519" fullCalcOnLoad="1"/>
</workbook>
</file>

<file path=xl/sharedStrings.xml><?xml version="1.0" encoding="utf-8"?>
<sst xmlns="http://schemas.openxmlformats.org/spreadsheetml/2006/main" count="49" uniqueCount="35">
  <si>
    <t>Base Metrics</t>
  </si>
  <si>
    <t>Metric</t>
  </si>
  <si>
    <t>Value (Select)</t>
  </si>
  <si>
    <t>Score</t>
  </si>
  <si>
    <t>Justification</t>
  </si>
  <si>
    <t>Attack Vector (AV)</t>
  </si>
  <si>
    <t>Exploitable remotely via HTTP</t>
  </si>
  <si>
    <t>Network</t>
  </si>
  <si>
    <t>Adjacent</t>
  </si>
  <si>
    <t>Local</t>
  </si>
  <si>
    <t>Physical</t>
  </si>
  <si>
    <t>Attack Complexity (AC)</t>
  </si>
  <si>
    <t>No special conditions needed</t>
  </si>
  <si>
    <t>Low</t>
  </si>
  <si>
    <t>High</t>
  </si>
  <si>
    <t>Privileges Required (PR)</t>
  </si>
  <si>
    <t>No authentication required</t>
  </si>
  <si>
    <t>None</t>
  </si>
  <si>
    <t>User Interaction (UI)</t>
  </si>
  <si>
    <t>No user action required</t>
  </si>
  <si>
    <t>Required</t>
  </si>
  <si>
    <t>Scope (S)</t>
  </si>
  <si>
    <t>Attack confined to single component</t>
  </si>
  <si>
    <t>Unchanged</t>
  </si>
  <si>
    <t>Changed</t>
  </si>
  <si>
    <t>Confidentiality (C)</t>
  </si>
  <si>
    <t>Full data disclosure</t>
  </si>
  <si>
    <t>Integrity (I)</t>
  </si>
  <si>
    <t>Some data modification possible</t>
  </si>
  <si>
    <t>Availability (A)</t>
  </si>
  <si>
    <t>No impact on availability</t>
  </si>
  <si>
    <t>Impact Subscore (ISC_base):</t>
  </si>
  <si>
    <t>Impact Score:</t>
  </si>
  <si>
    <t>Exploitability Score:</t>
  </si>
  <si>
    <t>Base Score: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</si>
</sst>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E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 s="1" t="s">
        <v>0</v>
      </c>
    </row>
    <row r="2" spans="1:11">
      <c r="A2" s="2" t="s">
        <v>1</v>
      </c>
      <c r="B2" s="2" t="s">
        <v>2</v>
      </c>
      <c r="C2" s="2" t="s">
        <v>3</v>
      </c>
      <c r="D2" s="2" t="s">
        <v>4</v>
      </c>
    </row>
    <row r="3" spans="1:11">
      <c r="A3" t="s">
        <v>5</v>
      </c>
      <c r="C3" s="3">
        <f>VLOOKUP(B3, J3:K6, 2, FALSE)</f>
        <v>0</v>
      </c>
      <c r="D3" t="s">
        <v>6</v>
      </c>
      <c r="J3" t="s">
        <v>7</v>
      </c>
      <c r="K3">
        <v>0.85</v>
      </c>
    </row>
    <row r="4" spans="1:11">
      <c r="A4" t="s">
        <v>11</v>
      </c>
      <c r="C4" s="3">
        <f>VLOOKUP(B4, J4:K5, 2, FALSE)</f>
        <v>0</v>
      </c>
      <c r="D4" t="s">
        <v>12</v>
      </c>
      <c r="J4" t="s">
        <v>13</v>
      </c>
      <c r="K4">
        <v>0.77</v>
      </c>
    </row>
    <row r="5" spans="1:11">
      <c r="A5" t="s">
        <v>15</v>
      </c>
      <c r="C5" s="3">
        <f>VLOOKUP(B5, J5:K7, 2, FALSE)</f>
        <v>0</v>
      </c>
      <c r="D5" t="s">
        <v>16</v>
      </c>
      <c r="J5" t="s">
        <v>17</v>
      </c>
      <c r="K5">
        <v>0.85</v>
      </c>
    </row>
    <row r="6" spans="1:11">
      <c r="A6" t="s">
        <v>18</v>
      </c>
      <c r="C6" s="3">
        <f>VLOOKUP(B6, J6:K7, 2, FALSE)</f>
        <v>0</v>
      </c>
      <c r="D6" t="s">
        <v>19</v>
      </c>
      <c r="J6" t="s">
        <v>17</v>
      </c>
      <c r="K6">
        <v>0.85</v>
      </c>
    </row>
    <row r="7" spans="1:11">
      <c r="A7" t="s">
        <v>21</v>
      </c>
      <c r="C7" s="3">
        <f>VLOOKUP(B7, J7:K8, 2, FALSE)</f>
        <v>0</v>
      </c>
      <c r="D7" t="s">
        <v>22</v>
      </c>
      <c r="J7" t="s">
        <v>23</v>
      </c>
      <c r="K7" t="s">
        <v>23</v>
      </c>
    </row>
    <row r="8" spans="1:11">
      <c r="A8" t="s">
        <v>25</v>
      </c>
      <c r="C8" s="3">
        <f>VLOOKUP(B8, J8:K10, 2, FALSE)</f>
        <v>0</v>
      </c>
      <c r="D8" t="s">
        <v>26</v>
      </c>
      <c r="J8" t="s">
        <v>17</v>
      </c>
      <c r="K8">
        <v>0</v>
      </c>
    </row>
    <row r="9" spans="1:11">
      <c r="A9" t="s">
        <v>27</v>
      </c>
      <c r="C9" s="3">
        <f>VLOOKUP(B9, J9:K11, 2, FALSE)</f>
        <v>0</v>
      </c>
      <c r="D9" t="s">
        <v>28</v>
      </c>
      <c r="J9" t="s">
        <v>17</v>
      </c>
      <c r="K9">
        <v>0</v>
      </c>
    </row>
    <row r="10" spans="1:11">
      <c r="A10" t="s">
        <v>29</v>
      </c>
      <c r="C10" s="3">
        <f>VLOOKUP(B10, J10:K12, 2, FALSE)</f>
        <v>0</v>
      </c>
      <c r="D10" t="s">
        <v>30</v>
      </c>
      <c r="J10" t="s">
        <v>17</v>
      </c>
      <c r="K10">
        <v>0</v>
      </c>
    </row>
    <row r="11" spans="1:11">
      <c r="J11" t="s">
        <v>13</v>
      </c>
      <c r="K11">
        <v>0.22</v>
      </c>
    </row>
    <row r="12" spans="1:11">
      <c r="J12" t="s">
        <v>14</v>
      </c>
      <c r="K12">
        <v>0.5600000000000001</v>
      </c>
    </row>
    <row r="13" spans="1:11">
      <c r="A13" s="1" t="s">
        <v>31</v>
      </c>
      <c r="B13" s="3">
        <f>1 - (1 - C8)*(1 - C9)*(1 - C10)</f>
        <v>0</v>
      </c>
    </row>
    <row r="14" spans="1:11">
      <c r="A14" s="1" t="s">
        <v>32</v>
      </c>
      <c r="B14" s="3">
        <f>IF(B6="Unchanged", 6.42 * B13, 7.52 * (B13 - 0.029) - 3.25 * POWER((B13 - 0.02), 15))</f>
        <v>0</v>
      </c>
    </row>
    <row r="15" spans="1:11">
      <c r="A15" s="1" t="s">
        <v>33</v>
      </c>
      <c r="B15" s="3">
        <f>8.22 * C3 * C4 * C5 * C6</f>
        <v>0</v>
      </c>
    </row>
    <row r="16" spans="1:11">
      <c r="A16" s="1" t="s">
        <v>34</v>
      </c>
      <c r="B16" s="3">
        <f>ROUNDUP(B14 + B15, 1)</f>
        <v>0</v>
      </c>
    </row>
  </sheetData>
  <dataValidations count="8">
    <dataValidation type="list" allowBlank="1" showInputMessage="1" showErrorMessage="1" sqref="B3">
      <formula1>"Network,Adjacent,Local,Physical"</formula1>
    </dataValidation>
    <dataValidation type="list" allowBlank="1" showInputMessage="1" showErrorMessage="1" sqref="B4">
      <formula1>"Low,High"</formula1>
    </dataValidation>
    <dataValidation type="list" allowBlank="1" showInputMessage="1" showErrorMessage="1" sqref="B5">
      <formula1>"None,Low,High"</formula1>
    </dataValidation>
    <dataValidation type="list" allowBlank="1" showInputMessage="1" showErrorMessage="1" sqref="B6">
      <formula1>"None,Required"</formula1>
    </dataValidation>
    <dataValidation type="list" allowBlank="1" showInputMessage="1" showErrorMessage="1" sqref="B7">
      <formula1>"Unchanged,Changed"</formula1>
    </dataValidation>
    <dataValidation type="list" allowBlank="1" showInputMessage="1" showErrorMessage="1" sqref="B8">
      <formula1>"None,Low,High"</formula1>
    </dataValidation>
    <dataValidation type="list" allowBlank="1" showInputMessage="1" showErrorMessage="1" sqref="B9">
      <formula1>"None,Low,High"</formula1>
    </dataValidation>
    <dataValidation type="list" allowBlank="1" showInputMessage="1" showErrorMessage="1" sqref="B10">
      <formula1>"None,Low,High"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CVSS Calculator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2025-05-04T09:34:00Z</dcterms:created>
  <dcterms:modified xsi:type="dcterms:W3CDTF">2025-05-04T09:34:00Z</dcterms:modified>
</cp:coreProperties>
</file>