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rykobe24/Desktop/Repos HW/"/>
    </mc:Choice>
  </mc:AlternateContent>
  <xr:revisionPtr revIDLastSave="0" documentId="13_ncr:1_{78097F19-B1D9-864E-92F4-998AB495BAA5}" xr6:coauthVersionLast="36" xr6:coauthVersionMax="36" xr10:uidLastSave="{00000000-0000-0000-0000-000000000000}"/>
  <bookViews>
    <workbookView xWindow="26620" yWindow="1580" windowWidth="27400" windowHeight="24700" activeTab="5" xr2:uid="{00000000-000D-0000-FFFF-FFFF00000000}"/>
  </bookViews>
  <sheets>
    <sheet name="Pivot 1" sheetId="2" r:id="rId1"/>
    <sheet name="Pivot 2" sheetId="3" r:id="rId2"/>
    <sheet name="Pivot 3" sheetId="4" r:id="rId3"/>
    <sheet name="Sheet1" sheetId="1" r:id="rId4"/>
    <sheet name="Bonus" sheetId="6" r:id="rId5"/>
    <sheet name="Stat Bonus" sheetId="7" r:id="rId6"/>
  </sheets>
  <definedNames>
    <definedName name="_xlnm._FilterDatabase" localSheetId="3" hidden="1">Sheet1!$A$1:$T$4115</definedName>
  </definedNames>
  <calcPr calcId="181029"/>
  <pivotCaches>
    <pivotCache cacheId="24" r:id="rId7"/>
    <pivotCache cacheId="29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7" i="7" l="1"/>
  <c r="J6" i="7"/>
  <c r="J5" i="7"/>
  <c r="J4" i="7"/>
  <c r="J3" i="7"/>
  <c r="J2" i="7"/>
  <c r="H7" i="7"/>
  <c r="H6" i="7"/>
  <c r="H5" i="7"/>
  <c r="H4" i="7"/>
  <c r="H3" i="7"/>
  <c r="H2" i="7"/>
  <c r="D2" i="6"/>
  <c r="D3" i="6"/>
  <c r="D4" i="6"/>
  <c r="D5" i="6"/>
  <c r="D6" i="6"/>
  <c r="D7" i="6"/>
  <c r="D8" i="6"/>
  <c r="D9" i="6"/>
  <c r="D10" i="6"/>
  <c r="D11" i="6"/>
  <c r="D12" i="6"/>
  <c r="D13" i="6"/>
  <c r="C13" i="6"/>
  <c r="B13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5" i="6"/>
  <c r="B4" i="6"/>
  <c r="B3" i="6"/>
  <c r="B2" i="6"/>
  <c r="E13" i="6" l="1"/>
  <c r="E11" i="6"/>
  <c r="F11" i="6" s="1"/>
  <c r="E10" i="6"/>
  <c r="F10" i="6" s="1"/>
  <c r="E9" i="6"/>
  <c r="H9" i="6" s="1"/>
  <c r="E7" i="6"/>
  <c r="E6" i="6"/>
  <c r="G6" i="6" s="1"/>
  <c r="E5" i="6"/>
  <c r="G5" i="6" s="1"/>
  <c r="E3" i="6"/>
  <c r="G3" i="6" s="1"/>
  <c r="H7" i="6"/>
  <c r="H11" i="6"/>
  <c r="G7" i="6"/>
  <c r="G13" i="6"/>
  <c r="H13" i="6"/>
  <c r="E12" i="6"/>
  <c r="G12" i="6" s="1"/>
  <c r="E8" i="6"/>
  <c r="H8" i="6" s="1"/>
  <c r="E4" i="6"/>
  <c r="F4" i="6" s="1"/>
  <c r="F7" i="6"/>
  <c r="F13" i="6"/>
  <c r="E2" i="6"/>
  <c r="F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0" i="6" l="1"/>
  <c r="F5" i="6"/>
  <c r="H6" i="6"/>
  <c r="G11" i="6"/>
  <c r="F6" i="6"/>
  <c r="H3" i="6"/>
  <c r="F3" i="6"/>
  <c r="H5" i="6"/>
  <c r="G9" i="6"/>
  <c r="F9" i="6"/>
  <c r="G10" i="6"/>
  <c r="G2" i="6"/>
  <c r="H2" i="6"/>
  <c r="G4" i="6"/>
  <c r="H12" i="6"/>
  <c r="F8" i="6"/>
  <c r="F12" i="6"/>
  <c r="H4" i="6"/>
  <c r="G8" i="6"/>
</calcChain>
</file>

<file path=xl/sharedStrings.xml><?xml version="1.0" encoding="utf-8"?>
<sst xmlns="http://schemas.openxmlformats.org/spreadsheetml/2006/main" count="32666" uniqueCount="8409">
  <si>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</si>
  <si>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</si>
  <si>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</si>
  <si>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</si>
  <si>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</si>
  <si>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</si>
  <si>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</si>
  <si>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</si>
  <si>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</si>
  <si>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</si>
  <si>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</si>
  <si>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</si>
  <si>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</si>
  <si>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</si>
  <si>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</si>
  <si>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</si>
  <si>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</si>
  <si>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</si>
  <si>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</si>
  <si>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</si>
  <si>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</si>
  <si>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</si>
  <si>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</si>
  <si>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</si>
  <si>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</si>
  <si>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</si>
  <si>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</si>
  <si>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</si>
  <si>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</si>
  <si>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</si>
  <si>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</si>
  <si>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</si>
  <si>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</si>
  <si>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</si>
  <si>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</si>
  <si>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</si>
  <si>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</si>
  <si>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</si>
  <si>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</si>
  <si>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</si>
  <si>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</si>
  <si>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</si>
  <si>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</si>
  <si>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</si>
  <si>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</si>
  <si>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</si>
  <si>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</si>
  <si>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</si>
  <si>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</si>
  <si>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</si>
  <si>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</si>
  <si>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</si>
  <si>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</si>
  <si>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</si>
  <si>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</si>
  <si>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</si>
  <si>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</si>
  <si>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</si>
  <si>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</si>
  <si>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</si>
  <si>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</si>
  <si>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</si>
  <si>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</si>
  <si>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</si>
  <si>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</si>
  <si>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</si>
  <si>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</si>
  <si>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</si>
  <si>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</si>
  <si>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</si>
  <si>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</si>
  <si>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</si>
  <si>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</si>
  <si>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</si>
  <si>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</si>
  <si>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</si>
  <si>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</si>
  <si>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</si>
  <si>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</si>
  <si>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</si>
  <si>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</si>
  <si>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</si>
  <si>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</si>
  <si>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</si>
  <si>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</si>
  <si>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</si>
  <si>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</si>
  <si>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</si>
  <si>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</si>
  <si>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</si>
  <si>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</si>
  <si>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</si>
  <si>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</si>
  <si>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</si>
  <si>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</si>
  <si>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</si>
  <si>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</si>
  <si>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</si>
  <si>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</si>
  <si>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</si>
  <si>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</si>
  <si>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</si>
  <si>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</si>
  <si>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</si>
  <si>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</si>
  <si>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</si>
  <si>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</si>
  <si>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</si>
  <si>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</si>
  <si>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</si>
  <si>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</si>
  <si>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</si>
  <si>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</si>
  <si>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</si>
  <si>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</si>
  <si>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</si>
  <si>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</si>
  <si>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</si>
  <si>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</si>
  <si>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</si>
  <si>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</si>
  <si>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</si>
  <si>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</si>
  <si>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</si>
  <si>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</si>
  <si>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</si>
  <si>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</si>
  <si>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</si>
  <si>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</si>
  <si>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</si>
  <si>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</si>
  <si>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</si>
  <si>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</si>
  <si>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</si>
  <si>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</si>
  <si>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</si>
  <si>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</si>
  <si>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</si>
  <si>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</si>
  <si>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</si>
  <si>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</si>
  <si>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</si>
  <si>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</si>
  <si>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</si>
  <si>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</si>
  <si>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</si>
  <si>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</si>
  <si>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</si>
  <si>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</si>
  <si>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</si>
  <si>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</si>
  <si>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</si>
  <si>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</si>
  <si>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</si>
  <si>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</si>
  <si>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</si>
  <si>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</si>
  <si>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</si>
  <si>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</si>
  <si>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</si>
  <si>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</si>
  <si>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</si>
  <si>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</si>
  <si>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</si>
  <si>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</si>
  <si>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</si>
  <si>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</si>
  <si>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</si>
  <si>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</si>
  <si>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</si>
  <si>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</si>
  <si>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</si>
  <si>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</si>
  <si>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</si>
  <si>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</si>
  <si>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</si>
  <si>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</si>
  <si>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</si>
  <si>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</si>
  <si>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</si>
  <si>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</si>
  <si>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</si>
  <si>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</si>
  <si>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</si>
  <si>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</si>
  <si>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</si>
  <si>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</si>
  <si>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</si>
  <si>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</si>
  <si>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</si>
  <si>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</si>
  <si>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</si>
  <si>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</si>
  <si>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</si>
  <si>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</si>
  <si>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</si>
  <si>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</si>
  <si>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</si>
  <si>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</si>
  <si>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</si>
  <si>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</si>
  <si>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</si>
  <si>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</si>
  <si>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</si>
  <si>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</si>
  <si>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</si>
  <si>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</si>
  <si>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</si>
  <si>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</si>
  <si>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</si>
  <si>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</si>
  <si>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</si>
  <si>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</si>
  <si>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</si>
  <si>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</si>
  <si>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</si>
  <si>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</si>
  <si>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</si>
  <si>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</si>
  <si>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</si>
  <si>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</si>
  <si>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</si>
  <si>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</si>
  <si>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</si>
  <si>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</si>
  <si>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</si>
  <si>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</si>
  <si>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</si>
  <si>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</si>
  <si>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</si>
  <si>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</si>
  <si>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</si>
  <si>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</si>
  <si>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</si>
  <si>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</si>
  <si>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</si>
  <si>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</si>
  <si>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</si>
  <si>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</si>
  <si>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</si>
  <si>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</si>
  <si>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</si>
  <si>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</si>
  <si>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</si>
  <si>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</si>
  <si>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</si>
  <si>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</si>
  <si>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</si>
  <si>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</si>
  <si>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</si>
  <si>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</si>
  <si>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</si>
  <si>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</si>
  <si>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</si>
  <si>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</si>
  <si>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</si>
  <si>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</si>
  <si>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</si>
  <si>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</si>
  <si>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</si>
  <si>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</si>
  <si>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</si>
  <si>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</si>
  <si>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</si>
  <si>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</si>
  <si>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</si>
  <si>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</si>
  <si>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</si>
  <si>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</si>
  <si>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</si>
  <si>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</si>
  <si>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</si>
  <si>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</si>
  <si>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</si>
  <si>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</si>
  <si>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</si>
  <si>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</si>
  <si>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</si>
  <si>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</si>
  <si>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</si>
  <si>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</si>
  <si>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</si>
  <si>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</si>
  <si>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</si>
  <si>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</si>
  <si>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</si>
  <si>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</si>
  <si>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</si>
  <si>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</si>
  <si>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</si>
  <si>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</si>
  <si>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</si>
  <si>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</si>
  <si>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</si>
  <si>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</si>
  <si>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</si>
  <si>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</si>
  <si>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</si>
  <si>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</si>
  <si>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</si>
  <si>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</si>
  <si>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</si>
  <si>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</si>
  <si>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</si>
  <si>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</si>
  <si>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</si>
  <si>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</si>
  <si>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</si>
  <si>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</si>
  <si>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</si>
  <si>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</si>
  <si>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</si>
  <si>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</si>
  <si>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</si>
  <si>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</si>
  <si>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</si>
  <si>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</si>
  <si>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</si>
  <si>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</si>
  <si>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</si>
  <si>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</si>
  <si>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</si>
  <si>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</si>
  <si>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</si>
  <si>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</si>
  <si>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</si>
  <si>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</si>
  <si>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</si>
  <si>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</si>
  <si>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</si>
  <si>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</si>
  <si>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</si>
  <si>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</si>
  <si>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</si>
  <si>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</si>
  <si>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</si>
  <si>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</si>
  <si>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</si>
  <si>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</si>
  <si>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</si>
  <si>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</si>
  <si>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</si>
  <si>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</si>
  <si>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</si>
  <si>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</si>
  <si>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</si>
  <si>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</si>
  <si>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</si>
  <si>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</si>
  <si>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</si>
  <si>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</si>
  <si>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</si>
  <si>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</si>
  <si>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</si>
  <si>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</si>
  <si>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</si>
  <si>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</si>
  <si>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</si>
  <si>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</si>
  <si>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</si>
  <si>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</si>
  <si>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</si>
  <si>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</si>
  <si>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</si>
  <si>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</si>
  <si>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</si>
  <si>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</si>
  <si>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</si>
  <si>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</si>
  <si>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</si>
  <si>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</si>
  <si>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</si>
  <si>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</si>
  <si>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</si>
  <si>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</si>
  <si>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</si>
  <si>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</si>
  <si>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</si>
  <si>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</si>
  <si>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</si>
  <si>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</si>
  <si>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</si>
  <si>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</si>
  <si>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</si>
  <si>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</si>
  <si>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</si>
  <si>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</si>
  <si>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</si>
  <si>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</si>
  <si>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</si>
  <si>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</si>
  <si>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</si>
  <si>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</si>
  <si>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</si>
  <si>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</si>
  <si>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</si>
  <si>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</si>
  <si>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</si>
  <si>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</si>
  <si>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</si>
  <si>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</si>
  <si>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</si>
  <si>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</si>
  <si>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</si>
  <si>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</si>
  <si>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</si>
  <si>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</si>
  <si>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</si>
  <si>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</si>
  <si>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</si>
  <si>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</si>
  <si>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</si>
  <si>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</si>
  <si>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</si>
  <si>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</si>
  <si>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</si>
  <si>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</si>
  <si>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</si>
  <si>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</si>
  <si>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</si>
  <si>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</si>
  <si>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</si>
  <si>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</si>
  <si>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</si>
  <si>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</si>
  <si>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</si>
  <si>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</si>
  <si>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</si>
  <si>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</si>
  <si>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</si>
  <si>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</si>
  <si>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</si>
  <si>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</si>
  <si>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</si>
  <si>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</si>
  <si>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</si>
  <si>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</si>
  <si>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</si>
  <si>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</si>
  <si>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</si>
  <si>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</si>
  <si>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</si>
  <si>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</si>
  <si>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</si>
  <si>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</si>
  <si>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</si>
  <si>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</si>
  <si>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</si>
  <si>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</si>
  <si>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</si>
  <si>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</si>
  <si>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</si>
  <si>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</si>
  <si>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</si>
  <si>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</si>
  <si>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</si>
  <si>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</si>
  <si>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</si>
  <si>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</si>
  <si>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</si>
  <si>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</si>
  <si>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</si>
  <si>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</si>
  <si>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</si>
  <si>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</si>
  <si>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</si>
  <si>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</si>
  <si>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</si>
  <si>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</si>
  <si>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</si>
  <si>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</si>
  <si>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</si>
  <si>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</si>
  <si>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</si>
  <si>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</si>
  <si>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</si>
  <si>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</si>
  <si>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</si>
  <si>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</si>
  <si>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</si>
  <si>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</si>
  <si>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</si>
  <si>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</si>
  <si>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</si>
  <si>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</si>
  <si>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</si>
  <si>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</si>
  <si>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</si>
  <si>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</si>
  <si>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</si>
  <si>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</si>
  <si>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</si>
  <si>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</si>
  <si>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</si>
  <si>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</si>
  <si>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</si>
  <si>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</si>
  <si>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</si>
  <si>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</si>
  <si>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</si>
  <si>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</si>
  <si>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</si>
  <si>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</si>
  <si>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</si>
  <si>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</si>
  <si>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</si>
  <si>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</si>
  <si>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</si>
  <si>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</si>
  <si>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</si>
  <si>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</si>
  <si>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</si>
  <si>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</si>
  <si>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</si>
  <si>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</si>
  <si>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</si>
  <si>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</si>
  <si>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</si>
  <si>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</si>
  <si>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</si>
  <si>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</si>
  <si>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</si>
  <si>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</si>
  <si>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</si>
  <si>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</si>
  <si>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</si>
  <si>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</si>
  <si>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</si>
  <si>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</si>
  <si>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</si>
  <si>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</si>
  <si>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</si>
  <si>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</si>
  <si>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</si>
  <si>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</si>
  <si>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</si>
  <si>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</si>
  <si>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</si>
  <si>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</si>
  <si>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</si>
  <si>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</si>
  <si>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</si>
  <si>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</si>
  <si>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</si>
  <si>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</si>
  <si>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</si>
  <si>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</si>
  <si>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</si>
  <si>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</si>
  <si>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</si>
  <si>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</si>
  <si>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</si>
  <si>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</si>
  <si>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</si>
  <si>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</si>
  <si>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</si>
  <si>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</si>
  <si>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</si>
  <si>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</si>
  <si>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</si>
  <si>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</si>
  <si>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</si>
  <si>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</si>
  <si>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</si>
  <si>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</si>
  <si>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</si>
  <si>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</si>
  <si>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</si>
  <si>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</si>
  <si>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</si>
  <si>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</si>
  <si>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</si>
  <si>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</si>
  <si>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</si>
  <si>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</si>
  <si>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</si>
  <si>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</si>
  <si>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</si>
  <si>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</si>
  <si>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</si>
  <si>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</si>
  <si>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</si>
  <si>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</si>
  <si>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</si>
  <si>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</si>
  <si>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</si>
  <si>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</si>
  <si>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</si>
  <si>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</si>
  <si>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</si>
  <si>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</si>
  <si>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</si>
  <si>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</si>
  <si>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</si>
  <si>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</si>
  <si>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</si>
  <si>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</si>
  <si>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</si>
  <si>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</si>
  <si>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</si>
  <si>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</si>
  <si>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</si>
  <si>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</si>
  <si>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</si>
  <si>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</si>
  <si>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</si>
  <si>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</si>
  <si>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</si>
  <si>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</si>
  <si>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</si>
  <si>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</si>
  <si>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</si>
  <si>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</si>
  <si>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</si>
  <si>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</si>
  <si>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</si>
  <si>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</si>
  <si>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</si>
  <si>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</si>
  <si>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</si>
  <si>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</si>
  <si>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</si>
  <si>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</si>
  <si>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</si>
  <si>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</si>
  <si>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</si>
  <si>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</si>
  <si>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</si>
  <si>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</si>
  <si>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</si>
  <si>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</si>
  <si>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</si>
  <si>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</si>
  <si>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</si>
  <si>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</si>
  <si>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</si>
  <si>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</si>
  <si>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</si>
  <si>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</si>
  <si>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</si>
  <si>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</si>
  <si>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</si>
  <si>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</si>
  <si>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</si>
  <si>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</si>
  <si>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</si>
  <si>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</si>
  <si>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</si>
  <si>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</si>
  <si>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</si>
  <si>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</si>
  <si>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</si>
  <si>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</si>
  <si>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</si>
  <si>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</si>
  <si>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</si>
  <si>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</si>
  <si>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</si>
  <si>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</si>
  <si>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</si>
  <si>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</si>
  <si>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</si>
  <si>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</si>
  <si>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</si>
  <si>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</si>
  <si>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</si>
  <si>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</si>
  <si>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</si>
  <si>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</si>
  <si>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</si>
  <si>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</si>
  <si>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</si>
  <si>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</si>
  <si>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</si>
  <si>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</si>
  <si>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</si>
  <si>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</si>
  <si>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</si>
  <si>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</si>
  <si>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</si>
  <si>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</si>
  <si>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</si>
  <si>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</si>
  <si>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</si>
  <si>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</si>
  <si>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</si>
  <si>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</si>
  <si>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</si>
  <si>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</si>
  <si>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</si>
  <si>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</si>
  <si>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</si>
  <si>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</si>
  <si>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</si>
  <si>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</si>
  <si>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</si>
  <si>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</si>
  <si>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</si>
  <si>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</si>
  <si>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</si>
  <si>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</si>
  <si>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</si>
  <si>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</si>
  <si>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</si>
  <si>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</si>
  <si>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</si>
  <si>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</si>
  <si>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</si>
  <si>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</si>
  <si>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</si>
  <si>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</si>
  <si>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</si>
  <si>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</si>
  <si>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</si>
  <si>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</si>
  <si>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</si>
  <si>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</si>
  <si>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</si>
  <si>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</si>
  <si>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</si>
  <si>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</si>
  <si>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</si>
  <si>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</si>
  <si>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</si>
  <si>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</si>
  <si>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</si>
  <si>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</si>
  <si>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</si>
  <si>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</si>
  <si>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</si>
  <si>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</si>
  <si>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</si>
  <si>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</si>
  <si>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</si>
  <si>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</si>
  <si>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</si>
  <si>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</si>
  <si>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</si>
  <si>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</si>
  <si>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</si>
  <si>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</si>
  <si>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</si>
  <si>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</si>
  <si>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</si>
  <si>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</si>
  <si>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</si>
  <si>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</si>
  <si>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</si>
  <si>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</si>
  <si>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</si>
  <si>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</si>
  <si>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</si>
  <si>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</si>
  <si>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</si>
  <si>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</si>
  <si>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</si>
  <si>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</si>
  <si>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</si>
  <si>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</si>
  <si>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</si>
  <si>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</si>
  <si>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</si>
  <si>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</si>
  <si>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</si>
  <si>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</si>
  <si>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</si>
  <si>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</si>
  <si>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</si>
  <si>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</si>
  <si>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</si>
  <si>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</si>
  <si>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</si>
  <si>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</si>
  <si>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</si>
  <si>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</si>
  <si>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</si>
  <si>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</si>
  <si>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</si>
  <si>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</si>
  <si>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</si>
  <si>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</si>
  <si>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</si>
  <si>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</si>
  <si>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</si>
  <si>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</si>
  <si>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</si>
  <si>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</si>
  <si>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</si>
  <si>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</si>
  <si>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</si>
  <si>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</si>
  <si>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</si>
  <si>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</si>
  <si>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</si>
  <si>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</si>
  <si>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</si>
  <si>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</si>
  <si>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</si>
  <si>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</si>
  <si>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</si>
  <si>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</si>
  <si>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</si>
  <si>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</si>
  <si>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</si>
  <si>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</si>
  <si>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</si>
  <si>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</si>
  <si>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</si>
  <si>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</si>
  <si>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</si>
  <si>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</si>
  <si>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</si>
  <si>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</si>
  <si>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</si>
  <si>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</si>
  <si>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</si>
  <si>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</si>
  <si>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</si>
  <si>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</si>
  <si>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</si>
  <si>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</si>
  <si>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</si>
  <si>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</si>
  <si>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</si>
  <si>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</si>
  <si>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</si>
  <si>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</si>
  <si>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</si>
  <si>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</si>
  <si>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</si>
  <si>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</si>
  <si>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</si>
  <si>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</si>
  <si>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</si>
  <si>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</si>
  <si>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</si>
  <si>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</si>
  <si>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</si>
  <si>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</si>
  <si>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</si>
  <si>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</si>
  <si>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</si>
  <si>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</si>
  <si>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</si>
  <si>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</si>
  <si>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</si>
  <si>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</si>
  <si>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</si>
  <si>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</si>
  <si>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</si>
  <si>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</si>
  <si>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</si>
  <si>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</si>
  <si>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</si>
  <si>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</si>
  <si>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</si>
  <si>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</si>
  <si>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</si>
  <si>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</si>
  <si>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</si>
  <si>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</si>
  <si>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</si>
  <si>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</si>
  <si>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</si>
  <si>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</si>
  <si>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</si>
  <si>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</si>
  <si>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</si>
  <si>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</si>
  <si>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</si>
  <si>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</si>
  <si>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</si>
  <si>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</si>
  <si>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</si>
  <si>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</si>
  <si>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</si>
  <si>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</si>
  <si>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</si>
  <si>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</si>
  <si>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</si>
  <si>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</si>
  <si>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</si>
  <si>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</si>
  <si>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</si>
  <si>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</si>
  <si>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</si>
  <si>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</si>
  <si>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</si>
  <si>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</si>
  <si>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</si>
  <si>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</si>
  <si>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</si>
  <si>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</si>
  <si>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</si>
  <si>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</si>
  <si>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</si>
  <si>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</si>
  <si>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</si>
  <si>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</si>
  <si>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</si>
  <si>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</si>
  <si>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</si>
  <si>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</si>
  <si>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</si>
  <si>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</si>
  <si>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</si>
  <si>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</si>
  <si>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</si>
  <si>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</si>
  <si>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</si>
  <si>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</si>
  <si>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</si>
  <si>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</si>
  <si>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</si>
  <si>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</si>
  <si>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</si>
  <si>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</si>
  <si>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</si>
  <si>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</si>
  <si>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</si>
  <si>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</si>
  <si>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</si>
  <si>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</si>
  <si>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</si>
  <si>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</si>
  <si>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</si>
  <si>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</si>
  <si>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</si>
  <si>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</si>
  <si>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</si>
  <si>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</si>
  <si>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</si>
  <si>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</si>
  <si>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</si>
  <si>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</si>
  <si>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</si>
  <si>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</si>
  <si>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</si>
  <si>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</si>
  <si>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</si>
  <si>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</si>
  <si>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</si>
  <si>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</si>
  <si>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</si>
  <si>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</si>
  <si>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</si>
  <si>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</si>
  <si>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</si>
  <si>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</si>
  <si>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</si>
  <si>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</si>
  <si>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</si>
  <si>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</si>
  <si>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</si>
  <si>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</si>
  <si>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</si>
  <si>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</si>
  <si>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</si>
  <si>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</si>
  <si>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</si>
  <si>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</si>
  <si>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</si>
  <si>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</si>
  <si>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</si>
  <si>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</si>
  <si>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</si>
  <si>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</si>
  <si>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</si>
  <si>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</si>
  <si>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</si>
  <si>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</si>
  <si>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</si>
  <si>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</si>
  <si>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</si>
  <si>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</si>
  <si>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</si>
  <si>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</si>
  <si>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</si>
  <si>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</si>
  <si>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</si>
  <si>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</si>
  <si>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</si>
  <si>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</si>
  <si>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</si>
  <si>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</si>
  <si>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</si>
  <si>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</si>
  <si>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</si>
  <si>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</si>
  <si>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</si>
  <si>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</si>
  <si>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</si>
  <si>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</si>
  <si>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</si>
  <si>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</si>
  <si>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</si>
  <si>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</si>
  <si>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</si>
  <si>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</si>
  <si>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</si>
  <si>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</si>
  <si>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</si>
  <si>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</si>
  <si>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</si>
  <si>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</si>
  <si>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</si>
  <si>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</si>
  <si>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</si>
  <si>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</si>
  <si>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</si>
  <si>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</si>
  <si>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</si>
  <si>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</si>
  <si>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</si>
  <si>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</si>
  <si>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</si>
  <si>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</si>
  <si>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</si>
  <si>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</si>
  <si>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</si>
  <si>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</si>
  <si>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</si>
  <si>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</si>
  <si>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</si>
  <si>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</si>
  <si>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</si>
  <si>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</si>
  <si>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</si>
  <si>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</si>
  <si>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</si>
  <si>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</si>
  <si>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</si>
  <si>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</si>
  <si>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</si>
  <si>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</si>
  <si>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</si>
  <si>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</si>
  <si>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</si>
  <si>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</si>
  <si>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</si>
  <si>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</si>
  <si>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</si>
  <si>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</si>
  <si>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</si>
  <si>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</si>
  <si>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</si>
  <si>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</si>
  <si>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</si>
  <si>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</si>
  <si>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</si>
  <si>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</si>
  <si>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</si>
  <si>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</si>
  <si>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</si>
  <si>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</si>
  <si>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</si>
  <si>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</si>
  <si>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</si>
  <si>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</si>
  <si>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</si>
  <si>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</si>
  <si>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</si>
  <si>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</si>
  <si>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</si>
  <si>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</si>
  <si>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</si>
  <si>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</si>
  <si>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</si>
  <si>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</si>
  <si>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</si>
  <si>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</si>
  <si>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</si>
  <si>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</si>
  <si>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</si>
  <si>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</si>
  <si>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</si>
  <si>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</si>
  <si>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</si>
  <si>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</si>
  <si>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</si>
  <si>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</si>
  <si>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</si>
  <si>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</si>
  <si>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</si>
  <si>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</si>
  <si>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</si>
  <si>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</si>
  <si>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</si>
  <si>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</si>
  <si>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</si>
  <si>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</si>
  <si>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</si>
  <si>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</si>
  <si>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</si>
  <si>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</si>
  <si>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</si>
  <si>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</si>
  <si>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</si>
  <si>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</si>
  <si>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</si>
  <si>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</si>
  <si>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</si>
  <si>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</si>
  <si>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</si>
  <si>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</si>
  <si>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</si>
  <si>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</si>
  <si>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</si>
  <si>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</si>
  <si>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</si>
  <si>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</si>
  <si>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</si>
  <si>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</si>
  <si>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</si>
  <si>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</si>
  <si>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</si>
  <si>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</si>
  <si>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</si>
  <si>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</si>
  <si>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</si>
  <si>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</si>
  <si>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</si>
  <si>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</si>
  <si>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</si>
  <si>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</si>
  <si>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</si>
  <si>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</si>
  <si>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</si>
  <si>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</si>
  <si>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</si>
  <si>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</si>
  <si>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</si>
  <si>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</si>
  <si>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</si>
  <si>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</si>
  <si>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</si>
  <si>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</si>
  <si>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</si>
  <si>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</si>
  <si>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</si>
  <si>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</si>
  <si>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</si>
  <si>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</si>
  <si>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</si>
  <si>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</si>
  <si>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</si>
  <si>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</si>
  <si>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</si>
  <si>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</si>
  <si>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</si>
  <si>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</si>
  <si>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</si>
  <si>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</si>
  <si>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</si>
  <si>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</si>
  <si>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</si>
  <si>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</si>
  <si>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</si>
  <si>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</si>
  <si>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</si>
  <si>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</si>
  <si>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</si>
  <si>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</si>
  <si>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</si>
  <si>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</si>
  <si>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</si>
  <si>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</si>
  <si>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</si>
  <si>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</si>
  <si>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</si>
  <si>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</si>
  <si>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</si>
  <si>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</si>
  <si>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</si>
  <si>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</si>
  <si>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</si>
  <si>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</si>
  <si>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</si>
  <si>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</si>
  <si>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</si>
  <si>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</si>
  <si>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</si>
  <si>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</si>
  <si>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</si>
  <si>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</si>
  <si>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</si>
  <si>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</si>
  <si>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</si>
  <si>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</si>
  <si>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</si>
  <si>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</si>
  <si>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</si>
  <si>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</si>
  <si>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</si>
  <si>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</si>
  <si>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</si>
  <si>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</si>
  <si>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</si>
  <si>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</si>
  <si>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</si>
  <si>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</si>
  <si>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</si>
  <si>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</si>
  <si>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</si>
  <si>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</si>
  <si>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</si>
  <si>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</si>
  <si>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</si>
  <si>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</si>
  <si>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</si>
  <si>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</si>
  <si>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</si>
  <si>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</si>
  <si>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</si>
  <si>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</si>
  <si>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</si>
  <si>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</si>
  <si>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</si>
  <si>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</si>
  <si>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</si>
  <si>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</si>
  <si>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</si>
  <si>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</si>
  <si>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</si>
  <si>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</si>
  <si>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</si>
  <si>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</si>
  <si>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</si>
  <si>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</si>
  <si>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</si>
  <si>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</si>
  <si>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</si>
  <si>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</si>
  <si>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</si>
  <si>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</si>
  <si>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</si>
  <si>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</si>
  <si>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</si>
  <si>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</si>
  <si>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</si>
  <si>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</si>
  <si>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</si>
  <si>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</si>
  <si>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</si>
  <si>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</si>
  <si>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</si>
  <si>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</si>
  <si>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</si>
  <si>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</si>
  <si>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</si>
  <si>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</si>
  <si>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</si>
  <si>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</si>
  <si>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</si>
  <si>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</si>
  <si>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</si>
  <si>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</si>
  <si>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</si>
  <si>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</si>
  <si>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</si>
  <si>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</si>
  <si>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</si>
  <si>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</si>
  <si>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</si>
  <si>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</si>
  <si>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</si>
  <si>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</si>
  <si>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</si>
  <si>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</si>
  <si>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</si>
  <si>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</si>
  <si>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</si>
  <si>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</si>
  <si>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</si>
  <si>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</si>
  <si>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</si>
  <si>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</si>
  <si>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</si>
  <si>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</si>
  <si>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</si>
  <si>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</si>
  <si>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</si>
  <si>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</si>
  <si>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</si>
  <si>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</si>
  <si>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</si>
  <si>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</si>
  <si>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</si>
  <si>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</si>
  <si>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</si>
  <si>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</si>
  <si>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</si>
  <si>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</si>
  <si>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</si>
  <si>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</si>
  <si>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</si>
  <si>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</si>
  <si>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</si>
  <si>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</si>
  <si>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</si>
  <si>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</si>
  <si>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</si>
  <si>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</si>
  <si>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</si>
  <si>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</si>
  <si>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</si>
  <si>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</si>
  <si>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</si>
  <si>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</si>
  <si>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</si>
  <si>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</si>
  <si>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</si>
  <si>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</si>
  <si>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</si>
  <si>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</si>
  <si>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</si>
  <si>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</si>
  <si>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</si>
  <si>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</si>
  <si>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</si>
  <si>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</si>
  <si>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</si>
  <si>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</si>
  <si>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</si>
  <si>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</si>
  <si>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</si>
  <si>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</si>
  <si>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</si>
  <si>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</si>
  <si>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</si>
  <si>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</si>
  <si>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</si>
  <si>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</si>
  <si>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</si>
  <si>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</si>
  <si>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</si>
  <si>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</si>
  <si>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</si>
  <si>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</si>
  <si>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</si>
  <si>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</si>
  <si>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</si>
  <si>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</si>
  <si>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</si>
  <si>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</si>
  <si>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</si>
  <si>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</si>
  <si>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</si>
  <si>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</si>
  <si>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</si>
  <si>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</si>
  <si>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</si>
  <si>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</si>
  <si>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</si>
  <si>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</si>
  <si>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</si>
  <si>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</si>
  <si>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</si>
  <si>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</si>
  <si>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</si>
  <si>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</si>
  <si>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</si>
  <si>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</si>
  <si>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</si>
  <si>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</si>
  <si>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</si>
  <si>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</si>
  <si>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</si>
  <si>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</si>
  <si>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</si>
  <si>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</si>
  <si>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</si>
  <si>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</si>
  <si>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</si>
  <si>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</si>
  <si>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</si>
  <si>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</si>
  <si>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</si>
  <si>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</si>
  <si>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</si>
  <si>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</si>
  <si>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</si>
  <si>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</si>
  <si>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</si>
  <si>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</si>
  <si>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</si>
  <si>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</si>
  <si>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</si>
  <si>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</si>
  <si>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</si>
  <si>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</si>
  <si>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</si>
  <si>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</si>
  <si>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</si>
  <si>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</si>
  <si>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</si>
  <si>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</si>
  <si>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</si>
  <si>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</si>
  <si>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</si>
  <si>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</si>
  <si>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</si>
  <si>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</si>
  <si>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</si>
  <si>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</si>
  <si>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</si>
  <si>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</si>
  <si>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</si>
  <si>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</si>
  <si>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</si>
  <si>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</si>
  <si>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</si>
  <si>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</si>
  <si>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</si>
  <si>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</si>
  <si>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</si>
  <si>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</si>
  <si>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</si>
  <si>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</si>
  <si>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</si>
  <si>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</si>
  <si>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</si>
  <si>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</si>
  <si>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</si>
  <si>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</si>
  <si>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</si>
  <si>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</si>
  <si>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</si>
  <si>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</si>
  <si>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</si>
  <si>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</si>
  <si>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</si>
  <si>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</si>
  <si>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</si>
  <si>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</si>
  <si>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</si>
  <si>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</si>
  <si>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</si>
  <si>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</si>
  <si>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</si>
  <si>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</si>
  <si>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</si>
  <si>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</si>
  <si>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</si>
  <si>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</si>
  <si>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</si>
  <si>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</si>
  <si>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</si>
  <si>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</si>
  <si>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</si>
  <si>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</si>
  <si>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</si>
  <si>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</si>
  <si>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</si>
  <si>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</si>
  <si>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</si>
  <si>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</si>
  <si>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</si>
  <si>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</si>
  <si>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</si>
  <si>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</si>
  <si>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</si>
  <si>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</si>
  <si>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</si>
  <si>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</si>
  <si>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</si>
  <si>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</si>
  <si>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</si>
  <si>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</si>
  <si>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</si>
  <si>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</si>
  <si>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</si>
  <si>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</si>
  <si>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</si>
  <si>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</si>
  <si>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</si>
  <si>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</si>
  <si>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</si>
  <si>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</si>
  <si>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</si>
  <si>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</si>
  <si>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</si>
  <si>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</si>
  <si>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</si>
  <si>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</si>
  <si>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</si>
  <si>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</si>
  <si>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</si>
  <si>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</si>
  <si>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</si>
  <si>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</si>
  <si>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</si>
  <si>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</si>
  <si>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</si>
  <si>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</si>
  <si>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</si>
  <si>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</si>
  <si>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</si>
  <si>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</si>
  <si>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</si>
  <si>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</si>
  <si>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</si>
  <si>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</si>
  <si>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</si>
  <si>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</si>
  <si>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</si>
  <si>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</si>
  <si>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</si>
  <si>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</si>
  <si>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</si>
  <si>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</si>
  <si>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</si>
  <si>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</si>
  <si>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</si>
  <si>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</si>
  <si>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</si>
  <si>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</si>
  <si>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</si>
  <si>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</si>
  <si>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</si>
  <si>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</si>
  <si>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</si>
  <si>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</si>
  <si>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</si>
  <si>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</si>
  <si>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</si>
  <si>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</si>
  <si>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</si>
  <si>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</si>
  <si>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</si>
  <si>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</si>
  <si>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</si>
  <si>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</si>
  <si>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</si>
  <si>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</si>
  <si>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</si>
  <si>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</si>
  <si>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</si>
  <si>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</si>
  <si>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</si>
  <si>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</si>
  <si>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</si>
  <si>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</si>
  <si>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</si>
  <si>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</si>
  <si>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</si>
  <si>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</si>
  <si>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</si>
  <si>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</si>
  <si>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</si>
  <si>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</si>
  <si>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</si>
  <si>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</si>
  <si>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</si>
  <si>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</si>
  <si>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</si>
  <si>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</si>
  <si>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</si>
  <si>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</si>
  <si>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</si>
  <si>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</si>
  <si>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</si>
  <si>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</si>
  <si>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</si>
  <si>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</si>
  <si>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</si>
  <si>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</si>
  <si>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</si>
  <si>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</si>
  <si>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</si>
  <si>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</si>
  <si>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</si>
  <si>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</si>
  <si>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</si>
  <si>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</si>
  <si>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</si>
  <si>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</si>
  <si>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</si>
  <si>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</si>
  <si>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</si>
  <si>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</si>
  <si>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</si>
  <si>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</si>
  <si>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</si>
  <si>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</si>
  <si>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</si>
  <si>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</si>
  <si>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</si>
  <si>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</si>
  <si>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</si>
  <si>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</si>
  <si>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</si>
  <si>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</si>
  <si>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</si>
  <si>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</si>
  <si>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</si>
  <si>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</si>
  <si>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</si>
  <si>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</si>
  <si>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</si>
  <si>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</si>
  <si>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</si>
  <si>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</si>
  <si>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</si>
  <si>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</si>
  <si>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</si>
  <si>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</si>
  <si>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</si>
  <si>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</si>
  <si>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</si>
  <si>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</si>
  <si>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</si>
  <si>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</si>
  <si>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</si>
  <si>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</si>
  <si>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</si>
  <si>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</si>
  <si>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</si>
  <si>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</si>
  <si>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</si>
  <si>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</si>
  <si>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</si>
  <si>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</si>
  <si>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</si>
  <si>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</si>
  <si>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</si>
  <si>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</si>
  <si>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</si>
  <si>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</si>
  <si>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</si>
  <si>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</si>
  <si>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</si>
  <si>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</si>
  <si>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</si>
  <si>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</si>
  <si>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</si>
  <si>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</si>
  <si>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</si>
  <si>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</si>
  <si>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</si>
  <si>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</si>
  <si>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</si>
  <si>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</si>
  <si>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</si>
  <si>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</si>
  <si>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</si>
  <si>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</si>
  <si>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</si>
  <si>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</si>
  <si>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</si>
  <si>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</si>
  <si>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</si>
  <si>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</si>
  <si>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</si>
  <si>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</si>
  <si>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</si>
  <si>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</si>
  <si>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</si>
  <si>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</si>
  <si>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</si>
  <si>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</si>
  <si>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</si>
  <si>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</si>
  <si>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</si>
  <si>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</si>
  <si>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</si>
  <si>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</si>
  <si>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</si>
  <si>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</si>
  <si>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</si>
  <si>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</si>
  <si>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</si>
  <si>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</si>
  <si>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</si>
  <si>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</si>
  <si>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</si>
  <si>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</si>
  <si>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</si>
  <si>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</si>
  <si>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</si>
  <si>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</si>
  <si>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</si>
  <si>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</si>
  <si>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</si>
  <si>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</si>
  <si>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</si>
  <si>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</si>
  <si>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</si>
  <si>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</si>
  <si>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</si>
  <si>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</si>
  <si>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</si>
  <si>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</si>
  <si>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</si>
  <si>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</si>
  <si>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</si>
  <si>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</si>
  <si>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</si>
  <si>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</si>
  <si>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</si>
  <si>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</si>
  <si>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</si>
  <si>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</si>
  <si>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</si>
  <si>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</si>
  <si>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</si>
  <si>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</si>
  <si>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</si>
  <si>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</si>
  <si>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</si>
  <si>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</si>
  <si>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</si>
  <si>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</si>
  <si>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</si>
  <si>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</si>
  <si>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</si>
  <si>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</si>
  <si>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</si>
  <si>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</si>
  <si>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</si>
  <si>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</si>
  <si>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</si>
  <si>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</si>
  <si>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</si>
  <si>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</si>
  <si>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</si>
  <si>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</si>
  <si>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</si>
  <si>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</si>
  <si>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</si>
  <si>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</si>
  <si>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</si>
  <si>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</si>
  <si>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</si>
  <si>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</si>
  <si>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</si>
  <si>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</si>
  <si>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</si>
  <si>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</si>
  <si>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</si>
  <si>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</si>
  <si>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</si>
  <si>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</si>
  <si>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</si>
  <si>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</si>
  <si>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</si>
  <si>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</si>
  <si>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</si>
  <si>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</si>
  <si>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</si>
  <si>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</si>
  <si>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</si>
  <si>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</si>
  <si>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</si>
  <si>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</si>
  <si>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</si>
  <si>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</si>
  <si>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</si>
  <si>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</si>
  <si>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</si>
  <si>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</si>
  <si>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</si>
  <si>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</si>
  <si>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</si>
  <si>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</si>
  <si>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</si>
  <si>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</si>
  <si>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</si>
  <si>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</si>
  <si>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</si>
  <si>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</si>
  <si>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</si>
  <si>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</si>
  <si>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</si>
  <si>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</si>
  <si>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</si>
  <si>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</si>
  <si>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</si>
  <si>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</si>
  <si>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</si>
  <si>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</si>
  <si>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</si>
  <si>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</si>
  <si>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</si>
  <si>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</si>
  <si>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</si>
  <si>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</si>
  <si>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</si>
  <si>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</si>
  <si>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</si>
  <si>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</si>
  <si>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</si>
  <si>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</si>
  <si>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</si>
  <si>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</si>
  <si>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</si>
  <si>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</si>
  <si>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</si>
  <si>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</si>
  <si>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</si>
  <si>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</si>
  <si>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</si>
  <si>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</si>
  <si>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</si>
  <si>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</si>
  <si>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</si>
  <si>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</si>
  <si>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</si>
  <si>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</si>
  <si>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</si>
  <si>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</si>
  <si>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</si>
  <si>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</si>
  <si>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</si>
  <si>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</si>
  <si>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</si>
  <si>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</si>
  <si>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</si>
  <si>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</si>
  <si>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</si>
  <si>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</si>
  <si>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</si>
  <si>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</si>
  <si>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</si>
  <si>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</si>
  <si>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</si>
  <si>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</si>
  <si>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</si>
  <si>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</si>
  <si>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</si>
  <si>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</si>
  <si>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</si>
  <si>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</si>
  <si>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</si>
  <si>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</si>
  <si>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</si>
  <si>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</si>
  <si>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</si>
  <si>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</si>
  <si>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</si>
  <si>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</si>
  <si>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</si>
  <si>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</si>
  <si>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</si>
  <si>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</si>
  <si>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</si>
  <si>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</si>
  <si>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</si>
  <si>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</si>
  <si>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</si>
  <si>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</si>
  <si>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</si>
  <si>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</si>
  <si>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</si>
  <si>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</si>
  <si>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</si>
  <si>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</si>
  <si>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</si>
  <si>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</si>
  <si>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</si>
  <si>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</si>
  <si>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</si>
  <si>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</si>
  <si>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</si>
  <si>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</si>
  <si>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</si>
  <si>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</si>
  <si>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</si>
  <si>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</si>
  <si>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</si>
  <si>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</si>
  <si>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</si>
  <si>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</si>
  <si>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</si>
  <si>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</si>
  <si>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</si>
  <si>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</si>
  <si>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</si>
  <si>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</si>
  <si>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</si>
  <si>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</si>
  <si>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</si>
  <si>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</si>
  <si>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</si>
  <si>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</si>
  <si>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</si>
  <si>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</si>
  <si>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</si>
  <si>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</si>
  <si>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</si>
  <si>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</si>
  <si>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</si>
  <si>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</si>
  <si>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</si>
  <si>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</si>
  <si>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</si>
  <si>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</si>
  <si>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</si>
  <si>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</si>
  <si>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</si>
  <si>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</si>
  <si>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</si>
  <si>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</si>
  <si>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</si>
  <si>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</si>
  <si>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</si>
  <si>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</si>
  <si>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</si>
  <si>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</si>
  <si>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</si>
  <si>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</si>
  <si>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</si>
  <si>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</si>
  <si>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</si>
  <si>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</si>
  <si>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</si>
  <si>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</si>
  <si>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</si>
  <si>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</si>
  <si>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</si>
  <si>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</si>
  <si>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</si>
  <si>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</si>
  <si>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</si>
  <si>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</si>
  <si>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</si>
  <si>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</si>
  <si>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</si>
  <si>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</si>
  <si>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</si>
  <si>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</si>
  <si>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</si>
  <si>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</si>
  <si>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</si>
  <si>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</si>
  <si>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</si>
  <si>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</si>
  <si>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</si>
  <si>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</si>
  <si>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</si>
  <si>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</si>
  <si>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</si>
  <si>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</si>
  <si>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</si>
  <si>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</si>
  <si>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</si>
  <si>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</si>
  <si>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</si>
  <si>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</si>
  <si>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</si>
  <si>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</si>
  <si>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</si>
  <si>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</si>
  <si>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</si>
  <si>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</si>
  <si>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</si>
  <si>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</si>
  <si>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</si>
  <si>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</si>
  <si>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</si>
  <si>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</si>
  <si>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</si>
  <si>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</si>
  <si>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</si>
  <si>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</si>
  <si>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</si>
  <si>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</si>
  <si>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</si>
  <si>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</si>
  <si>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</si>
  <si>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</si>
  <si>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</si>
  <si>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</si>
  <si>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</si>
  <si>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</si>
  <si>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</si>
  <si>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</si>
  <si>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</si>
  <si>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</si>
  <si>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</si>
  <si>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</si>
  <si>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</si>
  <si>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</si>
  <si>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</si>
  <si>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</si>
  <si>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</si>
  <si>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</si>
  <si>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</si>
  <si>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</si>
  <si>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</si>
  <si>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</si>
  <si>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</si>
  <si>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</si>
  <si>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</si>
  <si>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</si>
  <si>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</si>
  <si>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</si>
  <si>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</si>
  <si>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</si>
  <si>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</si>
  <si>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</si>
  <si>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</si>
  <si>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</si>
  <si>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</si>
  <si>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</si>
  <si>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</si>
  <si>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</si>
  <si>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</si>
  <si>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</si>
  <si>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</si>
  <si>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</si>
  <si>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</si>
  <si>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</si>
  <si>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</si>
  <si>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</si>
  <si>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</si>
  <si>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</si>
  <si>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</si>
  <si>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</si>
  <si>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</si>
  <si>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</si>
  <si>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</si>
  <si>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</si>
  <si>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</si>
  <si>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</si>
  <si>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</si>
  <si>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</si>
  <si>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</si>
  <si>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</si>
  <si>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</si>
  <si>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</si>
  <si>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</si>
  <si>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</si>
  <si>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</si>
  <si>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</si>
  <si>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</si>
  <si>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</si>
  <si>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</si>
  <si>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</si>
  <si>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</si>
  <si>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</si>
  <si>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</si>
  <si>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</si>
  <si>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</si>
  <si>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</si>
  <si>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</si>
  <si>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</si>
  <si>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</si>
  <si>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</si>
  <si>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</si>
  <si>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</si>
  <si>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</si>
  <si>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</si>
  <si>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</si>
  <si>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</si>
  <si>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</si>
  <si>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</si>
  <si>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</si>
  <si>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</si>
  <si>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</si>
  <si>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</si>
  <si>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</si>
  <si>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</si>
  <si>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</si>
  <si>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</si>
  <si>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</si>
  <si>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</si>
  <si>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</si>
  <si>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</si>
  <si>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</si>
  <si>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</si>
  <si>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</si>
  <si>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</si>
  <si>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</si>
  <si>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</si>
  <si>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</si>
  <si>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</si>
  <si>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</si>
  <si>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</si>
  <si>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</si>
  <si>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</si>
  <si>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</si>
  <si>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</si>
  <si>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</si>
  <si>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</si>
  <si>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</si>
  <si>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</si>
  <si>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</si>
  <si>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</si>
  <si>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</si>
  <si>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</si>
  <si>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</si>
  <si>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</si>
  <si>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</si>
  <si>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</si>
  <si>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</si>
  <si>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</si>
  <si>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</si>
  <si>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</si>
  <si>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</si>
  <si>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</si>
  <si>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</si>
  <si>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</si>
  <si>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</si>
  <si>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</si>
  <si>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</si>
  <si>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</si>
  <si>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</si>
  <si>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</si>
  <si>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</si>
  <si>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</si>
  <si>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</si>
  <si>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</si>
  <si>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</si>
  <si>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</si>
  <si>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</si>
  <si>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</si>
  <si>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</si>
  <si>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</si>
  <si>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</si>
  <si>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</si>
  <si>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</si>
  <si>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</si>
  <si>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</si>
  <si>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</si>
  <si>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</si>
  <si>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</si>
  <si>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</si>
  <si>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</si>
  <si>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</si>
  <si>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</si>
  <si>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</si>
  <si>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</si>
  <si>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</si>
  <si>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</si>
  <si>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</si>
  <si>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</si>
  <si>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</si>
  <si>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</si>
  <si>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</si>
  <si>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</si>
  <si>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</si>
  <si>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</si>
  <si>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</si>
  <si>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</si>
  <si>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</si>
  <si>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</si>
  <si>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</si>
  <si>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</si>
  <si>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</si>
  <si>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</si>
  <si>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</si>
  <si>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</si>
  <si>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</si>
  <si>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</si>
  <si>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</si>
  <si>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</si>
  <si>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</si>
  <si>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</si>
  <si>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</si>
  <si>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</si>
  <si>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</si>
  <si>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</si>
  <si>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</si>
  <si>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</si>
  <si>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</si>
  <si>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</si>
  <si>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</si>
  <si>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</si>
  <si>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</si>
  <si>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</si>
  <si>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</si>
  <si>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</si>
  <si>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</si>
  <si>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</si>
  <si>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</si>
  <si>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</si>
  <si>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</si>
  <si>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</si>
  <si>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</si>
  <si>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</si>
  <si>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</si>
  <si>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</si>
  <si>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</si>
  <si>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</si>
  <si>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</si>
  <si>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</si>
  <si>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</si>
  <si>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</si>
  <si>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</si>
  <si>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</si>
  <si>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</si>
  <si>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</si>
  <si>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</si>
  <si>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</si>
  <si>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</si>
  <si>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</si>
  <si>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</si>
  <si>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</si>
  <si>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</si>
  <si>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</si>
  <si>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</si>
  <si>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</si>
  <si>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</si>
  <si>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</si>
  <si>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</si>
  <si>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</si>
  <si>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</si>
  <si>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</si>
  <si>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</si>
  <si>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</si>
  <si>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</si>
  <si>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</si>
  <si>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</si>
  <si>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</si>
  <si>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</si>
  <si>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</si>
  <si>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</si>
  <si>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</si>
  <si>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</si>
  <si>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</si>
  <si>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</si>
  <si>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</si>
  <si>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</si>
  <si>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</si>
  <si>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</si>
  <si>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</si>
  <si>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</si>
  <si>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</si>
  <si>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</si>
  <si>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</si>
  <si>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</si>
  <si>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</si>
  <si>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</si>
  <si>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</si>
  <si>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</si>
  <si>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</si>
  <si>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</si>
  <si>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</si>
  <si>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</si>
  <si>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</si>
  <si>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</si>
  <si>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</si>
  <si>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</si>
  <si>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</si>
  <si>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</si>
  <si>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</si>
  <si>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</si>
  <si>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</si>
  <si>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</si>
  <si>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</si>
  <si>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</si>
  <si>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</si>
  <si>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</si>
  <si>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</si>
  <si>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</si>
  <si>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</si>
  <si>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</si>
  <si>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</si>
  <si>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</si>
  <si>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</si>
  <si>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</si>
  <si>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</si>
  <si>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</si>
  <si>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</si>
  <si>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</si>
  <si>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</si>
  <si>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</si>
  <si>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</si>
  <si>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</si>
  <si>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</si>
  <si>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</si>
  <si>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</si>
  <si>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</si>
  <si>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</si>
  <si>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</si>
  <si>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</si>
  <si>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</si>
  <si>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</si>
  <si>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</si>
  <si>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</si>
  <si>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</si>
  <si>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</si>
  <si>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</si>
  <si>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</si>
  <si>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</si>
  <si>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</si>
  <si>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</si>
  <si>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</si>
  <si>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</si>
  <si>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</si>
  <si>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</si>
  <si>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</si>
  <si>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</si>
  <si>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</si>
  <si>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</si>
  <si>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</si>
  <si>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</si>
  <si>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</si>
  <si>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</si>
  <si>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</si>
  <si>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</si>
  <si>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</si>
  <si>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</si>
  <si>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</si>
  <si>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</si>
  <si>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</si>
  <si>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</si>
  <si>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</si>
  <si>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</si>
  <si>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</si>
  <si>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</si>
  <si>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</si>
  <si>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</si>
  <si>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</si>
  <si>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</si>
  <si>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</si>
  <si>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</si>
  <si>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</si>
  <si>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</si>
  <si>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</si>
  <si>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</si>
  <si>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</si>
  <si>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</si>
  <si>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</si>
  <si>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</si>
  <si>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</si>
  <si>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</si>
  <si>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</si>
  <si>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</si>
  <si>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</si>
  <si>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</si>
  <si>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</si>
  <si>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</si>
  <si>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</si>
  <si>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</si>
  <si>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</si>
  <si>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</si>
  <si>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</si>
  <si>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</si>
  <si>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</si>
  <si>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</si>
  <si>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</si>
  <si>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</si>
  <si>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</si>
  <si>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</si>
  <si>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</si>
  <si>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</si>
  <si>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</si>
  <si>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</si>
  <si>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</si>
  <si>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</si>
  <si>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</si>
  <si>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</si>
  <si>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</si>
  <si>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</si>
  <si>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</si>
  <si>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</si>
  <si>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</si>
  <si>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</si>
  <si>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</si>
  <si>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</si>
  <si>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</si>
  <si>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</si>
  <si>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</si>
  <si>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</si>
  <si>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</si>
  <si>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</si>
  <si>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</si>
  <si>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</si>
  <si>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</si>
  <si>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</si>
  <si>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</si>
  <si>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</si>
  <si>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</si>
  <si>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</si>
  <si>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</si>
  <si>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</si>
  <si>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</si>
  <si>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</si>
  <si>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</si>
  <si>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</si>
  <si>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</si>
  <si>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</si>
  <si>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</si>
  <si>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</si>
  <si>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</si>
  <si>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</si>
  <si>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</si>
  <si>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</si>
  <si>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</si>
  <si>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</si>
  <si>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</si>
  <si>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</si>
  <si>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</si>
  <si>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</si>
  <si>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</si>
  <si>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</si>
  <si>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</si>
  <si>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</si>
  <si>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</si>
  <si>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</si>
  <si>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</si>
  <si>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</si>
  <si>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</si>
  <si>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</si>
  <si>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</si>
  <si>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</si>
  <si>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</si>
  <si>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</si>
  <si>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</si>
  <si>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</si>
  <si>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</si>
  <si>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</si>
  <si>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</si>
  <si>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</si>
  <si>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</si>
  <si>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</si>
  <si>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</si>
  <si>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</si>
  <si>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</si>
  <si>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</si>
  <si>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</si>
  <si>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</si>
  <si>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</si>
  <si>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</si>
  <si>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</si>
  <si>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</si>
  <si>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</si>
  <si>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</si>
  <si>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</si>
  <si>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</si>
  <si>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</si>
  <si>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</si>
  <si>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</si>
  <si>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</si>
  <si>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</si>
  <si>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</si>
  <si>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</si>
  <si>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</si>
  <si>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</si>
  <si>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</si>
  <si>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</si>
  <si>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</si>
  <si>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</si>
  <si>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</si>
  <si>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</si>
  <si>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</si>
  <si>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</si>
  <si>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</si>
  <si>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</si>
  <si>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</si>
  <si>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</si>
  <si>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</si>
  <si>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</si>
  <si>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</si>
  <si>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</si>
  <si>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</si>
  <si>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</si>
  <si>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</si>
  <si>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</si>
  <si>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</si>
  <si>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</si>
  <si>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</si>
  <si>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</si>
  <si>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</si>
  <si>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</si>
  <si>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</si>
  <si>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</si>
  <si>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</si>
  <si>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</si>
  <si>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</si>
  <si>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</si>
  <si>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</si>
  <si>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</si>
  <si>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</si>
  <si>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</si>
  <si>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</si>
  <si>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</si>
  <si>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</si>
  <si>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</si>
  <si>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</si>
  <si>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</si>
  <si>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</si>
  <si>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</si>
  <si>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</si>
  <si>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</si>
  <si>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</si>
  <si>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</si>
  <si>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</si>
  <si>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</si>
  <si>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</si>
  <si>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</si>
  <si>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</si>
  <si>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</si>
  <si>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</si>
  <si>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</si>
  <si>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</si>
  <si>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</si>
  <si>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</si>
  <si>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</si>
  <si>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</si>
  <si>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</si>
  <si>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</si>
  <si>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</si>
  <si>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</si>
  <si>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</si>
  <si>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</si>
  <si>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</si>
  <si>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</si>
  <si>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</si>
  <si>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</si>
  <si>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</si>
  <si>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</si>
  <si>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</si>
  <si>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</si>
  <si>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</si>
  <si>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</si>
  <si>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</si>
  <si>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</si>
  <si>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</si>
  <si>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</si>
  <si>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</si>
  <si>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</si>
  <si>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</si>
  <si>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</si>
  <si>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</si>
  <si>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</si>
  <si>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</si>
  <si>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</si>
  <si>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</si>
  <si>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</si>
  <si>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</si>
  <si>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</si>
  <si>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</si>
  <si>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</si>
  <si>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</si>
  <si>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</si>
  <si>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</si>
  <si>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</si>
  <si>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</si>
  <si>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</si>
  <si>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</si>
  <si>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</si>
  <si>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</si>
  <si>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</si>
  <si>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</si>
  <si>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</si>
  <si>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</si>
  <si>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</si>
  <si>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</si>
  <si>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</si>
  <si>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</si>
  <si>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</si>
  <si>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</si>
  <si>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</si>
  <si>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</si>
  <si>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</si>
  <si>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</si>
  <si>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</si>
  <si>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</si>
  <si>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</si>
  <si>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</si>
  <si>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</si>
  <si>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</si>
  <si>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</si>
  <si>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</si>
  <si>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</si>
  <si>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</si>
  <si>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</si>
  <si>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</si>
  <si>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</si>
  <si>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</si>
  <si>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</si>
  <si>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</si>
  <si>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</si>
  <si>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</si>
  <si>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</si>
  <si>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</si>
  <si>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</si>
  <si>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</si>
  <si>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</si>
  <si>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</si>
  <si>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</si>
  <si>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</si>
  <si>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</si>
  <si>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</si>
  <si>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</si>
  <si>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</si>
  <si>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</si>
  <si>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</si>
  <si>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</si>
  <si>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</si>
  <si>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</si>
  <si>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</si>
  <si>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</si>
  <si>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</si>
  <si>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</si>
  <si>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</si>
  <si>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</si>
  <si>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</si>
  <si>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</si>
  <si>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</si>
  <si>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</si>
  <si>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</si>
  <si>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</si>
  <si>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</si>
  <si>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</si>
  <si>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</si>
  <si>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</si>
  <si>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</si>
  <si>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</si>
  <si>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</si>
  <si>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</si>
  <si>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</si>
  <si>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</si>
  <si>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</si>
  <si>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</si>
  <si>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</si>
  <si>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</si>
  <si>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</si>
  <si>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</si>
  <si>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</si>
  <si>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</si>
  <si>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</si>
  <si>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</si>
  <si>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</si>
  <si>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</si>
  <si>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</si>
  <si>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</si>
  <si>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</si>
  <si>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</si>
  <si>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</si>
  <si>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</si>
  <si>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</si>
  <si>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</si>
  <si>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</si>
  <si>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</si>
  <si>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</si>
  <si>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</si>
  <si>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</si>
  <si>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</si>
  <si>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</si>
  <si>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</si>
  <si>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</si>
  <si>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</si>
  <si>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</si>
  <si>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</si>
  <si>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</si>
  <si>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</si>
  <si>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</si>
  <si>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</si>
  <si>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</si>
  <si>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</si>
  <si>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</si>
  <si>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</si>
  <si>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</si>
  <si>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</si>
  <si>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</si>
  <si>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</si>
  <si>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</si>
  <si>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</si>
  <si>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</si>
  <si>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</si>
  <si>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</si>
  <si>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</si>
  <si>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</si>
  <si>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</si>
  <si>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</si>
  <si>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</si>
  <si>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</si>
  <si>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</si>
  <si>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</si>
  <si>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</si>
  <si>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</si>
  <si>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</si>
  <si>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</si>
  <si>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</si>
  <si>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</si>
  <si>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</si>
  <si>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</si>
  <si>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</si>
  <si>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</si>
  <si>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</si>
  <si>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</si>
  <si>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</si>
  <si>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</si>
  <si>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</si>
  <si>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</si>
  <si>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</si>
  <si>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</si>
  <si>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</si>
  <si>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</si>
  <si>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</si>
  <si>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</si>
  <si>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</si>
  <si>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</si>
  <si>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</si>
  <si>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</si>
  <si>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</si>
  <si>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</si>
  <si>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</si>
  <si>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</si>
  <si>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</si>
  <si>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</si>
  <si>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</si>
  <si>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</si>
  <si>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</si>
  <si>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</si>
  <si>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</si>
  <si>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</si>
  <si>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</si>
  <si>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</si>
  <si>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</si>
  <si>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</si>
  <si>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</si>
  <si>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</si>
  <si>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</si>
  <si>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</si>
  <si>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</si>
  <si>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</si>
  <si>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</si>
  <si>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</si>
  <si>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</si>
  <si>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</si>
  <si>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</si>
  <si>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</si>
  <si>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</si>
  <si>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</si>
  <si>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</si>
  <si>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</si>
  <si>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</si>
  <si>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</si>
  <si>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</si>
  <si>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</si>
  <si>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</si>
  <si>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</si>
  <si>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</si>
  <si>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</si>
  <si>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</si>
  <si>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</si>
  <si>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</si>
  <si>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</si>
  <si>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</si>
  <si>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</si>
  <si>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</si>
  <si>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</si>
  <si>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</si>
  <si>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</si>
  <si>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</si>
  <si>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</si>
  <si>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</si>
  <si>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</si>
  <si>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</si>
  <si>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</si>
  <si>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</si>
  <si>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</si>
  <si>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</si>
  <si>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</si>
  <si>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</si>
  <si>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</si>
  <si>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</si>
  <si>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</si>
  <si>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</si>
  <si>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</si>
  <si>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</si>
  <si>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</si>
  <si>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</si>
  <si>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</si>
  <si>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</si>
  <si>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</si>
  <si>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</si>
  <si>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</si>
  <si>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</si>
  <si>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</si>
  <si>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</si>
  <si>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</si>
  <si>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</si>
  <si>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</si>
  <si>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</si>
  <si>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</si>
  <si>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</si>
  <si>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</si>
  <si>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</si>
  <si>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</si>
  <si>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</si>
  <si>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</si>
  <si>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</si>
  <si>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</si>
  <si>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</si>
  <si>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</si>
  <si>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</si>
  <si>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</si>
  <si>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</si>
  <si>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</si>
  <si>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</si>
  <si>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</si>
  <si>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</si>
  <si>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</si>
  <si>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</si>
  <si>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</si>
  <si>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</si>
  <si>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</si>
  <si>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</si>
  <si>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</si>
  <si>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</si>
  <si>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</si>
  <si>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</si>
  <si>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</si>
  <si>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</si>
  <si>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</si>
  <si>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</si>
  <si>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</si>
  <si>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</si>
  <si>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</si>
  <si>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</si>
  <si>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</si>
  <si>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</si>
  <si>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</si>
  <si>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</si>
  <si>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</si>
  <si>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</si>
  <si>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</si>
  <si>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</si>
  <si>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</si>
  <si>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</si>
  <si>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</si>
  <si>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</si>
  <si>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</si>
  <si>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</si>
  <si>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</si>
  <si>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</si>
  <si>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</si>
  <si>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</si>
  <si>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</si>
  <si>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</si>
  <si>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</si>
  <si>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</si>
  <si>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</si>
  <si>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</si>
  <si>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</si>
  <si>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</si>
  <si>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</si>
  <si>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</si>
  <si>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</si>
  <si>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</si>
  <si>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</si>
  <si>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</si>
  <si>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</si>
  <si>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</si>
  <si>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</si>
  <si>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</si>
  <si>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</si>
  <si>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</si>
  <si>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</si>
  <si>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</si>
  <si>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</si>
  <si>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</si>
  <si>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</si>
  <si>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</si>
  <si>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</si>
  <si>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</si>
  <si>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</si>
  <si>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</si>
  <si>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</si>
  <si>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</si>
  <si>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</si>
  <si>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</si>
  <si>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</si>
  <si>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</si>
  <si>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</si>
  <si>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</si>
  <si>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</si>
  <si>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</si>
  <si>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</si>
  <si>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</si>
  <si>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</si>
  <si>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</si>
  <si>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</si>
  <si>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</si>
  <si>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</si>
  <si>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</si>
  <si>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</si>
  <si>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</si>
  <si>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</si>
  <si>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</si>
  <si>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</si>
  <si>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</si>
  <si>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</si>
  <si>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</si>
  <si>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</si>
  <si>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</si>
  <si>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</si>
  <si>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</si>
  <si>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</si>
  <si>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</si>
  <si>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</si>
  <si>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</si>
  <si>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</si>
  <si>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</si>
  <si>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</si>
  <si>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</si>
  <si>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</si>
  <si>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</si>
  <si>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</si>
  <si>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</si>
  <si>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</si>
  <si>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</si>
  <si>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</si>
  <si>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</si>
  <si>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</si>
  <si>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</si>
  <si>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</si>
  <si>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</si>
  <si>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</si>
  <si>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</si>
  <si>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</si>
  <si>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</si>
  <si>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</si>
  <si>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</si>
  <si>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</si>
  <si>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</si>
  <si>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</si>
  <si>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</si>
  <si>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</si>
  <si>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</si>
  <si>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</si>
  <si>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</si>
  <si>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</si>
  <si>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</si>
  <si>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</si>
  <si>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</si>
  <si>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</si>
  <si>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</si>
  <si>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</si>
  <si>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</si>
  <si>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</si>
  <si>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</si>
  <si>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</si>
  <si>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</si>
  <si>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</si>
  <si>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</si>
  <si>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</si>
  <si>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</si>
  <si>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</si>
  <si>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</si>
  <si>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</si>
  <si>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</si>
  <si>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</si>
  <si>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</si>
  <si>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</si>
  <si>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</si>
  <si>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</si>
  <si>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</si>
  <si>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</si>
  <si>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</si>
  <si>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</si>
  <si>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</si>
  <si>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</si>
  <si>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</si>
  <si>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</si>
  <si>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</si>
  <si>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</si>
  <si>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</si>
  <si>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</si>
  <si>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</si>
  <si>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</si>
  <si>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</si>
  <si>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</si>
  <si>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</si>
  <si>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</si>
  <si>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</si>
  <si>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</si>
  <si>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</si>
  <si>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</si>
  <si>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</si>
  <si>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</si>
  <si>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</si>
  <si>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</si>
  <si>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</si>
  <si>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</si>
  <si>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</si>
  <si>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</si>
  <si>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</si>
  <si>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</si>
  <si>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</si>
  <si>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</si>
  <si>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</si>
  <si>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</si>
  <si>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</si>
  <si>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</si>
  <si>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</si>
  <si>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</si>
  <si>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</si>
  <si>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</si>
  <si>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</si>
  <si>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</si>
  <si>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</si>
  <si>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</si>
  <si>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</si>
  <si>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</si>
  <si>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</si>
  <si>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</si>
  <si>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</si>
  <si>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</si>
  <si>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</si>
  <si>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</si>
  <si>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</si>
  <si>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</si>
  <si>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</si>
  <si>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</si>
  <si>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</si>
  <si>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</si>
  <si>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</si>
  <si>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</si>
  <si>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</si>
  <si>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</si>
  <si>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</si>
  <si>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</si>
  <si>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</si>
  <si>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</si>
  <si>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</si>
  <si>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</si>
  <si>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</si>
  <si>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</si>
  <si>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</si>
  <si>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</si>
  <si>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</si>
  <si>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</si>
  <si>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</si>
  <si>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</si>
  <si>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</si>
  <si>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</si>
  <si>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</si>
  <si>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</si>
  <si>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</si>
  <si>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</si>
  <si>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</si>
  <si>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</si>
  <si>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</si>
  <si>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</si>
  <si>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</si>
  <si>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</si>
  <si>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</si>
  <si>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</si>
  <si>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</si>
  <si>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</si>
  <si>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</si>
  <si>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</si>
  <si>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</si>
  <si>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</si>
  <si>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</si>
  <si>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</si>
  <si>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</si>
  <si>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</si>
  <si>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</si>
  <si>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</si>
  <si>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</si>
  <si>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</si>
  <si>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</si>
  <si>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</si>
  <si>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</si>
  <si>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</si>
  <si>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</si>
  <si>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</si>
  <si>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</si>
  <si>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</si>
  <si>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</si>
  <si>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</si>
  <si>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</si>
  <si>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</si>
  <si>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</si>
  <si>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</si>
  <si>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</si>
  <si>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</si>
  <si>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</si>
  <si>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</si>
  <si>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</si>
  <si>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</si>
  <si>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</si>
  <si>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</si>
  <si>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</si>
  <si>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</si>
  <si>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</si>
  <si>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</si>
  <si>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</si>
  <si>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</si>
  <si>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</si>
  <si>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</si>
  <si>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</si>
  <si>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</si>
  <si>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</si>
  <si>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</si>
  <si>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</si>
  <si>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</si>
  <si>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</si>
  <si>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</si>
  <si>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</si>
  <si>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</si>
  <si>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</si>
  <si>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</si>
  <si>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</si>
  <si>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</si>
  <si>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</si>
  <si>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</si>
  <si>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</si>
  <si>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</si>
  <si>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</si>
  <si>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</si>
  <si>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</si>
  <si>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</si>
  <si>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</si>
  <si>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</si>
  <si>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</si>
  <si>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</si>
  <si>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</si>
  <si>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</si>
  <si>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</si>
  <si>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</si>
  <si>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</si>
  <si>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</si>
  <si>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</si>
  <si>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</si>
  <si>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</si>
  <si>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</si>
  <si>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</si>
  <si>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</si>
  <si>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</si>
  <si>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</si>
  <si>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</si>
  <si>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</si>
  <si>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</si>
  <si>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</si>
  <si>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</si>
  <si>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</si>
  <si>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</si>
  <si>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</si>
  <si>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</si>
  <si>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</si>
  <si>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</si>
  <si>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</si>
  <si>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</si>
  <si>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</si>
  <si>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</si>
  <si>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</si>
  <si>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</si>
  <si>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</si>
  <si>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</si>
  <si>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</si>
  <si>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</si>
  <si>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</si>
  <si>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</si>
  <si>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</si>
  <si>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</si>
  <si>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</si>
  <si>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</si>
  <si>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</si>
  <si>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</si>
  <si>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</si>
  <si>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</si>
  <si>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</si>
  <si>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</si>
  <si>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</si>
  <si>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</si>
  <si>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</si>
  <si>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</si>
  <si>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</si>
  <si>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</si>
  <si>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</si>
  <si>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</si>
  <si>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</si>
  <si>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</si>
  <si>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</si>
  <si>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</si>
  <si>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</si>
  <si>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</si>
  <si>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</si>
  <si>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</si>
  <si>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</si>
  <si>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</si>
  <si>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</si>
  <si>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</si>
  <si>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</si>
  <si>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</si>
  <si>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</si>
  <si>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</si>
  <si>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</si>
  <si>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</si>
  <si>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</si>
  <si>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</si>
  <si>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</si>
  <si>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</si>
  <si>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</si>
  <si>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</si>
  <si>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</si>
  <si>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</si>
  <si>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</si>
  <si>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</si>
  <si>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</si>
  <si>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</si>
  <si>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</si>
  <si>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</si>
  <si>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</si>
  <si>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</si>
  <si>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</si>
  <si>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</si>
  <si>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</si>
  <si>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</si>
  <si>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</si>
  <si>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</si>
  <si>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</si>
  <si>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</si>
  <si>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</si>
  <si>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</si>
  <si>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</si>
  <si>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</si>
  <si>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</si>
  <si>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</si>
  <si>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</si>
  <si>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</si>
  <si>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</si>
  <si>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</si>
  <si>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</si>
  <si>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</si>
  <si>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</si>
  <si>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</si>
  <si>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</si>
  <si>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</si>
  <si>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</si>
  <si>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</si>
  <si>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</si>
  <si>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</si>
  <si>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</si>
  <si>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</si>
  <si>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</si>
  <si>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</si>
  <si>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</si>
  <si>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</si>
  <si>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</si>
  <si>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</si>
  <si>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</si>
  <si>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</si>
  <si>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</si>
  <si>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</si>
  <si>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</si>
  <si>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</si>
  <si>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</si>
  <si>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</si>
  <si>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</si>
  <si>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</si>
  <si>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</si>
  <si>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</si>
  <si>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</si>
  <si>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</si>
  <si>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</si>
  <si>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</si>
  <si>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</si>
  <si>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</si>
  <si>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</si>
  <si>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</si>
  <si>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</si>
  <si>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</si>
  <si>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</si>
  <si>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</si>
  <si>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</si>
  <si>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</si>
  <si>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</si>
  <si>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</si>
  <si>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</si>
  <si>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</si>
  <si>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</si>
  <si>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</si>
  <si>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</si>
  <si>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</si>
  <si>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</si>
  <si>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</si>
  <si>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</si>
  <si>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</si>
  <si>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</si>
  <si>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</si>
  <si>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</si>
  <si>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</si>
  <si>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</si>
  <si>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</si>
  <si>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</si>
  <si>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</si>
  <si>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</si>
  <si>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</si>
  <si>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</si>
  <si>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</si>
  <si>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</si>
  <si>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</si>
  <si>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</si>
  <si>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</si>
  <si>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</si>
  <si>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</si>
  <si>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</si>
  <si>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</si>
  <si>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</si>
  <si>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</si>
  <si>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</si>
  <si>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</si>
  <si>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</si>
  <si>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</si>
  <si>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</si>
  <si>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</si>
  <si>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</si>
  <si>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</si>
  <si>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</si>
  <si>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</si>
  <si>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</si>
  <si>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</si>
  <si>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</si>
  <si>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</si>
  <si>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</si>
  <si>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</si>
  <si>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</si>
  <si>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</si>
  <si>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</si>
  <si>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</si>
  <si>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</si>
  <si>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</si>
  <si>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</si>
  <si>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</si>
  <si>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</si>
  <si>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</si>
  <si>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</si>
  <si>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</si>
  <si>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</si>
  <si>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</si>
  <si>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</si>
  <si>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</si>
  <si>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</si>
  <si>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</si>
  <si>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</si>
  <si>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</si>
  <si>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</si>
  <si>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</si>
  <si>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</si>
  <si>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</si>
  <si>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</si>
  <si>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</si>
  <si>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</si>
  <si>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</si>
  <si>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</si>
  <si>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</si>
  <si>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</si>
  <si>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</si>
  <si>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</si>
  <si>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</si>
  <si>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</si>
  <si>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</si>
  <si>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</si>
  <si>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</si>
  <si>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</si>
  <si>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</si>
  <si>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</si>
  <si>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</si>
  <si>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</si>
  <si>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</si>
  <si>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</si>
  <si>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</si>
  <si>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</si>
  <si>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</si>
  <si>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</si>
  <si>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</si>
  <si>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</si>
  <si>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</si>
  <si>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</si>
  <si>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</si>
  <si>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</si>
  <si>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</si>
  <si>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</si>
  <si>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</si>
  <si>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</si>
  <si>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</si>
  <si>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</si>
  <si>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</si>
  <si>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</si>
  <si>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</si>
  <si>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</si>
  <si>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</si>
  <si>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</si>
  <si>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</si>
  <si>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</si>
  <si>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</si>
  <si>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</si>
  <si>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</si>
  <si>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</si>
  <si>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</si>
  <si>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</si>
  <si>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</si>
  <si>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</si>
  <si>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</si>
  <si>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</si>
  <si>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</si>
  <si>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</si>
  <si>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</si>
  <si>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</si>
  <si>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</si>
  <si>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</si>
  <si>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</si>
  <si>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</si>
  <si>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</si>
  <si>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</si>
  <si>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</si>
  <si>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</si>
  <si>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</si>
  <si>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</si>
  <si>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</si>
  <si>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</si>
  <si>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</si>
  <si>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</si>
  <si>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</si>
  <si>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</si>
  <si>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</si>
  <si>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</si>
  <si>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</si>
  <si>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</si>
  <si>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</si>
  <si>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</si>
  <si>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</si>
  <si>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</si>
  <si>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</si>
  <si>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</si>
  <si>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</si>
  <si>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</si>
  <si>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</si>
  <si>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</si>
  <si>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</si>
  <si>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</si>
  <si>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</si>
  <si>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</si>
  <si>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</si>
  <si>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</si>
  <si>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</si>
  <si>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</si>
  <si>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</si>
  <si>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</si>
  <si>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</si>
  <si>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</si>
  <si>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</si>
  <si>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</si>
  <si>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</si>
  <si>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</si>
  <si>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</si>
  <si>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</si>
  <si>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</si>
  <si>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</si>
  <si>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</si>
  <si>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</si>
  <si>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</si>
  <si>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</si>
  <si>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</si>
  <si>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</si>
  <si>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</si>
  <si>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</si>
  <si>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</si>
  <si>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</si>
  <si>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</si>
  <si>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</si>
  <si>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</si>
  <si>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</si>
  <si>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</si>
  <si>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</si>
  <si>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</si>
  <si>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</si>
  <si>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</si>
  <si>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</si>
  <si>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</si>
  <si>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</si>
  <si>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</si>
  <si>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</si>
  <si>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</si>
  <si>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</si>
  <si>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</si>
  <si>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</si>
  <si>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</si>
  <si>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</si>
  <si>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</si>
  <si>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</si>
  <si>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</si>
  <si>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</si>
  <si>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</si>
  <si>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</si>
  <si>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</si>
  <si>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</si>
  <si>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</si>
  <si>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</si>
  <si>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</si>
  <si>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</si>
  <si>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</si>
  <si>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</si>
  <si>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</si>
  <si>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</si>
  <si>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</si>
  <si>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</si>
  <si>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</si>
  <si>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</si>
  <si>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</si>
  <si>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</si>
  <si>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</si>
  <si>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</si>
  <si>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</si>
  <si>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</si>
  <si>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</si>
  <si>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</si>
  <si>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</si>
  <si>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</si>
  <si>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</si>
  <si>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</si>
  <si>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</si>
  <si>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</si>
  <si>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</si>
  <si>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</si>
  <si>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</si>
  <si>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</si>
  <si>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</si>
  <si>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</si>
  <si>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</si>
  <si>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</si>
  <si>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</si>
  <si>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</si>
  <si>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</si>
  <si>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</si>
  <si>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</si>
  <si>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</si>
  <si>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</si>
  <si>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</si>
  <si>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</si>
  <si>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</si>
  <si>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</si>
  <si>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</si>
  <si>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</si>
  <si>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</si>
  <si>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</si>
  <si>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</si>
  <si>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</si>
  <si>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</si>
  <si>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</si>
  <si>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</si>
  <si>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</si>
  <si>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</si>
  <si>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</si>
  <si>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</si>
  <si>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</si>
  <si>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</si>
  <si>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</si>
  <si>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</si>
  <si>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</si>
  <si>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</si>
  <si>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</si>
  <si>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</si>
  <si>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</si>
  <si>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</si>
  <si>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</si>
  <si>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</si>
  <si>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</si>
  <si>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</si>
  <si>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</si>
  <si>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</si>
  <si>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</si>
  <si>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</si>
  <si>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</si>
  <si>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</si>
  <si>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</si>
  <si>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</si>
  <si>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</si>
  <si>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</si>
  <si>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</si>
  <si>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</si>
  <si>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</si>
  <si>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</si>
  <si>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</si>
  <si>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</si>
  <si>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</si>
  <si>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</si>
  <si>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</si>
  <si>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</si>
  <si>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</si>
  <si>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</si>
  <si>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</si>
  <si>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</si>
  <si>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</si>
  <si>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</si>
  <si>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</si>
  <si>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</si>
  <si>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</si>
  <si>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</si>
  <si>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</si>
  <si>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</si>
  <si>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</si>
  <si>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</si>
  <si>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</si>
  <si>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</si>
  <si>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</si>
  <si>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</si>
  <si>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</si>
  <si>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</si>
  <si>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</si>
  <si>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</si>
  <si>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</si>
  <si>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</si>
  <si>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</si>
  <si>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</si>
  <si>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</si>
  <si>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</si>
  <si>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</si>
  <si>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</si>
  <si>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</si>
  <si>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</si>
  <si>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</si>
  <si>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</si>
  <si>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</si>
  <si>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</si>
  <si>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</si>
  <si>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</si>
  <si>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</si>
  <si>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</si>
  <si>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</si>
  <si>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</si>
  <si>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</si>
  <si>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</si>
  <si>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</si>
  <si>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</si>
  <si>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</si>
  <si>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</si>
  <si>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</si>
  <si>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</si>
  <si>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</si>
  <si>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</si>
  <si>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</si>
  <si>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</si>
  <si>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</si>
  <si>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</si>
  <si>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</si>
  <si>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</si>
  <si>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</si>
  <si>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</si>
  <si>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</si>
  <si>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</si>
  <si>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</si>
  <si>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</si>
  <si>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</si>
  <si>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</si>
  <si>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</si>
  <si>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</si>
  <si>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</si>
  <si>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</si>
  <si>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</si>
  <si>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</si>
  <si>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</si>
  <si>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</si>
  <si>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</si>
  <si>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</si>
  <si>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</si>
  <si>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</si>
  <si>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</si>
  <si>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</si>
  <si>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</si>
  <si>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</si>
  <si>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</si>
  <si>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</si>
  <si>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</si>
  <si>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</si>
  <si>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</si>
  <si>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</si>
  <si>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</si>
  <si>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</si>
  <si>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</si>
  <si>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</si>
  <si>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</si>
  <si>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</si>
  <si>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</si>
  <si>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</si>
  <si>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</si>
  <si>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</si>
  <si>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</si>
  <si>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</si>
  <si>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</si>
  <si>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</si>
  <si>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</si>
  <si>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</si>
  <si>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</si>
  <si>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</si>
  <si>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</si>
  <si>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</si>
  <si>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</si>
  <si>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</si>
  <si>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</si>
  <si>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</si>
  <si>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</si>
  <si>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</si>
  <si>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</si>
  <si>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</si>
  <si>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</si>
  <si>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</si>
  <si>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</si>
  <si>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</si>
  <si>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</si>
  <si>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</si>
  <si>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</si>
  <si>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</si>
  <si>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</si>
  <si>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</si>
  <si>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</si>
  <si>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</si>
  <si>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</si>
  <si>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</si>
  <si>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</si>
  <si>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</si>
  <si>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</si>
  <si>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</si>
  <si>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</si>
  <si>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</si>
  <si>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</si>
  <si>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</si>
  <si>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</si>
  <si>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</si>
  <si>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</si>
  <si>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</si>
  <si>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</si>
  <si>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</si>
  <si>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</si>
  <si>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</si>
  <si>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</si>
  <si>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</si>
  <si>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</si>
  <si>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</si>
  <si>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</si>
  <si>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</si>
  <si>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</si>
  <si>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</si>
  <si>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</si>
  <si>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</si>
  <si>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</si>
  <si>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</si>
  <si>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</si>
  <si>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</si>
  <si>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</si>
  <si>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</si>
  <si>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</si>
  <si>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</si>
  <si>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</si>
  <si>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</si>
  <si>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</si>
  <si>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</si>
  <si>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</si>
  <si>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</si>
  <si>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</si>
  <si>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</si>
  <si>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</si>
  <si>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</si>
  <si>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</si>
  <si>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</si>
  <si>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</si>
  <si>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</si>
  <si>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</si>
  <si>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</si>
  <si>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</si>
  <si>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</si>
  <si>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</si>
  <si>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</si>
  <si>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</si>
  <si>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</si>
  <si>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</si>
  <si>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</si>
  <si>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</si>
  <si>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</si>
  <si>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</si>
  <si>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</si>
  <si>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</si>
  <si>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</si>
  <si>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</si>
  <si>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</si>
  <si>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</si>
  <si>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</si>
  <si>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</si>
  <si>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</si>
  <si>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</si>
  <si>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</si>
  <si>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</si>
  <si>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</si>
  <si>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</si>
  <si>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</si>
  <si>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</si>
  <si>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</si>
  <si>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</si>
  <si>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</si>
  <si>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</si>
  <si>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</si>
  <si>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</si>
  <si>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</si>
  <si>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</si>
  <si>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</si>
  <si>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</si>
  <si>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</si>
  <si>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</si>
  <si>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</si>
  <si>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</si>
  <si>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</si>
  <si>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</si>
  <si>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</si>
  <si>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</si>
  <si>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</si>
  <si>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</si>
  <si>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</si>
  <si>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</si>
  <si>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</si>
  <si>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</si>
  <si>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</si>
  <si>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</si>
  <si>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</si>
  <si>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</si>
  <si>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</si>
  <si>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</si>
  <si>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</si>
  <si>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</si>
  <si>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</si>
  <si>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</si>
  <si>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</si>
  <si>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</si>
  <si>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</si>
  <si>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</si>
  <si>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</si>
  <si>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</si>
  <si>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</si>
  <si>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</si>
  <si>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</si>
  <si>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</si>
  <si>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</si>
  <si>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</si>
  <si>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</si>
  <si>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</si>
  <si>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</si>
  <si>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</si>
  <si>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</si>
  <si>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</si>
  <si>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</si>
  <si>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</si>
  <si>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</si>
  <si>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</si>
  <si>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</si>
  <si>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</si>
  <si>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</si>
  <si>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</si>
  <si>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</si>
  <si>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</si>
  <si>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</si>
  <si>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</si>
  <si>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</si>
  <si>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</si>
  <si>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</si>
  <si>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</si>
  <si>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</si>
  <si>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</si>
  <si>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</si>
  <si>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</si>
  <si>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</si>
  <si>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</si>
  <si>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</si>
  <si>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</si>
  <si>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</si>
  <si>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</si>
  <si>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</si>
  <si>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</si>
  <si>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</si>
  <si>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</si>
  <si>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</si>
  <si>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</si>
  <si>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</si>
  <si>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</si>
  <si>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</si>
  <si>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</si>
  <si>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</si>
  <si>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</si>
  <si>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</si>
  <si>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</si>
  <si>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</si>
  <si>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</si>
  <si>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</si>
  <si>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</si>
  <si>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</si>
  <si>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</si>
  <si>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</si>
  <si>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</si>
  <si>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</si>
  <si>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</si>
  <si>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</si>
  <si>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</si>
  <si>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</si>
  <si>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</si>
  <si>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</si>
  <si>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</si>
  <si>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</si>
  <si>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</si>
  <si>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</si>
  <si>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</si>
  <si>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</si>
  <si>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</si>
  <si>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</si>
  <si>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</si>
  <si>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</si>
  <si>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</si>
  <si>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</si>
  <si>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</si>
  <si>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</si>
  <si>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</si>
  <si>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</si>
  <si>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</si>
  <si>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</si>
  <si>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</si>
  <si>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</si>
  <si>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</si>
  <si>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</si>
  <si>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</si>
  <si>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</si>
  <si>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</si>
  <si>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</si>
  <si>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</si>
  <si>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</si>
  <si>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</si>
  <si>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</si>
  <si>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</si>
  <si>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</si>
  <si>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</si>
  <si>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</si>
  <si>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</si>
  <si>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</si>
  <si>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</si>
  <si>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</si>
  <si>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</si>
  <si>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</si>
  <si>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</si>
  <si>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</si>
  <si>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</si>
  <si>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</si>
  <si>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</si>
  <si>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</si>
  <si>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</si>
  <si>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</si>
  <si>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</si>
  <si>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</si>
  <si>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</si>
  <si>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</si>
  <si>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</si>
  <si>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</si>
  <si>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</si>
  <si>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</si>
  <si>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</si>
  <si>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</si>
  <si>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</si>
  <si>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</si>
  <si>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</si>
  <si>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</si>
  <si>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</si>
  <si>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</si>
  <si>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</si>
  <si>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</si>
  <si>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</si>
  <si>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</si>
  <si>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</si>
  <si>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</si>
  <si>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</si>
  <si>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</si>
  <si>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</si>
  <si>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</si>
  <si>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</si>
  <si>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</si>
  <si>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</si>
  <si>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</si>
  <si>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</si>
  <si>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</si>
  <si>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</si>
  <si>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</si>
  <si>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</si>
  <si>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</si>
  <si>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</si>
  <si>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</si>
  <si>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</si>
  <si>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</si>
  <si>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</si>
  <si>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</si>
  <si>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</si>
  <si>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</si>
  <si>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</si>
  <si>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</si>
  <si>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</si>
  <si>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</si>
  <si>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</si>
  <si>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</si>
  <si>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</si>
  <si>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</si>
  <si>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</si>
  <si>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</si>
  <si>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</si>
  <si>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</si>
  <si>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</si>
  <si>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</si>
  <si>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</si>
  <si>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</si>
  <si>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</si>
  <si>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</si>
  <si>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</si>
  <si>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</si>
  <si>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</si>
  <si>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</si>
  <si>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</si>
  <si>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</si>
  <si>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</si>
  <si>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</si>
  <si>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</si>
  <si>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</si>
  <si>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</si>
  <si>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</si>
  <si>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</si>
  <si>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</si>
  <si>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</si>
  <si>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</si>
  <si>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</si>
  <si>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</si>
  <si>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</si>
  <si>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</si>
  <si>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</si>
  <si>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</si>
  <si>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</si>
  <si>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</si>
  <si>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</si>
  <si>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</si>
  <si>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</si>
  <si>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</si>
  <si>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</si>
  <si>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</si>
  <si>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</si>
  <si>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</si>
  <si>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</si>
  <si>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</si>
  <si>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</si>
  <si>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</si>
  <si>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</si>
  <si>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</si>
  <si>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</si>
  <si>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</si>
  <si>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</si>
  <si>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</si>
  <si>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</si>
  <si>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</si>
  <si>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</si>
  <si>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</si>
  <si>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</si>
  <si>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</si>
  <si>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</si>
  <si>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</si>
  <si>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</si>
  <si>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</si>
  <si>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</si>
  <si>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</si>
  <si>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</si>
  <si>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</si>
  <si>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</si>
  <si>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</si>
  <si>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</si>
  <si>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</si>
  <si>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</si>
  <si>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</si>
  <si>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</si>
  <si>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</si>
  <si>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</si>
  <si>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</si>
  <si>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</si>
  <si>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</si>
  <si>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</si>
  <si>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</si>
  <si>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</si>
  <si>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</si>
  <si>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</si>
  <si>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</si>
  <si>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</si>
  <si>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</si>
  <si>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</si>
  <si>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</si>
  <si>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</si>
  <si>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</si>
  <si>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</si>
  <si>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</si>
  <si>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</si>
  <si>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</si>
  <si>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</si>
  <si>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</si>
  <si>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</si>
  <si>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</si>
  <si>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</si>
  <si>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</si>
  <si>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</si>
  <si>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</si>
  <si>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</si>
  <si>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</si>
  <si>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</si>
  <si>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</si>
  <si>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</si>
  <si>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</si>
  <si>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</si>
  <si>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</si>
  <si>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</si>
  <si>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</si>
  <si>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</si>
  <si>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</si>
  <si>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</si>
  <si>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</si>
  <si>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</si>
  <si>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</si>
  <si>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</si>
  <si>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</si>
  <si>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</si>
  <si>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</si>
  <si>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</si>
  <si>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</si>
  <si>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</si>
  <si>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</si>
  <si>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</si>
  <si>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</si>
  <si>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</si>
  <si>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</si>
  <si>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</si>
  <si>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</si>
  <si>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</si>
  <si>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</si>
  <si>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</si>
  <si>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</si>
  <si>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</si>
  <si>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</si>
  <si>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</si>
  <si>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</si>
  <si>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</si>
  <si>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</si>
  <si>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</si>
  <si>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</si>
  <si>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</si>
  <si>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</si>
  <si>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</si>
  <si>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</si>
  <si>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</si>
  <si>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</si>
  <si>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</si>
  <si>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</si>
  <si>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</si>
  <si>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</si>
  <si>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</si>
  <si>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</si>
  <si>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</si>
  <si>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</si>
  <si>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</si>
  <si>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</si>
  <si>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</si>
  <si>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</si>
  <si>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</si>
  <si>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</si>
  <si>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</si>
  <si>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</si>
  <si>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</si>
  <si>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</si>
  <si>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</si>
  <si>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</si>
  <si>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</si>
  <si>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</si>
  <si>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</si>
  <si>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</si>
  <si>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</si>
  <si>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</si>
  <si>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</si>
  <si>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</si>
  <si>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</si>
  <si>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</si>
  <si>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</si>
  <si>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</si>
  <si>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</si>
  <si>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</si>
  <si>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</si>
  <si>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</si>
  <si>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</si>
  <si>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</si>
  <si>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</si>
  <si>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</si>
  <si>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</si>
  <si>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</si>
  <si>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</si>
  <si>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</si>
  <si>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</si>
  <si>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</si>
  <si>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</si>
  <si>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</si>
  <si>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</si>
  <si>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</si>
  <si>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</si>
  <si>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</si>
  <si>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</si>
  <si>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</si>
  <si>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</si>
  <si>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</si>
  <si>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</si>
  <si>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</si>
  <si>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</si>
  <si>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</si>
  <si>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</si>
  <si>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</si>
  <si>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</si>
  <si>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</si>
  <si>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</si>
  <si>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</si>
  <si>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</si>
  <si>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</si>
  <si>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</si>
  <si>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</si>
  <si>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</si>
  <si>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</si>
  <si>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</si>
  <si>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</si>
  <si>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</si>
  <si>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</si>
  <si>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</si>
  <si>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</si>
  <si>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</si>
  <si>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</si>
  <si>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</si>
  <si>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</si>
  <si>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</si>
  <si>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</si>
  <si>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</si>
  <si>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</si>
  <si>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</si>
  <si>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</si>
  <si>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</si>
  <si>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</si>
  <si>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</si>
  <si>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</si>
  <si>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</si>
  <si>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</si>
  <si>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</si>
  <si>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</si>
  <si>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</si>
  <si>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</si>
  <si>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</si>
  <si>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</si>
  <si>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</si>
  <si>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</si>
  <si>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</si>
  <si>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</si>
  <si>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</si>
  <si>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</si>
  <si>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</si>
  <si>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</si>
  <si>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</si>
  <si>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</si>
  <si>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</si>
  <si>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</si>
  <si>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</si>
  <si>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</si>
  <si>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</si>
  <si>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</si>
  <si>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</si>
  <si>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</si>
  <si>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</si>
  <si>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</si>
  <si>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</si>
  <si>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</si>
  <si>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</si>
  <si>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</si>
  <si>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</si>
  <si>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</si>
  <si>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</si>
  <si>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</si>
  <si>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</si>
  <si>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</si>
  <si>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</si>
  <si>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</si>
  <si>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</si>
  <si>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</si>
  <si>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</si>
  <si>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</si>
  <si>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</si>
  <si>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</si>
  <si>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</si>
  <si>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</si>
  <si>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</si>
  <si>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</si>
  <si>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</si>
  <si>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</si>
  <si>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</si>
  <si>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</si>
  <si>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</si>
  <si>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</si>
  <si>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</si>
  <si>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</si>
  <si>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</si>
  <si>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</si>
  <si>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</si>
  <si>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</si>
  <si>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</si>
  <si>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</si>
  <si>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</si>
  <si>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</si>
  <si>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</si>
  <si>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</si>
  <si>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</si>
  <si>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</si>
  <si>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</si>
  <si>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</si>
  <si>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</si>
  <si>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</si>
  <si>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</si>
  <si>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</si>
  <si>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</si>
  <si>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</si>
  <si>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</si>
  <si>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</si>
  <si>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</si>
  <si>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</si>
  <si>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</si>
  <si>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</si>
  <si>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</si>
  <si>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</si>
  <si>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</si>
  <si>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</si>
  <si>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</si>
  <si>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</si>
  <si>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</si>
  <si>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</si>
  <si>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</si>
  <si>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</si>
  <si>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</si>
  <si>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</si>
  <si>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</si>
  <si>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</si>
  <si>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</si>
  <si>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</si>
  <si>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</si>
  <si>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</si>
  <si>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</si>
  <si>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</si>
  <si>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</si>
  <si>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</si>
  <si>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</si>
  <si>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</si>
  <si>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</si>
  <si>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</si>
  <si>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</si>
  <si>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</si>
  <si>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</si>
  <si>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</si>
  <si>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</si>
  <si>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</si>
  <si>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</si>
  <si>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</si>
  <si>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</si>
  <si>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</si>
  <si>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</si>
  <si>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</si>
  <si>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</si>
  <si>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</si>
  <si>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</si>
  <si>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</si>
  <si>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</si>
  <si>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</si>
  <si>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</si>
  <si>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</si>
  <si>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</si>
  <si>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</si>
  <si>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</si>
  <si>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</si>
  <si>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</si>
  <si>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</si>
  <si>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</si>
  <si>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</si>
  <si>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</si>
  <si>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</si>
  <si>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</si>
  <si>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</si>
  <si>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</si>
  <si>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</si>
  <si>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</si>
  <si>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</si>
  <si>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</si>
  <si>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</si>
  <si>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</si>
  <si>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</si>
  <si>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</si>
  <si>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</si>
  <si>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</si>
  <si>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</si>
  <si>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</si>
  <si>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</si>
  <si>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</si>
  <si>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</si>
  <si>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</si>
  <si>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</si>
  <si>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</si>
  <si>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</si>
  <si>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</si>
  <si>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</si>
  <si>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</si>
  <si>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</si>
  <si>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</si>
  <si>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</si>
  <si>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</si>
  <si>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</si>
  <si>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</si>
  <si>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</si>
  <si>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</si>
  <si>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</si>
  <si>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</si>
  <si>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</si>
  <si>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</si>
  <si>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</si>
  <si>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</si>
  <si>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</si>
  <si>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</si>
  <si>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</si>
  <si>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</si>
  <si>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</si>
  <si>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</si>
  <si>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</si>
  <si>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</si>
  <si>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</si>
  <si>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</si>
  <si>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</si>
  <si>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</si>
  <si>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</si>
  <si>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</si>
  <si>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</si>
  <si>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</si>
  <si>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</si>
  <si>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</si>
  <si>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</si>
  <si>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</si>
  <si>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</si>
  <si>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</si>
  <si>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</si>
  <si>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</si>
  <si>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</si>
  <si>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</si>
  <si>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</si>
  <si>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</si>
  <si>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</si>
  <si>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</si>
  <si>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</si>
  <si>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</si>
  <si>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</si>
  <si>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</si>
  <si>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</si>
  <si>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</si>
  <si>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</si>
  <si>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</si>
  <si>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</si>
  <si>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</si>
  <si>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</si>
  <si>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</si>
  <si>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</si>
  <si>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</si>
  <si>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</si>
  <si>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</si>
  <si>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</si>
  <si>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</si>
  <si>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</si>
  <si>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</si>
  <si>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</si>
  <si>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</si>
  <si>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</si>
  <si>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</si>
  <si>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</si>
  <si>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</si>
  <si>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</si>
  <si>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</si>
  <si>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</si>
  <si>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</si>
  <si>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</si>
  <si>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</si>
  <si>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</si>
  <si>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</si>
  <si>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</si>
  <si>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</si>
  <si>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</si>
  <si>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</si>
  <si>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</si>
  <si>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</si>
  <si>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</si>
  <si>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</si>
  <si>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</si>
  <si>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</si>
  <si>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</si>
  <si>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</si>
  <si>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</si>
  <si>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</si>
  <si>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</si>
  <si>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</si>
  <si>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</si>
  <si>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</si>
  <si>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</si>
  <si>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</si>
  <si>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</si>
  <si>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</si>
  <si>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</si>
  <si>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</si>
  <si>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</si>
  <si>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</si>
  <si>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</si>
  <si>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</si>
  <si>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</si>
  <si>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</si>
  <si>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</si>
  <si>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</si>
  <si>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</si>
  <si>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</si>
  <si>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</si>
  <si>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</si>
  <si>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</si>
  <si>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</si>
  <si>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</si>
  <si>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</si>
  <si>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</si>
  <si>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</si>
  <si>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</si>
  <si>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</si>
  <si>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</si>
  <si>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</si>
  <si>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</si>
  <si>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</si>
  <si>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</si>
  <si>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</si>
  <si>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</si>
  <si>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</si>
  <si>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</si>
  <si>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</si>
  <si>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</si>
  <si>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</si>
  <si>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</si>
  <si>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</si>
  <si>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</si>
  <si>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</si>
  <si>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</si>
  <si>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</si>
  <si>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</si>
  <si>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</si>
  <si>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</si>
  <si>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</si>
  <si>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</si>
  <si>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</si>
  <si>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</si>
  <si>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</si>
  <si>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</si>
  <si>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</si>
  <si>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</si>
  <si>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</si>
  <si>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</si>
  <si>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</si>
  <si>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</si>
  <si>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</si>
  <si>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</si>
  <si>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</si>
  <si>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</si>
  <si>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</si>
  <si>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</si>
  <si>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</si>
  <si>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</si>
  <si>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</si>
  <si>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</si>
  <si>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</si>
  <si>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</si>
  <si>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</si>
  <si>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</si>
  <si>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</si>
  <si>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</si>
  <si>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</si>
  <si>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</si>
  <si>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</si>
  <si>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</si>
  <si>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</si>
  <si>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</si>
  <si>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</si>
  <si>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</si>
  <si>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</si>
  <si>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</si>
  <si>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</si>
  <si>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</si>
  <si>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</si>
  <si>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</si>
  <si>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</si>
  <si>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</si>
  <si>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</si>
  <si>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</si>
  <si>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</si>
  <si>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</si>
  <si>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</si>
  <si>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</si>
  <si>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</si>
  <si>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</si>
  <si>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</si>
  <si>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</si>
  <si>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</si>
  <si>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</si>
  <si>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</si>
  <si>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</si>
  <si>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</si>
  <si>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</si>
  <si>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</si>
  <si>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</si>
  <si>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</si>
  <si>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</si>
  <si>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</si>
  <si>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</si>
  <si>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</si>
  <si>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</si>
  <si>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</si>
  <si>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</si>
  <si>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</si>
  <si>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</si>
  <si>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</si>
  <si>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</si>
  <si>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</si>
  <si>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</si>
  <si>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</si>
  <si>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</si>
  <si>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</si>
  <si>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</si>
  <si>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</si>
  <si>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</si>
  <si>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</si>
  <si>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</si>
  <si>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</si>
  <si>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</si>
  <si>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</si>
  <si>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</si>
  <si>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</si>
  <si>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</si>
  <si>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</si>
  <si>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</si>
  <si>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</si>
  <si>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</si>
  <si>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</si>
  <si>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</si>
  <si>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</si>
  <si>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</si>
  <si>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</si>
  <si>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</si>
  <si>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</si>
  <si>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</si>
  <si>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</si>
  <si>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</si>
  <si>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</si>
  <si>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</si>
  <si>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</si>
  <si>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</si>
  <si>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</si>
  <si>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</si>
  <si>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</si>
  <si>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</si>
  <si>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</si>
  <si>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</si>
  <si>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</si>
  <si>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</si>
  <si>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</si>
  <si>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</si>
  <si>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</si>
  <si>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</si>
  <si>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</si>
  <si>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</si>
  <si>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</si>
  <si>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</si>
  <si>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</si>
  <si>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</si>
  <si>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</si>
  <si>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</si>
  <si>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</si>
  <si>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</si>
  <si>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</si>
  <si>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</si>
  <si>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</si>
  <si>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</si>
  <si>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</si>
  <si>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</si>
  <si>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</si>
  <si>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</si>
  <si>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</si>
  <si>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</si>
  <si>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</si>
  <si>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</si>
  <si>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</si>
  <si>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</si>
  <si>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</si>
  <si>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</si>
  <si>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</si>
  <si>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</si>
  <si>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</si>
  <si>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</si>
  <si>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</si>
  <si>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</si>
  <si>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</si>
  <si>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</si>
  <si>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</si>
  <si>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</si>
  <si>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</si>
  <si>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</si>
  <si>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</si>
  <si>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</si>
  <si>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</si>
  <si>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</si>
  <si>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</si>
  <si>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</si>
  <si>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</si>
  <si>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</si>
  <si>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</si>
  <si>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</si>
  <si>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</si>
  <si>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</si>
  <si>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</si>
  <si>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</si>
  <si>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</si>
  <si>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</si>
  <si>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</si>
  <si>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</si>
  <si>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</si>
  <si>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</si>
  <si>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</si>
  <si>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</si>
  <si>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</si>
  <si>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</si>
  <si>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</si>
  <si>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</si>
  <si>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</si>
  <si>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</si>
  <si>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</si>
  <si>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</si>
  <si>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</si>
  <si>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</si>
  <si>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</si>
  <si>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</si>
  <si>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</si>
  <si>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</si>
  <si>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</si>
  <si>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</si>
  <si>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</si>
  <si>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</si>
  <si>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</si>
  <si>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</si>
  <si>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</si>
  <si>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</si>
  <si>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</si>
  <si>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</si>
  <si>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</si>
  <si>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</si>
  <si>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</si>
  <si>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</si>
  <si>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</si>
  <si>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</si>
  <si>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</si>
  <si>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</si>
  <si>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</si>
  <si>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</si>
  <si>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</si>
  <si>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</si>
  <si>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</si>
  <si>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</si>
  <si>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</si>
  <si>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</si>
  <si>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</si>
  <si>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</si>
  <si>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</si>
  <si>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</si>
  <si>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</si>
  <si>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</si>
  <si>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</si>
  <si>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</si>
  <si>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</si>
  <si>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</si>
  <si>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</si>
  <si>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</si>
  <si>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</si>
  <si>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</si>
  <si>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</si>
  <si>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</si>
  <si>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</si>
  <si>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</si>
  <si>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</si>
  <si>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</si>
  <si>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</si>
  <si>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</si>
  <si>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</si>
  <si>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</si>
  <si>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</si>
  <si>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</si>
  <si>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</si>
  <si>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</si>
  <si>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</si>
  <si>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</si>
  <si>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</si>
  <si>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</si>
  <si>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</si>
  <si>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</si>
  <si>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</si>
  <si>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</si>
  <si>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</si>
  <si>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</si>
  <si>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</si>
  <si>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</si>
  <si>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</si>
  <si>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</si>
  <si>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</si>
  <si>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</si>
  <si>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</si>
  <si>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</si>
  <si>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</si>
  <si>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</si>
  <si>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</si>
  <si>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</si>
  <si>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</si>
  <si>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</si>
  <si>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</si>
  <si>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</si>
  <si>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</si>
  <si>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</si>
  <si>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</si>
  <si>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</si>
  <si>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</si>
  <si>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</si>
  <si>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</si>
  <si>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</si>
  <si>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</si>
  <si>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</si>
  <si>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</si>
  <si>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</si>
  <si>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</si>
  <si>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</si>
  <si>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</si>
  <si>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</si>
  <si>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</si>
  <si>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</si>
  <si>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</si>
  <si>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</si>
  <si>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</si>
  <si>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</si>
  <si>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</si>
  <si>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</si>
  <si>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</si>
  <si>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</si>
  <si>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</si>
  <si>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</si>
  <si>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</si>
  <si>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</si>
  <si>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</si>
  <si>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</si>
  <si>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</si>
  <si>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</si>
  <si>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</si>
  <si>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</si>
  <si>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</si>
  <si>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</si>
  <si>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</si>
  <si>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</si>
  <si>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</si>
  <si>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</si>
  <si>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</si>
  <si>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</si>
  <si>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</si>
  <si>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</si>
  <si>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</si>
  <si>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</si>
  <si>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</si>
  <si>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</si>
  <si>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</si>
  <si>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</si>
  <si>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</si>
  <si>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</si>
  <si>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</si>
  <si>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</si>
  <si>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</si>
  <si>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</si>
  <si>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</si>
  <si>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</si>
  <si>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</si>
  <si>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</si>
  <si>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</si>
  <si>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</si>
  <si>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</si>
  <si>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</si>
  <si>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</si>
  <si>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</si>
  <si>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</si>
  <si>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</si>
  <si>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</si>
  <si>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</si>
  <si>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</si>
  <si>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</si>
  <si>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</si>
  <si>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</si>
  <si>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</si>
  <si>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</si>
  <si>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</si>
  <si>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</si>
  <si>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</si>
  <si>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</si>
  <si>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</si>
  <si>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</si>
  <si>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</si>
  <si>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</si>
  <si>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</si>
  <si>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</si>
  <si>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</si>
  <si>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</si>
  <si>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</si>
  <si>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</si>
  <si>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</si>
  <si>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</si>
  <si>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</si>
  <si>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</si>
  <si>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</si>
  <si>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</si>
  <si>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</si>
  <si>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</si>
  <si>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</si>
  <si>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</si>
  <si>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</si>
  <si>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</si>
  <si>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</si>
  <si>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</si>
  <si>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</si>
  <si>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</si>
  <si>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</si>
  <si>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</si>
  <si>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</si>
  <si>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</si>
  <si>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</si>
  <si>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</si>
  <si>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</si>
  <si>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</si>
  <si>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</si>
  <si>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</si>
  <si>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</si>
  <si>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</si>
  <si>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</si>
  <si>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</si>
  <si>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</si>
  <si>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</si>
  <si>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</si>
  <si>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</si>
  <si>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</si>
  <si>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</si>
  <si>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</si>
  <si>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</si>
  <si>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</si>
  <si>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</si>
  <si>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</si>
  <si>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</si>
  <si>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</si>
  <si>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</si>
  <si>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</si>
  <si>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</si>
  <si>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</si>
  <si>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</si>
  <si>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</si>
  <si>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</si>
  <si>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</si>
  <si>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</si>
  <si>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</si>
  <si>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</si>
  <si>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</si>
  <si>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</si>
  <si>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</si>
  <si>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</si>
  <si>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</si>
  <si>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</si>
  <si>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</si>
  <si>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</si>
  <si>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</si>
  <si>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</si>
  <si>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</si>
  <si>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</si>
  <si>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</si>
  <si>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</si>
  <si>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</si>
  <si>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</si>
  <si>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</si>
  <si>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</si>
  <si>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</si>
  <si>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</si>
  <si>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</si>
  <si>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</si>
  <si>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</si>
  <si>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</si>
  <si>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</si>
  <si>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</si>
  <si>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</si>
  <si>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</si>
  <si>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</si>
  <si>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</si>
  <si>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</si>
  <si>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</si>
  <si>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</si>
  <si>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</si>
  <si>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</si>
  <si>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</si>
  <si>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</si>
  <si>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</si>
  <si>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</si>
  <si>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</si>
  <si>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</si>
  <si>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</si>
  <si>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</si>
  <si>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</si>
  <si>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</si>
  <si>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</si>
  <si>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</si>
  <si>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</si>
  <si>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</si>
  <si>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</si>
  <si>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</si>
  <si>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</si>
  <si>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</si>
  <si>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</si>
  <si>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</si>
  <si>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</si>
  <si>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</si>
  <si>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</si>
  <si>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</si>
  <si>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</si>
  <si>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</si>
  <si>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</si>
  <si>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</si>
  <si>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</si>
  <si>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</si>
  <si>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</si>
  <si>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</si>
  <si>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</si>
  <si>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</si>
  <si>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</si>
  <si>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</si>
  <si>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</si>
  <si>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</si>
  <si>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</si>
  <si>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</si>
  <si>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</si>
  <si>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</si>
  <si>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</si>
  <si>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</si>
  <si>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</si>
  <si>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</si>
  <si>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</si>
  <si>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</si>
  <si>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</si>
  <si>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</si>
  <si>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</si>
  <si>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</si>
  <si>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</si>
  <si>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</si>
  <si>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</si>
  <si>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</si>
  <si>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</si>
  <si>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</si>
  <si>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</si>
  <si>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</si>
  <si>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</si>
  <si>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</si>
  <si>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</si>
  <si>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</si>
  <si>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</si>
  <si>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</si>
  <si>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</si>
  <si>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</si>
  <si>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</si>
  <si>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</si>
  <si>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</si>
  <si>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</si>
  <si>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</si>
  <si>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</si>
  <si>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</si>
  <si>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</si>
  <si>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</si>
  <si>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</si>
  <si>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</si>
  <si>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</si>
  <si>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</si>
  <si>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</si>
  <si>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</si>
  <si>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</si>
  <si>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</si>
  <si>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</si>
  <si>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</si>
  <si>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</si>
  <si>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</si>
  <si>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</si>
  <si>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</si>
  <si>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</si>
  <si>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</si>
  <si>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</si>
  <si>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</si>
  <si>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</si>
  <si>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</si>
  <si>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</si>
  <si>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</si>
  <si>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</si>
  <si>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</si>
  <si>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</si>
  <si>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</si>
  <si>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</si>
  <si>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</si>
  <si>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</si>
  <si>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</si>
  <si>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</si>
  <si>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</si>
  <si>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</si>
  <si>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</si>
  <si>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</si>
  <si>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</si>
  <si>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</si>
  <si>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</si>
  <si>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</si>
  <si>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</si>
  <si>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</si>
  <si>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</si>
  <si>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</si>
  <si>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</si>
  <si>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</si>
  <si>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</si>
  <si>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</si>
  <si>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</si>
  <si>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</si>
  <si>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</si>
  <si>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</si>
  <si>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</si>
  <si>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</si>
  <si>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</si>
  <si>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</si>
  <si>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</si>
  <si>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</si>
  <si>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</si>
  <si>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</si>
  <si>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</si>
  <si>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</si>
  <si>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</si>
  <si>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</si>
  <si>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</si>
  <si>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</si>
  <si>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</si>
  <si>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</si>
  <si>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</si>
  <si>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</si>
  <si>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</si>
  <si>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</si>
  <si>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</si>
  <si>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</si>
  <si>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</si>
  <si>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</si>
  <si>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</si>
  <si>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</si>
  <si>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</si>
  <si>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</si>
  <si>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</si>
  <si>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</si>
  <si>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</si>
  <si>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</si>
  <si>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</si>
  <si>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</si>
  <si>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</si>
  <si>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</si>
  <si>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</si>
  <si>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</si>
  <si>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</si>
  <si>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</si>
  <si>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</si>
  <si>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</si>
  <si>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</si>
  <si>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</si>
  <si>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</si>
  <si>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</si>
  <si>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</si>
  <si>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</si>
  <si>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</si>
  <si>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</si>
  <si>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</si>
  <si>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</si>
  <si>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</si>
  <si>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</si>
  <si>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</si>
  <si>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</si>
  <si>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</si>
  <si>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</si>
  <si>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</si>
  <si>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</si>
  <si>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</si>
  <si>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</si>
  <si>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</si>
  <si>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</si>
  <si>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</si>
  <si>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</si>
  <si>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</si>
  <si>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</si>
  <si>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</si>
  <si>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</si>
  <si>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</si>
  <si>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</si>
  <si>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</si>
  <si>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</si>
  <si>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</si>
  <si>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</si>
  <si>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</si>
  <si>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</si>
  <si>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</si>
  <si>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</si>
  <si>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</si>
  <si>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</si>
  <si>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</si>
  <si>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</si>
  <si>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</si>
  <si>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</si>
  <si>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</si>
  <si>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</si>
  <si>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</si>
  <si>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</si>
  <si>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</si>
  <si>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</si>
  <si>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</si>
  <si>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</si>
  <si>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</si>
  <si>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</si>
  <si>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</si>
  <si>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</si>
  <si>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</si>
  <si>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</si>
  <si>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</si>
  <si>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</si>
  <si>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</si>
  <si>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</si>
  <si>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</si>
  <si>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</si>
  <si>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</si>
  <si>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</si>
  <si>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</si>
  <si>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</si>
  <si>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</si>
  <si>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</si>
  <si>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</si>
  <si>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</si>
  <si>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</si>
  <si>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</si>
  <si>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</si>
  <si>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</si>
  <si>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</si>
  <si>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</si>
  <si>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</si>
  <si>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</si>
  <si>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</si>
  <si>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</si>
  <si>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</si>
  <si>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</si>
  <si>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</si>
  <si>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</si>
  <si>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</si>
  <si>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</si>
  <si>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</si>
  <si>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</si>
  <si>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</si>
  <si>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</si>
  <si>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</si>
  <si>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</si>
  <si>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</si>
  <si>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</si>
  <si>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</si>
  <si>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</si>
  <si>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</si>
  <si>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</si>
  <si>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</si>
  <si>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</si>
  <si>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</si>
  <si>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</si>
  <si>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</si>
  <si>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</si>
  <si>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</si>
  <si>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</si>
  <si>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</si>
  <si>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</si>
  <si>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</si>
  <si>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</si>
  <si>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</si>
  <si>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</si>
  <si>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</si>
  <si>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</si>
  <si>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</si>
  <si>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</si>
  <si>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</si>
  <si>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</si>
  <si>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</si>
  <si>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</si>
  <si>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</si>
  <si>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</si>
  <si>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</si>
  <si>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</si>
  <si>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</si>
  <si>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</si>
  <si>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</si>
  <si>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</si>
  <si>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</si>
  <si>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</si>
  <si>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</si>
  <si>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</si>
  <si>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</si>
  <si>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</si>
  <si>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</si>
  <si>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</si>
  <si>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</si>
  <si>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</si>
  <si>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</si>
  <si>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</si>
  <si>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</si>
  <si>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</si>
  <si>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</si>
  <si>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</si>
  <si>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</si>
  <si>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</si>
  <si>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</si>
  <si>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</si>
  <si>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</si>
  <si>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</si>
  <si>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</si>
  <si>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</si>
  <si>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</si>
  <si>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</si>
  <si>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</si>
  <si>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</si>
  <si>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</si>
  <si>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</si>
  <si>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</si>
  <si>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</si>
  <si>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</si>
  <si>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</si>
  <si>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</si>
  <si>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</si>
  <si>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</si>
  <si>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</si>
  <si>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</si>
  <si>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</si>
  <si>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</si>
  <si>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</si>
  <si>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</si>
  <si>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</si>
  <si>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</si>
  <si>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</si>
  <si>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</si>
  <si>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</si>
  <si>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</si>
  <si>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</si>
  <si>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</si>
  <si>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</si>
  <si>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</si>
  <si>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</si>
  <si>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</si>
  <si>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</si>
  <si>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</si>
  <si>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</si>
  <si>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</si>
  <si>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</si>
  <si>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</si>
  <si>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</si>
  <si>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</si>
  <si>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</si>
  <si>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</si>
  <si>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</si>
  <si>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</si>
  <si>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</si>
  <si>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</si>
  <si>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</si>
  <si>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</si>
  <si>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</si>
  <si>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</si>
  <si>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</si>
  <si>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</si>
  <si>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</si>
  <si>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</si>
  <si>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</si>
  <si>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</si>
  <si>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</si>
  <si>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</si>
  <si>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</si>
  <si>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</si>
  <si>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</si>
  <si>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</si>
  <si>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</si>
  <si>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</si>
  <si>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</si>
  <si>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</si>
  <si>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</si>
  <si>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</si>
  <si>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</si>
  <si>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</si>
  <si>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</si>
  <si>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</si>
  <si>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</si>
  <si>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</si>
  <si>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</si>
  <si>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</si>
  <si>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</si>
  <si>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</si>
  <si>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</si>
  <si>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</si>
  <si>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</si>
  <si>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</si>
  <si>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</si>
  <si>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</si>
  <si>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</si>
  <si>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</si>
  <si>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</si>
  <si>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</si>
  <si>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</si>
  <si>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</si>
  <si>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</si>
  <si>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</si>
  <si>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</si>
  <si>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</si>
  <si>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</si>
  <si>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</si>
  <si>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</si>
  <si>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</si>
  <si>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</si>
  <si>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</si>
  <si>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</si>
  <si>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</si>
  <si>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</si>
  <si>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</si>
  <si>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</si>
  <si>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</si>
  <si>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</si>
  <si>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</si>
  <si>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</si>
  <si>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</si>
  <si>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</si>
  <si>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</si>
  <si>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</si>
  <si>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</si>
  <si>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</si>
  <si>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</si>
  <si>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</si>
  <si>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</si>
  <si>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</si>
  <si>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</si>
  <si>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</si>
  <si>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</si>
  <si>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</si>
  <si>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</si>
  <si>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</si>
  <si>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</si>
  <si>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</si>
  <si>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</si>
  <si>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</si>
  <si>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</si>
  <si>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</si>
  <si>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</si>
  <si>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</si>
  <si>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</si>
  <si>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</si>
  <si>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</si>
  <si>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</si>
  <si>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</si>
  <si>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</si>
  <si>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</si>
  <si>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</si>
  <si>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</si>
  <si>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</si>
  <si>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</si>
  <si>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</si>
  <si>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</si>
  <si>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</si>
  <si>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</si>
  <si>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</si>
  <si>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</si>
  <si>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</si>
  <si>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</si>
  <si>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</si>
  <si>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</si>
  <si>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</si>
  <si>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</si>
  <si>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</si>
  <si>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</si>
  <si>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</si>
  <si>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</si>
  <si>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</si>
  <si>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</si>
  <si>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</si>
  <si>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</si>
  <si>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</si>
  <si>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</si>
  <si>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</si>
  <si>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</si>
  <si>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</si>
  <si>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</si>
  <si>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</si>
  <si>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</si>
  <si>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</si>
  <si>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</si>
  <si>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</si>
  <si>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</si>
  <si>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</si>
  <si>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</si>
  <si>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</si>
  <si>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</si>
  <si>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</si>
  <si>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</si>
  <si>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</si>
  <si>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</si>
  <si>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</si>
  <si>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</si>
  <si>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</si>
  <si>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</si>
  <si>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</si>
  <si>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</si>
  <si>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</si>
  <si>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</si>
  <si>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</si>
  <si>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</si>
  <si>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</si>
  <si>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</si>
  <si>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</si>
  <si>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</si>
  <si>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</si>
  <si>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</si>
  <si>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</si>
  <si>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</si>
  <si>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</si>
  <si>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</si>
  <si>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</si>
  <si>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</si>
  <si>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</si>
  <si>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</si>
  <si>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</si>
  <si>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</si>
  <si>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</si>
  <si>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</si>
  <si>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</si>
  <si>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</si>
  <si>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</si>
  <si>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</si>
  <si>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</si>
  <si>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</si>
  <si>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</si>
  <si>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</si>
  <si>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</si>
  <si>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</si>
  <si>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</si>
  <si>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</si>
  <si>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</si>
  <si>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</si>
  <si>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</si>
  <si>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</si>
  <si>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</si>
  <si>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</si>
  <si>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</si>
  <si>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</si>
  <si>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</si>
  <si>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</si>
  <si>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</si>
  <si>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</si>
  <si>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</si>
  <si>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</si>
  <si>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</si>
  <si>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</si>
  <si>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</si>
  <si>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</si>
  <si>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</si>
  <si>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</si>
  <si>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</si>
  <si>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</si>
  <si>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</si>
  <si>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</si>
  <si>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</si>
  <si>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</si>
  <si>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</si>
  <si>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</si>
  <si>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</si>
  <si>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</si>
  <si>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</si>
  <si>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</si>
  <si>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</si>
  <si>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</si>
  <si>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</si>
  <si>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</si>
  <si>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</si>
  <si>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</si>
  <si>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</si>
  <si>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</si>
  <si>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</si>
  <si>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</si>
  <si>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</si>
  <si>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</si>
  <si>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</si>
  <si>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</si>
  <si>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</si>
  <si>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</si>
  <si>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</si>
  <si>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</si>
  <si>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</si>
  <si>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</si>
  <si>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</si>
  <si>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</si>
  <si>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</si>
  <si>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</si>
  <si>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</si>
  <si>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</si>
  <si>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</si>
  <si>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</si>
  <si>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</si>
  <si>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</si>
  <si>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</si>
  <si>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</si>
  <si>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</si>
  <si>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</si>
  <si>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</si>
  <si>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</si>
  <si>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</si>
  <si>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</si>
  <si>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</si>
  <si>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</si>
  <si>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</si>
  <si>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</si>
  <si>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</si>
  <si>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</si>
  <si>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</si>
  <si>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</si>
  <si>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</si>
  <si>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</si>
  <si>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</si>
  <si>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</si>
  <si>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</si>
  <si>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</si>
  <si>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</si>
  <si>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</si>
  <si>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</si>
  <si>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</si>
  <si>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</si>
  <si>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</si>
  <si>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</si>
  <si>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</si>
  <si>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</si>
  <si>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</si>
  <si>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</si>
  <si>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</si>
  <si>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</si>
  <si>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</si>
  <si>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</si>
  <si>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</si>
  <si>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</si>
  <si>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</si>
  <si>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</si>
  <si>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</si>
  <si>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</si>
  <si>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</si>
  <si>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</si>
  <si>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</si>
  <si>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</si>
  <si>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</si>
  <si>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</si>
  <si>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</si>
  <si>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</si>
  <si>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</si>
  <si>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</si>
  <si>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</si>
  <si>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</si>
  <si>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</si>
  <si>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</si>
  <si>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</si>
  <si>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</si>
  <si>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</si>
  <si>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</si>
  <si>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</si>
  <si>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</si>
  <si>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</si>
  <si>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</si>
  <si>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</si>
  <si>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</si>
  <si>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</si>
  <si>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</si>
  <si>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</si>
  <si>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</si>
  <si>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</si>
  <si>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</si>
  <si>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</si>
  <si>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</si>
  <si>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</si>
  <si>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</si>
  <si>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</si>
  <si>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</si>
  <si>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</si>
  <si>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</si>
  <si>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</si>
  <si>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</si>
  <si>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</si>
  <si>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</si>
  <si>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</si>
  <si>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</si>
  <si>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</si>
  <si>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</si>
  <si>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</si>
  <si>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</si>
  <si>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</si>
  <si>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</si>
  <si>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</si>
  <si>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</si>
  <si>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</si>
  <si>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</si>
  <si>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</si>
  <si>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</si>
  <si>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</si>
  <si>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</si>
  <si>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</si>
  <si>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</si>
  <si>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</si>
  <si>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</si>
  <si>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</si>
  <si>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</si>
  <si>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</si>
  <si>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</si>
  <si>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</si>
  <si>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</si>
  <si>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</si>
  <si>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</si>
  <si>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</si>
  <si>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</si>
  <si>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</si>
  <si>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</si>
  <si>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</si>
  <si>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</si>
  <si>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</si>
  <si>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</si>
  <si>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</si>
  <si>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</si>
  <si>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</si>
  <si>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</si>
  <si>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</si>
  <si>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</si>
  <si>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</si>
  <si>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</si>
  <si>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</si>
  <si>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</si>
  <si>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</si>
  <si>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</si>
  <si>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</si>
  <si>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</si>
  <si>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</si>
  <si>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</si>
  <si>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</si>
  <si>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</si>
  <si>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</si>
  <si>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</si>
  <si>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</si>
  <si>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</si>
  <si>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</si>
  <si>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</si>
  <si>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</si>
  <si>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</si>
  <si>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</si>
  <si>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</si>
  <si>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</si>
  <si>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</si>
  <si>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</si>
  <si>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</si>
  <si>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</si>
  <si>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</si>
  <si>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</si>
  <si>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</si>
  <si>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</si>
  <si>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</si>
  <si>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</si>
  <si>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</si>
  <si>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</si>
  <si>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</si>
  <si>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</si>
  <si>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</si>
  <si>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</si>
  <si>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</si>
  <si>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</si>
  <si>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</si>
  <si>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</si>
  <si>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</si>
  <si>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</si>
  <si>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</si>
  <si>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</si>
  <si>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</si>
  <si>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</si>
  <si>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</si>
  <si>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</si>
  <si>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</si>
  <si>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</si>
  <si>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</si>
  <si>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</si>
  <si>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</si>
  <si>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</si>
  <si>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</si>
  <si>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</si>
  <si>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</si>
  <si>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</si>
  <si>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</si>
  <si>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</si>
  <si>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</si>
  <si>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</si>
  <si>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</si>
  <si>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</si>
  <si>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</si>
  <si>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</si>
  <si>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</si>
  <si>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</si>
  <si>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</si>
  <si>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</si>
  <si>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</si>
  <si>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</si>
  <si>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</si>
  <si>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</si>
  <si>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</si>
  <si>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</si>
  <si>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</si>
  <si>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</si>
  <si>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</si>
  <si>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</si>
  <si>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</si>
  <si>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</si>
  <si>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</si>
  <si>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</si>
  <si>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</si>
  <si>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</si>
  <si>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</si>
  <si>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</si>
  <si>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</si>
  <si>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</si>
  <si>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</si>
  <si>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</si>
  <si>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</si>
  <si>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</si>
  <si>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</si>
  <si>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</si>
  <si>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</si>
  <si>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</si>
  <si>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</si>
  <si>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</si>
  <si>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</si>
  <si>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</si>
  <si>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</si>
  <si>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</si>
  <si>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</si>
  <si>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</si>
  <si>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</si>
  <si>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</si>
  <si>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</si>
  <si>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</si>
  <si>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</si>
  <si>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</si>
  <si>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</si>
  <si>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</si>
  <si>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</si>
  <si>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</si>
  <si>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</si>
  <si>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</si>
  <si>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</si>
  <si>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</si>
  <si>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</si>
  <si>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</si>
  <si>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</si>
  <si>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</si>
  <si>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</si>
  <si>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</si>
  <si>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</si>
  <si>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</si>
  <si>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</si>
  <si>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</si>
  <si>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</si>
  <si>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</si>
  <si>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</si>
  <si>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</si>
  <si>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</si>
  <si>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</si>
  <si>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</si>
  <si>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</si>
  <si>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</si>
  <si>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</si>
  <si>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</si>
  <si>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</si>
  <si>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</si>
  <si>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</si>
  <si>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</si>
  <si>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</si>
  <si>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</si>
  <si>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</si>
  <si>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</si>
  <si>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</si>
  <si>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</si>
  <si>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</si>
  <si>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</si>
  <si>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</si>
  <si>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</si>
  <si>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</si>
  <si>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</si>
  <si>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</si>
  <si>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</si>
  <si>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</si>
  <si>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</si>
  <si>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</si>
  <si>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</si>
  <si>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</si>
  <si>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</si>
  <si>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</si>
  <si>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</si>
  <si>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</si>
  <si>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</si>
  <si>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</si>
  <si>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</si>
  <si>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</si>
  <si>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</si>
  <si>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</si>
  <si>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</si>
  <si>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</si>
  <si>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</si>
  <si>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</si>
  <si>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</si>
  <si>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</si>
  <si>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</si>
  <si>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</si>
  <si>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</si>
  <si>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</si>
  <si>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</si>
  <si>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</si>
  <si>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</si>
  <si>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</si>
  <si>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</si>
  <si>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</si>
  <si>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</si>
  <si>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</si>
  <si>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</si>
  <si>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</si>
  <si>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</si>
  <si>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</si>
  <si>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</si>
  <si>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</si>
  <si>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</si>
  <si>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</si>
  <si>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</si>
  <si>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</si>
  <si>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</si>
  <si>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</si>
  <si>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</si>
  <si>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</si>
  <si>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</si>
  <si>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</si>
  <si>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</si>
  <si>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</si>
  <si>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</si>
  <si>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</si>
  <si>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</si>
  <si>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</si>
  <si>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</si>
  <si>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</si>
  <si>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</si>
  <si>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</si>
  <si>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</si>
  <si>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</si>
  <si>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</si>
  <si>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</si>
  <si>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</si>
  <si>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</si>
  <si>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</si>
  <si>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</si>
  <si>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</si>
  <si>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</si>
  <si>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</si>
  <si>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</si>
  <si>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</si>
  <si>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</si>
  <si>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</si>
  <si>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</si>
  <si>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</si>
  <si>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</si>
  <si>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</si>
  <si>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</si>
  <si>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</si>
  <si>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</si>
  <si>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</si>
  <si>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</si>
  <si>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</si>
  <si>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</si>
  <si>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</si>
  <si>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</si>
  <si>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</si>
  <si>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</si>
  <si>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</si>
  <si>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</si>
  <si>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</si>
  <si>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</si>
  <si>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</si>
  <si>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</si>
  <si>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</si>
  <si>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</si>
  <si>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</si>
  <si>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</si>
  <si>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</si>
  <si>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</si>
  <si>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</si>
  <si>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</si>
  <si>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</si>
  <si>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</si>
  <si>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</si>
  <si>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</si>
  <si>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</si>
  <si>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</si>
  <si>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</si>
  <si>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</si>
  <si>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</si>
  <si>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</si>
  <si>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</si>
  <si>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</si>
  <si>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</si>
  <si>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</si>
  <si>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</si>
  <si>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</si>
  <si>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</si>
  <si>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</si>
  <si>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</si>
  <si>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</si>
  <si>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</si>
  <si>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</si>
  <si>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</si>
  <si>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</si>
  <si>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</si>
  <si>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</si>
  <si>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</si>
  <si>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</si>
  <si>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</si>
  <si>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</si>
  <si>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</si>
  <si>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</si>
  <si>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</si>
  <si>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</si>
  <si>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</si>
  <si>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</si>
  <si>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</si>
  <si>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</si>
  <si>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</si>
  <si>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</si>
  <si>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</si>
  <si>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</si>
  <si>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</si>
  <si>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</si>
  <si>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</si>
  <si>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</si>
  <si>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</si>
  <si>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</si>
  <si>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</si>
  <si>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</si>
  <si>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</si>
  <si>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</si>
  <si>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</si>
  <si>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</si>
  <si>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</si>
  <si>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</si>
  <si>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</si>
  <si>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</si>
  <si>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</si>
  <si>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</si>
  <si>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</si>
  <si>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</si>
  <si>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</si>
  <si>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</si>
  <si>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</si>
  <si>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</si>
  <si>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</si>
  <si>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</si>
  <si>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</si>
  <si>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</si>
  <si>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</si>
  <si>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</si>
  <si>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</si>
  <si>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</si>
  <si>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</si>
  <si>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</si>
  <si>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</si>
  <si>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</si>
  <si>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</si>
  <si>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</si>
  <si>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</si>
  <si>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</si>
  <si>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</si>
  <si>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</si>
  <si>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</si>
  <si>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</si>
  <si>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</si>
  <si>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</si>
  <si>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</si>
  <si>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</si>
  <si>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</si>
  <si>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</si>
  <si>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</si>
  <si>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</si>
  <si>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</si>
  <si>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</si>
  <si>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</si>
  <si>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</si>
  <si>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</si>
  <si>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</si>
  <si>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</si>
  <si>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</si>
  <si>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</si>
  <si>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</si>
  <si>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</si>
  <si>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</si>
  <si>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</si>
  <si>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</si>
  <si>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</si>
  <si>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</si>
  <si>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</si>
  <si>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</si>
  <si>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</si>
  <si>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</si>
  <si>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</si>
  <si>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</si>
  <si>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</si>
  <si>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</si>
  <si>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</si>
  <si>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</si>
  <si>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</si>
  <si>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</si>
  <si>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</si>
  <si>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</si>
  <si>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</si>
  <si>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</si>
  <si>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</si>
  <si>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</si>
  <si>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</si>
  <si>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</si>
  <si>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</si>
  <si>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</si>
  <si>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</si>
  <si>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</si>
  <si>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</si>
  <si>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</si>
  <si>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</si>
  <si>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</si>
  <si>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</si>
  <si>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</si>
  <si>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</si>
  <si>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</si>
  <si>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</si>
  <si>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</si>
  <si>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</si>
  <si>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</si>
  <si>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</si>
  <si>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</si>
  <si>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</si>
  <si>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</si>
  <si>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</si>
  <si>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</si>
  <si>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</si>
  <si>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</si>
  <si>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</si>
  <si>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</si>
  <si>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</si>
  <si>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</si>
  <si>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</si>
  <si>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</si>
  <si>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</si>
  <si>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</si>
  <si>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</si>
  <si>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</si>
  <si>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</si>
  <si>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</si>
  <si>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</si>
  <si>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</si>
  <si>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</si>
  <si>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</si>
  <si>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</si>
  <si>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</si>
  <si>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</si>
  <si>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</si>
  <si>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</si>
  <si>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</si>
  <si>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</si>
  <si>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</si>
  <si>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</si>
  <si>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</si>
  <si>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</si>
  <si>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</si>
  <si>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</si>
  <si>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</si>
  <si>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</si>
  <si>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</si>
  <si>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</si>
  <si>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</si>
  <si>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</si>
  <si>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</si>
  <si>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</si>
  <si>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</si>
  <si>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</si>
  <si>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</si>
  <si>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</si>
  <si>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</si>
  <si>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</si>
  <si>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</si>
  <si>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</si>
  <si>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</si>
  <si>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</si>
  <si>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</si>
  <si>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</si>
  <si>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</si>
  <si>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</si>
  <si>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</si>
  <si>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</si>
  <si>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</si>
  <si>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</si>
  <si>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</si>
  <si>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</si>
  <si>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</si>
  <si>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</si>
  <si>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</si>
  <si>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</si>
  <si>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</si>
  <si>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</si>
  <si>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</si>
  <si>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</si>
  <si>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</si>
  <si>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</si>
  <si>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</si>
  <si>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</si>
  <si>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</si>
  <si>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</si>
  <si>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</si>
  <si>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</si>
  <si>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</si>
  <si>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</si>
  <si>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</si>
  <si>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</si>
  <si>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</si>
  <si>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</si>
  <si>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</si>
  <si>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</si>
  <si>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</si>
  <si>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</si>
  <si>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</si>
  <si>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</si>
  <si>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</si>
  <si>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</si>
  <si>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</si>
  <si>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</si>
  <si>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</si>
  <si>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</si>
  <si>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</si>
  <si>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</si>
  <si>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</si>
  <si>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</si>
  <si>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</si>
  <si>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</si>
  <si>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</si>
  <si>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</si>
  <si>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</si>
  <si>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</si>
  <si>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</si>
  <si>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</si>
  <si>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</si>
  <si>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</si>
  <si>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</si>
  <si>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</si>
  <si>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</si>
  <si>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</si>
  <si>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</si>
  <si>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</si>
  <si>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</si>
  <si>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</si>
  <si>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</si>
  <si>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</si>
  <si>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</si>
  <si>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</si>
  <si>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</si>
  <si>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</si>
  <si>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</si>
  <si>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</si>
  <si>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</si>
  <si>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</si>
  <si>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</si>
  <si>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</si>
  <si>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</si>
  <si>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</si>
  <si>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</si>
  <si>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</si>
  <si>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</si>
  <si>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</si>
  <si>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</si>
  <si>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</si>
  <si>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</si>
  <si>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</si>
  <si>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</si>
  <si>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</si>
  <si>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</si>
  <si>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</si>
  <si>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</si>
  <si>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</si>
  <si>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</si>
  <si>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</si>
  <si>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</si>
  <si>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</si>
  <si>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</si>
  <si>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</si>
  <si>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</si>
  <si>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</si>
  <si>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</si>
  <si>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</si>
  <si>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</si>
  <si>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</si>
  <si>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</si>
  <si>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</si>
  <si>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</si>
  <si>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</si>
  <si>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</si>
  <si>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</si>
  <si>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</si>
  <si>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</si>
  <si>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</si>
  <si>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</si>
  <si>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</si>
  <si>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</si>
  <si>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</si>
  <si>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</si>
  <si>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</si>
  <si>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</si>
  <si>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</si>
  <si>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</si>
  <si>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</si>
  <si>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</si>
  <si>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</si>
  <si>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</si>
  <si>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</si>
  <si>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</si>
  <si>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</si>
  <si>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</si>
  <si>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</si>
  <si>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</si>
  <si>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</si>
  <si>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</si>
  <si>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</si>
  <si>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</si>
  <si>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</si>
  <si>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</si>
  <si>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</si>
  <si>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</si>
  <si>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</si>
  <si>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</si>
  <si>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</si>
  <si>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</si>
  <si>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</si>
  <si>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</si>
  <si>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</si>
  <si>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</si>
  <si>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</si>
  <si>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</si>
  <si>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</si>
  <si>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</si>
  <si>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</si>
  <si>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</si>
  <si>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</si>
  <si>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</si>
  <si>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</si>
  <si>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</si>
  <si>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</si>
  <si>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</si>
  <si>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</si>
  <si>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</si>
  <si>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</si>
  <si>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</si>
  <si>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</si>
  <si>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</si>
  <si>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</si>
  <si>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</si>
  <si>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</si>
  <si>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</si>
  <si>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</si>
  <si>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</si>
  <si>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</si>
  <si>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</si>
  <si>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</si>
  <si>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</si>
  <si>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</si>
  <si>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</si>
  <si>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</si>
  <si>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</si>
  <si>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</si>
  <si>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</si>
  <si>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</si>
  <si>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</si>
  <si>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</si>
  <si>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</si>
  <si>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</si>
  <si>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</si>
  <si>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</si>
  <si>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</si>
  <si>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</si>
  <si>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</si>
  <si>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</si>
  <si>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</si>
  <si>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</si>
  <si>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</si>
  <si>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</si>
  <si>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</si>
  <si>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</si>
  <si>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</si>
  <si>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</si>
  <si>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</si>
  <si>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</si>
  <si>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</si>
  <si>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</si>
  <si>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</si>
  <si>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</si>
  <si>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</si>
  <si>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</si>
  <si>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</si>
  <si>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</si>
  <si>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</si>
  <si>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</si>
  <si>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</si>
  <si>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</si>
  <si>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</si>
  <si>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</si>
  <si>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</si>
  <si>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</si>
  <si>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</si>
  <si>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</si>
  <si>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</si>
  <si>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</si>
  <si>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</si>
  <si>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</si>
  <si>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</si>
  <si>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</si>
  <si>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</si>
  <si>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</si>
  <si>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</si>
  <si>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</si>
  <si>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</si>
  <si>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</si>
  <si>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</si>
  <si>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</si>
  <si>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</si>
  <si>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</si>
  <si>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</si>
  <si>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</si>
  <si>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</si>
  <si>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</si>
  <si>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</si>
  <si>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</si>
  <si>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</si>
  <si>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</si>
  <si>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</si>
  <si>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</si>
  <si>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</si>
  <si>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</si>
  <si>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</si>
  <si>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</si>
  <si>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</si>
  <si>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</si>
  <si>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</si>
  <si>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</si>
  <si>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</si>
  <si>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</si>
  <si>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</si>
  <si>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</si>
  <si>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</si>
  <si>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</si>
  <si>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</si>
  <si>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</si>
  <si>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</si>
  <si>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</si>
  <si>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</si>
  <si>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</si>
  <si>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</si>
  <si>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</si>
  <si>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</si>
  <si>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</si>
  <si>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</si>
  <si>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</si>
  <si>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</si>
  <si>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</si>
  <si>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</si>
  <si>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</si>
  <si>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</si>
  <si>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</si>
  <si>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</si>
  <si>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</si>
  <si>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</si>
  <si>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</si>
  <si>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</si>
  <si>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</si>
  <si>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</si>
  <si>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</si>
  <si>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</si>
  <si>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</si>
  <si>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</si>
  <si>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</si>
  <si>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</si>
  <si>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</si>
  <si>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</si>
  <si>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</si>
  <si>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</si>
  <si>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</si>
  <si>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</si>
  <si>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</si>
  <si>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</si>
  <si>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</si>
  <si>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</si>
  <si>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</si>
  <si>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</si>
  <si>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</si>
  <si>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</si>
  <si>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</si>
  <si>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</si>
  <si>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</si>
  <si>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</si>
  <si>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</si>
  <si>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</si>
  <si>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</si>
  <si>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</si>
  <si>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</si>
  <si>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</si>
  <si>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</si>
  <si>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</si>
  <si>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</si>
  <si>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</si>
  <si>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</si>
  <si>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</si>
  <si>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</si>
  <si>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</si>
  <si>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</si>
  <si>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</si>
  <si>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</si>
  <si>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</si>
  <si>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</si>
  <si>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</si>
  <si>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</si>
  <si>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</si>
  <si>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</si>
  <si>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</si>
  <si>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</si>
  <si>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</si>
  <si>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</si>
  <si>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</si>
  <si>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</si>
  <si>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</si>
  <si>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</si>
  <si>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</si>
  <si>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</si>
  <si>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</si>
  <si>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</si>
  <si>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</si>
  <si>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</si>
  <si>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</si>
  <si>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</si>
  <si>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</si>
  <si>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</si>
  <si>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</si>
  <si>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</si>
  <si>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</si>
  <si>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</si>
  <si>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</si>
  <si>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</si>
  <si>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</si>
  <si>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</si>
  <si>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</si>
  <si>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</si>
  <si>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</si>
  <si>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</si>
  <si>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</si>
  <si>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</si>
  <si>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</si>
  <si>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</si>
  <si>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</si>
  <si>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</si>
  <si>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</si>
  <si>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</si>
  <si>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</si>
  <si>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</si>
  <si>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</si>
  <si>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</si>
  <si>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</si>
  <si>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</si>
  <si>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</si>
  <si>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</si>
  <si>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</si>
  <si>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</si>
  <si>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</si>
  <si>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</si>
  <si>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</si>
  <si>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</si>
  <si>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</si>
  <si>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</si>
  <si>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</si>
  <si>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</si>
  <si>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</si>
  <si>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</si>
  <si>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</si>
  <si>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</si>
  <si>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</si>
  <si>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</si>
  <si>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</si>
  <si>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</si>
  <si>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</si>
  <si>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</si>
  <si>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</si>
  <si>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</si>
  <si>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</si>
  <si>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</si>
  <si>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</si>
  <si>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</si>
  <si>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</si>
  <si>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</si>
  <si>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</si>
  <si>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</si>
  <si>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</si>
  <si>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</si>
  <si>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</si>
  <si>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</si>
  <si>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</si>
  <si>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</si>
  <si>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</si>
  <si>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</si>
  <si>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</si>
  <si>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</si>
  <si>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</si>
  <si>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</si>
  <si>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</si>
  <si>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</si>
  <si>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</si>
  <si>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</si>
  <si>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</si>
  <si>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</si>
  <si>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</si>
  <si>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</si>
  <si>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</si>
  <si>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</si>
  <si>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</si>
  <si>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</si>
  <si>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</si>
  <si>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</si>
  <si>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</si>
  <si>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</si>
  <si>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</si>
  <si>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</si>
  <si>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</si>
  <si>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</si>
  <si>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</si>
  <si>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</si>
  <si>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</si>
  <si>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</si>
  <si>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</si>
  <si>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</si>
  <si>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</si>
  <si>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</si>
  <si>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</si>
  <si>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</si>
  <si>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</si>
  <si>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</si>
  <si>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</si>
  <si>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</si>
  <si>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</si>
  <si>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</si>
  <si>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</si>
  <si>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</si>
  <si>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</si>
  <si>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</si>
  <si>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</si>
  <si>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</si>
  <si>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</si>
  <si>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</si>
  <si>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</si>
  <si>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</si>
  <si>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</si>
  <si>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</si>
  <si>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</si>
  <si>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</si>
  <si>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</si>
  <si>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</si>
  <si>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</si>
  <si>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</si>
  <si>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</si>
  <si>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</si>
  <si>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</si>
  <si>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</si>
  <si>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</si>
  <si>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</si>
  <si>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</si>
  <si>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</si>
  <si>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</si>
  <si>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</si>
  <si>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</si>
  <si>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</si>
  <si>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</si>
  <si>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</si>
  <si>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</si>
  <si>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</si>
  <si>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</si>
  <si>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</si>
  <si>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</si>
  <si>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</si>
  <si>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</si>
  <si>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</si>
  <si>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</si>
  <si>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</si>
  <si>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</si>
  <si>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</si>
  <si>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</si>
  <si>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</si>
  <si>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</si>
  <si>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</si>
  <si>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</si>
  <si>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</si>
  <si>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</si>
  <si>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</si>
  <si>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</si>
  <si>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</si>
  <si>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</si>
  <si>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</si>
  <si>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</si>
  <si>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</si>
  <si>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</si>
  <si>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</si>
  <si>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</si>
  <si>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</si>
  <si>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</si>
  <si>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</si>
  <si>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</si>
  <si>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</si>
  <si>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</si>
  <si>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</si>
  <si>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</si>
  <si>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</si>
  <si>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</si>
  <si>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</si>
  <si>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</si>
  <si>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</si>
  <si>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</si>
  <si>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</si>
  <si>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</si>
  <si>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</si>
  <si>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</si>
  <si>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</si>
  <si>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</si>
  <si>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</si>
  <si>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</si>
  <si>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</si>
  <si>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</si>
  <si>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</si>
  <si>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</si>
  <si>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</si>
  <si>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</si>
  <si>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</si>
  <si>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</si>
  <si>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</si>
  <si>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</si>
  <si>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</si>
  <si>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</si>
  <si>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</si>
  <si>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</si>
  <si>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</si>
  <si>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</si>
  <si>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</si>
  <si>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</si>
  <si>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</si>
  <si>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</si>
  <si>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</si>
  <si>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</si>
  <si>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</si>
  <si>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</si>
  <si>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</si>
  <si>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</si>
  <si>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</si>
  <si>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</si>
  <si>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</si>
  <si>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</si>
  <si>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</si>
  <si>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</si>
  <si>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</si>
  <si>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</si>
  <si>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</si>
  <si>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</si>
  <si>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</si>
  <si>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</si>
  <si>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</si>
  <si>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</si>
  <si>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</si>
  <si>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</si>
  <si>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</si>
  <si>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</si>
  <si>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</si>
  <si>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</si>
  <si>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</si>
  <si>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</si>
  <si>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</si>
  <si>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</si>
  <si>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</si>
  <si>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</si>
  <si>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</si>
  <si>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</si>
  <si>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</si>
  <si>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</si>
  <si>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</si>
  <si>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</si>
  <si>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</si>
  <si>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</si>
  <si>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</si>
  <si>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</si>
  <si>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</si>
  <si>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</si>
  <si>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</si>
  <si>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</si>
  <si>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</si>
  <si>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</si>
  <si>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</si>
  <si>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</si>
  <si>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</si>
  <si>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</si>
  <si>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</si>
  <si>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</si>
  <si>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</si>
  <si>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</si>
  <si>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</si>
  <si>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</si>
  <si>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</si>
  <si>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</si>
  <si>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</si>
  <si>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</si>
  <si>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</si>
  <si>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</si>
  <si>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</si>
  <si>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</si>
  <si>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</si>
  <si>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</si>
  <si>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</si>
  <si>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</si>
  <si>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</si>
  <si>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</si>
  <si>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</si>
  <si>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</si>
  <si>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</si>
  <si>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</si>
  <si>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</si>
  <si>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</si>
  <si>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</si>
  <si>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</si>
  <si>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</si>
  <si>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</si>
  <si>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</si>
  <si>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</si>
  <si>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</si>
  <si>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</si>
  <si>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</si>
  <si>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</si>
  <si>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</si>
  <si>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</si>
  <si>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</si>
  <si>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</si>
  <si>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</si>
  <si>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</si>
  <si>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</si>
  <si>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</si>
  <si>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</si>
  <si>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</si>
  <si>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</si>
  <si>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</si>
  <si>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</si>
  <si>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</si>
  <si>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</si>
  <si>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</si>
  <si>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</si>
  <si>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</si>
  <si>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</si>
  <si>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</si>
  <si>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</si>
  <si>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</si>
  <si>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</si>
  <si>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</si>
  <si>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</si>
  <si>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</si>
  <si>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</si>
  <si>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</si>
  <si>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</si>
  <si>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</si>
  <si>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</si>
  <si>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</si>
  <si>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</si>
  <si>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</si>
  <si>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</si>
  <si>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</si>
  <si>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</si>
  <si>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</si>
  <si>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</si>
  <si>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</si>
  <si>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</si>
  <si>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</si>
  <si>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</si>
  <si>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</si>
  <si>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</si>
  <si>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</si>
  <si>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</si>
  <si>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</si>
  <si>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</si>
  <si>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</si>
  <si>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</si>
  <si>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</si>
  <si>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</si>
  <si>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</si>
  <si>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</si>
  <si>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</si>
  <si>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</si>
  <si>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</si>
  <si>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</si>
  <si>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</si>
  <si>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</si>
  <si>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</si>
  <si>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</si>
  <si>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</si>
  <si>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</si>
  <si>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</si>
  <si>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</si>
  <si>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</si>
  <si>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</si>
  <si>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</si>
  <si>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</si>
  <si>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</si>
  <si>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</si>
  <si>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</si>
  <si>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</si>
  <si>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</si>
  <si>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</si>
  <si>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</si>
  <si>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</si>
  <si>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</si>
  <si>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</si>
  <si>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</si>
  <si>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</si>
  <si>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</si>
  <si>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</si>
  <si>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</si>
  <si>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</si>
  <si>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</si>
  <si>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</si>
  <si>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</si>
  <si>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</si>
  <si>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</si>
  <si>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</si>
  <si>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</si>
  <si>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</si>
  <si>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</si>
  <si>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</si>
  <si>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</si>
  <si>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</si>
  <si>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</si>
  <si>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</si>
  <si>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</si>
  <si>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</si>
  <si>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</si>
  <si>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</si>
  <si>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</si>
  <si>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</si>
  <si>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</si>
  <si>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</si>
  <si>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</si>
  <si>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</si>
  <si>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</si>
  <si>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</si>
  <si>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</si>
  <si>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</si>
  <si>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</si>
  <si>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</si>
  <si>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</si>
  <si>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</si>
  <si>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</si>
  <si>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</si>
  <si>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</si>
  <si>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</si>
  <si>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</si>
  <si>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</si>
  <si>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</si>
  <si>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</si>
  <si>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</si>
  <si>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</si>
  <si>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</si>
  <si>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</si>
  <si>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</si>
  <si>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</si>
  <si>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</si>
  <si>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</si>
  <si>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</si>
  <si>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</si>
  <si>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</si>
  <si>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</si>
  <si>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</si>
  <si>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</si>
  <si>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</si>
  <si>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</si>
  <si>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</si>
  <si>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</si>
  <si>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</si>
  <si>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</si>
  <si>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</si>
  <si>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</si>
  <si>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</si>
  <si>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</si>
  <si>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</si>
  <si>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</si>
  <si>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</si>
  <si>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</si>
  <si>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</si>
  <si>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</si>
  <si>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</si>
  <si>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</si>
  <si>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</si>
  <si>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</si>
  <si>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</si>
  <si>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</si>
  <si>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</si>
  <si>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</si>
  <si>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</si>
  <si>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</si>
  <si>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</si>
  <si>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</si>
  <si>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</si>
  <si>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</si>
  <si>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</si>
  <si>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</si>
  <si>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</si>
  <si>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</si>
  <si>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</si>
  <si>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</si>
  <si>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</si>
  <si>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</si>
  <si>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</si>
  <si>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</si>
  <si>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</si>
  <si>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</si>
  <si>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</si>
  <si>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</si>
  <si>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</si>
  <si>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</si>
  <si>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</si>
  <si>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</si>
  <si>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</si>
  <si>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</si>
  <si>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</si>
  <si>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</si>
  <si>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</si>
  <si>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</si>
  <si>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</si>
  <si>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</si>
  <si>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</si>
  <si>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</si>
  <si>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</si>
  <si>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</si>
  <si>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</si>
  <si>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</si>
  <si>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</si>
  <si>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</si>
  <si>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</si>
  <si>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</si>
  <si>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</si>
  <si>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</si>
  <si>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</si>
  <si>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</si>
  <si>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</si>
  <si>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</si>
  <si>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</si>
  <si>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</si>
  <si>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</si>
  <si>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</si>
  <si>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</si>
  <si>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</si>
  <si>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</si>
  <si>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</si>
  <si>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</si>
  <si>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</si>
  <si>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</si>
  <si>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</si>
  <si>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</si>
  <si>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</si>
  <si>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</si>
  <si>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</si>
  <si>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</si>
  <si>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</si>
  <si>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</si>
  <si>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</si>
  <si>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</si>
  <si>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</si>
  <si>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</si>
  <si>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</si>
  <si>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</si>
  <si>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</si>
  <si>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</si>
  <si>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</si>
  <si>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</si>
  <si>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</si>
  <si>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</si>
  <si>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</si>
  <si>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</si>
  <si>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</si>
  <si>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</si>
  <si>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</si>
  <si>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</si>
  <si>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</si>
  <si>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</si>
  <si>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</si>
  <si>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</si>
  <si>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</si>
  <si>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</si>
  <si>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</si>
  <si>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</si>
  <si>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</si>
  <si>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</si>
  <si>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</si>
  <si>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</si>
  <si>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</si>
  <si>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</si>
  <si>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</si>
  <si>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</si>
  <si>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</si>
  <si>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</si>
  <si>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</si>
  <si>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</si>
  <si>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</si>
  <si>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</si>
  <si>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</si>
  <si>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</si>
  <si>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</si>
  <si>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</si>
  <si>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</si>
  <si>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</si>
  <si>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</si>
  <si>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</si>
  <si>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</si>
  <si>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</si>
  <si>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</si>
  <si>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</si>
  <si>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</si>
  <si>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</si>
  <si>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</si>
  <si>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</si>
  <si>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</si>
  <si>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</si>
  <si>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</si>
  <si>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</si>
  <si>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</si>
  <si>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</si>
  <si>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</si>
  <si>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</si>
  <si>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</si>
  <si>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</si>
  <si>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</si>
  <si>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</si>
  <si>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</si>
  <si>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</si>
  <si>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</si>
  <si>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</si>
  <si>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</si>
  <si>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</si>
  <si>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</si>
  <si>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</si>
  <si>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</si>
  <si>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</si>
  <si>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</si>
  <si>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</si>
  <si>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</si>
  <si>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</si>
  <si>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</si>
  <si>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</si>
  <si>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</si>
  <si>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</si>
  <si>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</si>
  <si>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</si>
  <si>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</si>
  <si>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</si>
  <si>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</si>
  <si>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</si>
  <si>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</si>
  <si>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</si>
  <si>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</si>
  <si>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</si>
  <si>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</si>
  <si>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</si>
  <si>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</si>
  <si>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</si>
  <si>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</si>
  <si>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</si>
  <si>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</si>
  <si>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</si>
  <si>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</si>
  <si>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</si>
  <si>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</si>
  <si>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</si>
  <si>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</si>
  <si>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</si>
  <si>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</si>
  <si>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</si>
  <si>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</si>
  <si>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</si>
  <si>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</si>
  <si>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</si>
  <si>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</si>
  <si>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</si>
  <si>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</si>
  <si>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</si>
  <si>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</si>
  <si>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</si>
  <si>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</si>
  <si>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</si>
  <si>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</si>
  <si>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</si>
  <si>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</si>
  <si>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</si>
  <si>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</si>
  <si>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</si>
  <si>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</si>
  <si>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</si>
  <si>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</si>
  <si>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</si>
  <si>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</si>
  <si>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</si>
  <si>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</si>
  <si>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</si>
  <si>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</si>
  <si>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</si>
  <si>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</si>
  <si>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</si>
  <si>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</si>
  <si>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</si>
  <si>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</si>
  <si>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</si>
  <si>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</si>
  <si>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</si>
  <si>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</si>
  <si>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</si>
  <si>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</si>
  <si>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</si>
  <si>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</si>
  <si>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</si>
  <si>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</si>
  <si>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</si>
  <si>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</si>
  <si>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</si>
  <si>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</si>
  <si>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</si>
  <si>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</si>
  <si>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</si>
  <si>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</si>
  <si>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</si>
  <si>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</si>
  <si>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</si>
  <si>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</si>
  <si>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</si>
  <si>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</si>
  <si>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</si>
  <si>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</si>
  <si>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</si>
  <si>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</si>
  <si>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</si>
  <si>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</si>
  <si>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</si>
  <si>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</si>
  <si>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</si>
  <si>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</si>
  <si>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</si>
  <si>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</si>
  <si>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</si>
  <si>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</si>
  <si>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</si>
  <si>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</si>
  <si>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</si>
  <si>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</si>
  <si>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</si>
  <si>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</si>
  <si>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</si>
  <si>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</si>
  <si>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</si>
  <si>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</si>
  <si>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</si>
  <si>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</si>
  <si>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</si>
  <si>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</si>
  <si>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</si>
  <si>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</si>
  <si>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</si>
  <si>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</si>
  <si>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</si>
  <si>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</si>
  <si>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</si>
  <si>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</si>
  <si>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</si>
  <si>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</si>
  <si>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</si>
  <si>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</si>
  <si>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</si>
  <si>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</si>
  <si>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</si>
  <si>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</si>
  <si>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</si>
  <si>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</si>
  <si>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</si>
  <si>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</si>
  <si>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</si>
  <si>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</si>
  <si>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</si>
  <si>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</si>
  <si>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</si>
  <si>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</si>
  <si>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</si>
  <si>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</si>
  <si>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</si>
  <si>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</si>
  <si>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</si>
  <si>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</si>
  <si>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</si>
  <si>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</si>
  <si>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</si>
  <si>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</si>
  <si>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</si>
  <si>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</si>
  <si>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</si>
  <si>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</si>
  <si>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</si>
  <si>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</si>
  <si>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</si>
  <si>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</si>
  <si>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</si>
  <si>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</si>
  <si>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</si>
  <si>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</si>
  <si>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</si>
  <si>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</si>
  <si>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</si>
  <si>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</si>
  <si>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</si>
  <si>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</si>
  <si>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</si>
  <si>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</si>
  <si>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</si>
  <si>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</si>
  <si>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</si>
  <si>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</si>
  <si>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</si>
  <si>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</si>
  <si>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</si>
  <si>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</si>
  <si>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</si>
  <si>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</si>
  <si>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</si>
  <si>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</si>
  <si>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</si>
  <si>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</si>
  <si>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</si>
  <si>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</si>
  <si>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</si>
  <si>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</si>
  <si>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</si>
  <si>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</si>
  <si>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</si>
  <si>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</si>
  <si>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</si>
  <si>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</si>
  <si>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</si>
  <si>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</si>
  <si>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</si>
  <si>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</si>
  <si>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</si>
  <si>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</si>
  <si>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</si>
  <si>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</si>
  <si>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</si>
  <si>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</si>
  <si>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</si>
  <si>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</si>
  <si>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</si>
  <si>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</si>
  <si>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</si>
  <si>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</si>
  <si>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</si>
  <si>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</si>
  <si>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</si>
  <si>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</si>
  <si>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</si>
  <si>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</si>
  <si>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</si>
  <si>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</si>
  <si>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</si>
  <si>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</si>
  <si>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</si>
  <si>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</si>
  <si>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</si>
  <si>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</si>
  <si>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</si>
  <si>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</si>
  <si>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</si>
  <si>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</si>
  <si>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</si>
  <si>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</si>
  <si>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</si>
  <si>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</si>
  <si>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</si>
  <si>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</si>
  <si>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</si>
  <si>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</si>
  <si>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</si>
  <si>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</si>
  <si>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</si>
  <si>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</si>
  <si>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</si>
  <si>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</si>
  <si>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</si>
  <si>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</si>
  <si>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</si>
  <si>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</si>
  <si>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</si>
  <si>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</si>
  <si>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</si>
  <si>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</si>
  <si>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</si>
  <si>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</si>
  <si>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</si>
  <si>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</si>
  <si>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</si>
  <si>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</si>
  <si>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</si>
  <si>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</si>
  <si>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</si>
  <si>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</si>
  <si>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</si>
  <si>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</si>
  <si>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</si>
  <si>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</si>
  <si>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</si>
  <si>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</si>
  <si>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</si>
  <si>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</si>
  <si>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</si>
  <si>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</si>
  <si>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</si>
  <si>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</si>
  <si>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</si>
  <si>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</si>
  <si>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</si>
  <si>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</si>
  <si>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</si>
  <si>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</si>
  <si>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</si>
  <si>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</si>
  <si>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</si>
  <si>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</si>
  <si>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</si>
  <si>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</si>
  <si>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</si>
  <si>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</si>
  <si>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</si>
  <si>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</si>
  <si>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</si>
  <si>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</si>
  <si>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</si>
  <si>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</si>
  <si>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</si>
  <si>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</si>
  <si>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</si>
  <si>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</si>
  <si>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</si>
  <si>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</si>
  <si>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</si>
  <si>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</si>
  <si>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</si>
  <si>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</si>
  <si>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</si>
  <si>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</si>
  <si>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</si>
  <si>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</si>
  <si>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</si>
  <si>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</si>
  <si>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</si>
  <si>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</si>
  <si>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</si>
  <si>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</si>
  <si>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</si>
  <si>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</si>
  <si>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</si>
  <si>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</si>
  <si>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</si>
  <si>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</si>
  <si>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</si>
  <si>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</si>
  <si>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</si>
  <si>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</si>
  <si>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</si>
  <si>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</si>
  <si>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</si>
  <si>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</si>
  <si>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</si>
  <si>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</si>
  <si>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</si>
  <si>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</si>
  <si>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</si>
  <si>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</si>
  <si>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</si>
  <si>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</si>
  <si>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</si>
  <si>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</si>
  <si>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</si>
  <si>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</si>
  <si>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</si>
  <si>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</si>
  <si>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</si>
  <si>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</si>
  <si>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</si>
  <si>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</si>
  <si>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</si>
  <si>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</si>
  <si>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</si>
  <si>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</si>
  <si>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</si>
  <si>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</si>
  <si>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</si>
  <si>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</si>
  <si>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</si>
  <si>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</si>
  <si>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</si>
  <si>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</si>
  <si>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</si>
  <si>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</si>
  <si>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</si>
  <si>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</si>
  <si>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</si>
  <si>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</si>
  <si>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</si>
  <si>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</si>
  <si>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</si>
  <si>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</si>
  <si>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</si>
  <si>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</si>
  <si>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</si>
  <si>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</si>
  <si>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</si>
  <si>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</si>
  <si>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</si>
  <si>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</si>
  <si>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</si>
  <si>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</si>
  <si>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</si>
  <si>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</si>
  <si>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</si>
  <si>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</si>
  <si>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</si>
  <si>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</si>
  <si>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</si>
  <si>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</si>
  <si>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</si>
  <si>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</si>
  <si>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</si>
  <si>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</si>
  <si>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</si>
  <si>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</si>
  <si>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</si>
  <si>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</si>
  <si>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</si>
  <si>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</si>
  <si>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</si>
  <si>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</si>
  <si>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</si>
  <si>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</si>
  <si>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</si>
  <si>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</si>
  <si>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</si>
  <si>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</si>
  <si>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</si>
  <si>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</si>
  <si>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</si>
  <si>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</si>
  <si>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</si>
  <si>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</si>
  <si>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</si>
  <si>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</si>
  <si>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</si>
  <si>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</si>
  <si>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</si>
  <si>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</si>
  <si>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</si>
  <si>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</si>
  <si>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</si>
  <si>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</si>
  <si>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</si>
  <si>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</si>
  <si>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</si>
  <si>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</si>
  <si>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</si>
  <si>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</si>
  <si>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</si>
  <si>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</si>
  <si>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</si>
  <si>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</si>
  <si>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</si>
  <si>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</si>
  <si>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</si>
  <si>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</si>
  <si>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</si>
  <si>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</si>
  <si>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</si>
  <si>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</si>
  <si>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</si>
  <si>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</si>
  <si>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</si>
  <si>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</si>
  <si>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</si>
  <si>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</si>
  <si>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</si>
  <si>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</si>
  <si>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</si>
  <si>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</si>
  <si>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</si>
  <si>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</si>
  <si>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</si>
  <si>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</si>
  <si>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</si>
  <si>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</si>
  <si>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</si>
  <si>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</si>
  <si>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</si>
  <si>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</si>
  <si>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</si>
  <si>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</si>
  <si>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</si>
  <si>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</si>
  <si>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</si>
  <si>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</si>
  <si>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</si>
  <si>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</si>
  <si>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</si>
  <si>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</si>
  <si>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</si>
  <si>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</si>
  <si>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</si>
  <si>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</si>
  <si>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</si>
  <si>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</si>
  <si>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</si>
  <si>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</si>
  <si>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</si>
  <si>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</si>
  <si>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</si>
  <si>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</si>
  <si>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</si>
  <si>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</si>
  <si>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</si>
  <si>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</si>
  <si>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</si>
  <si>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</si>
  <si>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</si>
  <si>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</si>
  <si>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</si>
  <si>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</si>
  <si>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</si>
  <si>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</si>
  <si>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</si>
  <si>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</si>
  <si>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</si>
  <si>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</si>
  <si>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</si>
  <si>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</si>
  <si>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</si>
  <si>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</si>
  <si>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</si>
  <si>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</si>
  <si>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</si>
  <si>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</si>
  <si>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</si>
  <si>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</si>
  <si>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</si>
  <si>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</si>
  <si>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</si>
  <si>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</si>
  <si>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</si>
  <si>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</si>
  <si>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</si>
  <si>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</si>
  <si>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</si>
  <si>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</si>
  <si>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</si>
  <si>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</si>
  <si>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</si>
  <si>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</si>
  <si>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</si>
  <si>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</si>
  <si>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</si>
  <si>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</si>
  <si>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</si>
  <si>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</si>
  <si>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</si>
  <si>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</si>
  <si>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</si>
  <si>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</si>
  <si>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</si>
  <si>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</si>
  <si>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</si>
  <si>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</si>
  <si>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</si>
  <si>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</si>
  <si>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</si>
  <si>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</si>
  <si>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</si>
  <si>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</si>
  <si>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</si>
  <si>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</si>
  <si>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</si>
  <si>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</si>
  <si>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</si>
  <si>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</si>
  <si>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</si>
  <si>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</si>
  <si>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</si>
  <si>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</si>
  <si>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</si>
  <si>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</si>
  <si>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</si>
  <si>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</si>
  <si>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</si>
  <si>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</si>
  <si>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</si>
  <si>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</si>
  <si>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</si>
  <si>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</si>
  <si>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</si>
  <si>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</si>
  <si>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</si>
  <si>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</si>
  <si>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</si>
  <si>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</si>
  <si>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</si>
  <si>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</si>
  <si>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</si>
  <si>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</si>
  <si>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</si>
  <si>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</si>
  <si>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</si>
  <si>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</si>
  <si>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</si>
  <si>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</si>
  <si>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</si>
  <si>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</si>
  <si>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</si>
  <si>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</si>
  <si>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</si>
  <si>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</si>
  <si>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</si>
  <si>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</si>
  <si>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</si>
  <si>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</si>
  <si>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</si>
  <si>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</si>
  <si>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</si>
  <si>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</si>
  <si>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</si>
  <si>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</si>
  <si>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</si>
  <si>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</si>
  <si>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</si>
  <si>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</si>
  <si>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</si>
  <si>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</si>
  <si>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</si>
  <si>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</si>
  <si>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</si>
  <si>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</si>
  <si>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</si>
  <si>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</si>
  <si>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</si>
  <si>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</si>
  <si>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</si>
  <si>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</si>
  <si>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</si>
  <si>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</si>
  <si>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</si>
  <si>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</si>
  <si>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</si>
  <si>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</si>
  <si>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</si>
  <si>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</si>
  <si>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</si>
  <si>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</si>
  <si>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</si>
  <si>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</si>
  <si>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</si>
  <si>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</si>
  <si>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</si>
  <si>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</si>
  <si>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</si>
  <si>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</si>
  <si>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</si>
  <si>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</si>
  <si>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</si>
  <si>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</si>
  <si>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</si>
  <si>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</si>
  <si>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</si>
  <si>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</si>
  <si>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</si>
  <si>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</si>
  <si>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</si>
  <si>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</si>
  <si>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</si>
  <si>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</si>
  <si>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</si>
  <si>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</si>
  <si>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</si>
  <si>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</si>
  <si>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</si>
  <si>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</si>
  <si>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</si>
  <si>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</si>
  <si>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</si>
  <si>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</si>
  <si>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</si>
  <si>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</si>
  <si>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</si>
  <si>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</si>
  <si>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</si>
  <si>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</si>
  <si>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</si>
  <si>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</si>
  <si>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</si>
  <si>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</si>
  <si>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</si>
  <si>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</si>
  <si>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</si>
  <si>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</si>
  <si>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</si>
  <si>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</si>
  <si>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</si>
  <si>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</si>
  <si>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</si>
  <si>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</si>
  <si>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</si>
  <si>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</si>
  <si>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</si>
  <si>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</si>
  <si>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</si>
  <si>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</si>
  <si>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</si>
  <si>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</si>
  <si>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</si>
  <si>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</si>
  <si>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</si>
  <si>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</si>
  <si>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</si>
  <si>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</si>
  <si>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</si>
  <si>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</si>
  <si>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</si>
  <si>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</si>
  <si>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</si>
  <si>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</si>
  <si>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</si>
  <si>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</si>
  <si>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</si>
  <si>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</si>
  <si>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</si>
  <si>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</si>
  <si>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</si>
  <si>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</si>
  <si>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</si>
  <si>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</si>
  <si>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</si>
  <si>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</si>
  <si>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</si>
  <si>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</si>
  <si>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</si>
  <si>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</si>
  <si>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</si>
  <si>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</si>
  <si>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</si>
  <si>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</si>
  <si>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</si>
  <si>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</si>
  <si>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</si>
  <si>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</si>
  <si>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</si>
  <si>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</si>
  <si>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</si>
  <si>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</si>
  <si>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</si>
  <si>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</si>
  <si>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</si>
  <si>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</si>
  <si>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</si>
  <si>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</si>
  <si>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</si>
  <si>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</si>
  <si>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</si>
  <si>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</si>
  <si>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</si>
  <si>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</si>
  <si>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</si>
  <si>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</si>
  <si>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</si>
  <si>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</si>
  <si>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</si>
  <si>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</si>
  <si>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</si>
  <si>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</si>
  <si>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</si>
  <si>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</si>
  <si>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</si>
  <si>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</si>
  <si>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</si>
  <si>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</si>
  <si>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</si>
  <si>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</si>
  <si>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</si>
  <si>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</si>
  <si>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</si>
  <si>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</si>
  <si>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</si>
  <si>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</si>
  <si>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</si>
  <si>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</si>
  <si>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</si>
  <si>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</si>
  <si>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</si>
  <si>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</si>
  <si>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</si>
  <si>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</si>
  <si>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</si>
  <si>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</si>
  <si>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</si>
  <si>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</si>
  <si>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</si>
  <si>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</si>
  <si>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</si>
  <si>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</si>
  <si>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</si>
  <si>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</si>
  <si>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</si>
  <si>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</si>
  <si>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</si>
  <si>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</si>
  <si>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</si>
  <si>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</si>
  <si>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</si>
  <si>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</si>
  <si>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</si>
  <si>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</si>
  <si>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</si>
  <si>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</si>
  <si>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</si>
  <si>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</si>
  <si>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</si>
  <si>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</si>
  <si>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</si>
  <si>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</si>
  <si>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</si>
  <si>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</si>
  <si>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</si>
  <si>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</si>
  <si>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</si>
  <si>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</si>
  <si>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</si>
  <si>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</si>
  <si>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</si>
  <si>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</si>
  <si>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</si>
  <si>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</si>
  <si>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</si>
  <si>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</si>
  <si>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</si>
  <si>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</si>
  <si>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</si>
  <si>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</si>
  <si>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</si>
  <si>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</si>
  <si>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</si>
  <si>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</si>
  <si>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</si>
  <si>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</si>
  <si>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</si>
  <si>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</si>
  <si>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</si>
  <si>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</si>
  <si>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</si>
  <si>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</si>
  <si>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</si>
  <si>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</si>
  <si>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</si>
  <si>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</si>
  <si>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</si>
  <si>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</si>
  <si>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</si>
  <si>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</si>
  <si>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</si>
  <si>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</si>
  <si>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</si>
  <si>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</si>
  <si>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</si>
  <si>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</si>
  <si>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</si>
  <si>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</si>
  <si>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</si>
  <si>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</si>
  <si>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</si>
  <si>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</si>
  <si>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</si>
  <si>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</si>
  <si>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</si>
  <si>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</si>
  <si>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</si>
  <si>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</si>
  <si>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</si>
  <si>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</si>
  <si>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</si>
  <si>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</si>
  <si>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</si>
  <si>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</si>
  <si>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</si>
  <si>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</si>
  <si>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</si>
  <si>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</si>
  <si>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</si>
  <si>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</si>
  <si>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</si>
  <si>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</si>
  <si>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</si>
  <si>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</si>
  <si>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</si>
  <si>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</si>
  <si>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</si>
  <si>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</si>
  <si>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</si>
  <si>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</si>
  <si>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</si>
  <si>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</si>
  <si>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</si>
  <si>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</si>
  <si>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</si>
  <si>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</si>
  <si>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</si>
  <si>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</si>
  <si>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</si>
  <si>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</si>
  <si>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</si>
  <si>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</si>
  <si>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</si>
  <si>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</si>
  <si>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</si>
  <si>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</si>
  <si>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</si>
  <si>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</si>
  <si>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</si>
  <si>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</si>
  <si>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</si>
  <si>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</si>
  <si>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</si>
  <si>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</si>
  <si>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</si>
  <si>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</si>
  <si>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</si>
  <si>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</si>
  <si>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</si>
  <si>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</si>
  <si>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</si>
  <si>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</si>
  <si>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</si>
  <si>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</si>
  <si>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</si>
  <si>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</si>
  <si>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</si>
  <si>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</si>
  <si>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</si>
  <si>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</si>
  <si>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</si>
  <si>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</si>
  <si>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</si>
  <si>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</si>
  <si>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</si>
  <si>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</si>
  <si>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</si>
  <si>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</si>
  <si>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</si>
  <si>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</si>
  <si>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</si>
  <si>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</si>
  <si>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</si>
  <si>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</si>
  <si>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</si>
  <si>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</si>
  <si>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</si>
  <si>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</si>
  <si>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</si>
  <si>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</si>
  <si>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</si>
  <si>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</si>
  <si>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</si>
  <si>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</si>
  <si>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</si>
  <si>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</si>
  <si>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</si>
  <si>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</si>
  <si>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</si>
  <si>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</si>
  <si>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</si>
  <si>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</si>
  <si>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</si>
  <si>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</si>
  <si>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</si>
  <si>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</si>
  <si>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</si>
  <si>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</si>
  <si>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</si>
  <si>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</si>
  <si>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</si>
  <si>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</si>
  <si>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</si>
  <si>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</si>
  <si>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</si>
  <si>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</si>
  <si>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</si>
  <si>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</si>
  <si>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</si>
  <si>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</si>
  <si>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</si>
  <si>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</si>
  <si>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</si>
  <si>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</si>
  <si>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</si>
  <si>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</si>
  <si>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</si>
  <si>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</si>
  <si>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</si>
  <si>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</si>
  <si>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</si>
  <si>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</si>
  <si>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</si>
  <si>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</si>
  <si>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</si>
  <si>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</si>
  <si>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</si>
  <si>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</si>
  <si>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</si>
  <si>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</si>
  <si>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</si>
  <si>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</si>
  <si>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</si>
  <si>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</si>
  <si>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</si>
  <si>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</si>
  <si>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</si>
  <si>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</si>
  <si>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</si>
  <si>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</si>
  <si>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</si>
  <si>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</si>
  <si>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</si>
  <si>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</si>
  <si>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</si>
  <si>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</si>
  <si>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</si>
  <si>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</si>
  <si>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</si>
  <si>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</si>
  <si>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</si>
  <si>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</si>
  <si>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</si>
  <si>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</si>
  <si>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</si>
  <si>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</si>
  <si>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</si>
  <si>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</si>
  <si>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</si>
  <si>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</si>
  <si>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</si>
  <si>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</si>
  <si>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</si>
  <si>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</si>
  <si>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</si>
  <si>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</si>
  <si>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</si>
  <si>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</si>
  <si>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</si>
  <si>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</si>
  <si>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</si>
  <si>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</si>
  <si>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</si>
  <si>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</si>
  <si>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</si>
  <si>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</si>
  <si>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</si>
  <si>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</si>
  <si>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</si>
  <si>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</si>
  <si>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</si>
  <si>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</si>
  <si>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</si>
  <si>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</si>
  <si>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</si>
  <si>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</si>
  <si>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</si>
  <si>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</si>
  <si>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</si>
  <si>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</si>
  <si>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</si>
  <si>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</si>
  <si>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</si>
  <si>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</si>
  <si>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</si>
  <si>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</si>
  <si>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</si>
  <si>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</si>
  <si>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</si>
  <si>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</si>
  <si>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</si>
  <si>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</si>
  <si>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</si>
  <si>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</si>
  <si>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</si>
  <si>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</si>
  <si>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</si>
  <si>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</si>
  <si>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</si>
  <si>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</si>
  <si>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</si>
  <si>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</si>
  <si>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</si>
  <si>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</si>
  <si>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</si>
  <si>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</si>
  <si>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</si>
  <si>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</si>
  <si>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</si>
  <si>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</si>
  <si>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</si>
  <si>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</si>
  <si>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</si>
  <si>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</si>
  <si>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</si>
  <si>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</si>
  <si>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</si>
  <si>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</si>
  <si>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</si>
  <si>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</si>
  <si>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</si>
  <si>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</si>
  <si>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</si>
  <si>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</si>
  <si>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</si>
  <si>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</si>
  <si>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</si>
  <si>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</si>
  <si>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</si>
  <si>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</si>
  <si>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</si>
  <si>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</si>
  <si>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</si>
  <si>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</si>
  <si>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</si>
  <si>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</si>
  <si>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</si>
  <si>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</si>
  <si>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</si>
  <si>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</si>
  <si>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</si>
  <si>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</si>
  <si>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</si>
  <si>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</si>
  <si>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</si>
  <si>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</si>
  <si>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</si>
  <si>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</si>
  <si>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</si>
  <si>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</si>
  <si>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</si>
  <si>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</si>
  <si>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</si>
  <si>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</si>
  <si>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</si>
  <si>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</si>
  <si>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</si>
  <si>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</si>
  <si>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</si>
  <si>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</si>
  <si>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</si>
  <si>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</si>
  <si>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</si>
  <si>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</si>
  <si>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</si>
  <si>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</si>
  <si>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</si>
  <si>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</si>
  <si>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</si>
  <si>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</si>
  <si>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</si>
  <si>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</si>
  <si>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</si>
  <si>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</si>
  <si>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</si>
  <si>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</si>
  <si>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</si>
  <si>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</si>
  <si>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</si>
  <si>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</si>
  <si>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</si>
  <si>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</si>
  <si>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</si>
  <si>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</si>
  <si>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</si>
  <si>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</si>
  <si>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</si>
  <si>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</si>
  <si>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</si>
  <si>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</si>
  <si>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</si>
  <si>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</si>
  <si>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</si>
  <si>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</si>
  <si>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</si>
  <si>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</si>
  <si>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</si>
  <si>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</si>
  <si>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</si>
  <si>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</si>
  <si>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</si>
  <si>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</si>
  <si>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</si>
  <si>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</si>
  <si>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</si>
  <si>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</si>
  <si>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</si>
  <si>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</si>
  <si>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</si>
  <si>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</si>
  <si>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</si>
  <si>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</si>
  <si>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</si>
  <si>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</si>
  <si>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</si>
  <si>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</si>
  <si>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</si>
  <si>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</si>
  <si>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</si>
  <si>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</si>
  <si>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</si>
  <si>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</si>
  <si>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</si>
  <si>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</si>
  <si>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</si>
  <si>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</si>
  <si>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</si>
  <si>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</si>
  <si>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</si>
  <si>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</si>
  <si>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</si>
  <si>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</si>
  <si>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</si>
  <si>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</si>
  <si>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</si>
  <si>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</si>
  <si>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</si>
  <si>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</si>
  <si>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</si>
  <si>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</si>
  <si>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</si>
  <si>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</si>
  <si>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</si>
  <si>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</si>
  <si>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</si>
  <si>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</si>
  <si>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</si>
  <si>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</si>
  <si>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</si>
  <si>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</si>
  <si>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</si>
  <si>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</si>
  <si>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</si>
  <si>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</si>
  <si>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</si>
  <si>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</si>
  <si>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</si>
  <si>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</si>
  <si>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</si>
  <si>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</si>
  <si>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</si>
  <si>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</si>
  <si>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</si>
  <si>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</si>
  <si>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</si>
  <si>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</si>
  <si>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</si>
  <si>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</si>
  <si>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</si>
  <si>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</si>
  <si>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</si>
  <si>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</si>
  <si>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</si>
  <si>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</si>
  <si>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</si>
  <si>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</si>
  <si>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</si>
  <si>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</si>
  <si>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</si>
  <si>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</si>
  <si>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</si>
  <si>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</si>
  <si>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 Successful</t>
  </si>
  <si>
    <t>mean</t>
  </si>
  <si>
    <t>median</t>
  </si>
  <si>
    <t>min</t>
  </si>
  <si>
    <t>max</t>
  </si>
  <si>
    <t>variance</t>
  </si>
  <si>
    <t>st.dev</t>
  </si>
  <si>
    <t>Backers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</si>
</sst>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0.0"/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65" fontId="1" fillId="0" borderId="0" xfId="0" applyNumberFormat="1" applyFont="1"/>
    <xf numFmtId="166" fontId="0" fillId="0" borderId="0" xfId="0" applyNumberFormat="1"/>
    <xf numFmtId="0" fontId="0" fillId="0" borderId="0" xfId="0" quotePrefix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9" fontId="0" fillId="0" borderId="0" xfId="1" applyFont="1"/>
    <xf numFmtId="2" fontId="0" fillId="0" borderId="0" xfId="0" applyNumberFormat="1"/>
    <xf numFmtId="1" fontId="0" fillId="0" borderId="0" xfId="0" applyNumberFormat="1"/>
  </cellXfs>
  <cellStyles count="2">
    <cellStyle name="Normal" xfId="0" builtinId="0"/>
    <cellStyle name="Percent" xfId="1" builtinId="5"/>
  </cellStyles>
  <dxfs count="12">
    <dxf>
      <font>
        <b val="0"/>
        <i val="0"/>
        <color theme="1"/>
      </font>
      <fill>
        <patternFill>
          <fgColor theme="9" tint="0.39994506668294322"/>
          <bgColor theme="9" tint="0.39994506668294322"/>
        </patternFill>
      </fill>
    </dxf>
    <dxf>
      <font>
        <b val="0"/>
        <i val="0"/>
        <color theme="1"/>
      </font>
      <fill>
        <patternFill>
          <bgColor rgb="FFFF0000"/>
        </patternFill>
      </fill>
    </dxf>
    <dxf>
      <font>
        <b val="0"/>
        <i val="0"/>
        <color theme="1"/>
      </font>
      <fill>
        <patternFill>
          <bgColor theme="4" tint="0.39994506668294322"/>
        </patternFill>
      </fill>
    </dxf>
    <dxf>
      <font>
        <b val="0"/>
        <i val="0"/>
        <color theme="1"/>
      </font>
      <fill>
        <patternFill>
          <bgColor rgb="FFFFFF00"/>
        </patternFill>
      </fill>
    </dxf>
    <dxf>
      <font>
        <b val="0"/>
        <i val="0"/>
        <color theme="1"/>
      </font>
      <fill>
        <patternFill>
          <bgColor rgb="FFFF0000"/>
        </patternFill>
      </fill>
    </dxf>
    <dxf>
      <font>
        <b val="0"/>
        <i val="0"/>
        <color theme="1"/>
      </font>
      <fill>
        <patternFill>
          <bgColor theme="4" tint="0.39994506668294322"/>
        </patternFill>
      </fill>
    </dxf>
    <dxf>
      <font>
        <b val="0"/>
        <i val="0"/>
        <color theme="1"/>
      </font>
      <fill>
        <patternFill>
          <bgColor rgb="FFFFFF00"/>
        </patternFill>
      </fill>
    </dxf>
    <dxf>
      <font>
        <b val="0"/>
        <i val="0"/>
        <color theme="1"/>
      </font>
      <fill>
        <patternFill>
          <fgColor theme="9" tint="0.39994506668294322"/>
          <bgColor theme="9" tint="0.39994506668294322"/>
        </patternFill>
      </fill>
    </dxf>
    <dxf>
      <font>
        <b val="0"/>
        <i val="0"/>
        <color theme="1"/>
      </font>
      <fill>
        <patternFill>
          <bgColor rgb="FFFF0000"/>
        </patternFill>
      </fill>
    </dxf>
    <dxf>
      <font>
        <b val="0"/>
        <i val="0"/>
        <color theme="1"/>
      </font>
      <fill>
        <patternFill>
          <bgColor theme="4" tint="0.39994506668294322"/>
        </patternFill>
      </fill>
    </dxf>
    <dxf>
      <font>
        <b val="0"/>
        <i val="0"/>
        <color theme="1"/>
      </font>
      <fill>
        <patternFill>
          <bgColor rgb="FFFFFF00"/>
        </patternFill>
      </fill>
    </dxf>
    <dxf>
      <font>
        <b val="0"/>
        <i val="0"/>
        <color theme="1"/>
      </font>
      <fill>
        <patternFill>
          <fgColor theme="9" tint="0.39994506668294322"/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 1!PivotTable5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1-A94E-9A7F-50466BFC05E2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C91-A94E-9A7F-50466BFC05E2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C91-A94E-9A7F-50466BFC05E2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C91-A94E-9A7F-50466BFC0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8507439"/>
        <c:axId val="1299433647"/>
      </c:barChart>
      <c:catAx>
        <c:axId val="161850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433647"/>
        <c:crosses val="autoZero"/>
        <c:auto val="1"/>
        <c:lblAlgn val="ctr"/>
        <c:lblOffset val="100"/>
        <c:noMultiLvlLbl val="0"/>
      </c:catAx>
      <c:valAx>
        <c:axId val="129943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50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 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8-0A40-A16D-F0BE6398BAD6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4D8-0A40-A16D-F0BE6398BAD6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4D8-0A40-A16D-F0BE6398BAD6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4D8-0A40-A16D-F0BE6398B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0361807"/>
        <c:axId val="1295882015"/>
      </c:barChart>
      <c:catAx>
        <c:axId val="126036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882015"/>
        <c:crosses val="autoZero"/>
        <c:auto val="1"/>
        <c:lblAlgn val="ctr"/>
        <c:lblOffset val="100"/>
        <c:noMultiLvlLbl val="0"/>
      </c:catAx>
      <c:valAx>
        <c:axId val="129588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361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Challenge.xlsx]Pivot 3!PivotTable7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8596581096507915E-2"/>
          <c:y val="4.4354838709677422E-2"/>
          <c:w val="0.78820610016684722"/>
          <c:h val="0.86213709677419359"/>
        </c:manualLayout>
      </c:layout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95-8D40-87F5-753B99FA37B2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95-8D40-87F5-753B99FA37B2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95-8D40-87F5-753B99FA3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6583199"/>
        <c:axId val="1303066671"/>
      </c:lineChart>
      <c:catAx>
        <c:axId val="133658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066671"/>
        <c:crosses val="autoZero"/>
        <c:auto val="1"/>
        <c:lblAlgn val="ctr"/>
        <c:lblOffset val="100"/>
        <c:noMultiLvlLbl val="0"/>
      </c:catAx>
      <c:valAx>
        <c:axId val="130306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58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5B-2046-8FAF-A83CF513CE2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5B-2046-8FAF-A83CF513CE2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5B-2046-8FAF-A83CF513C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389871"/>
        <c:axId val="993818335"/>
      </c:lineChart>
      <c:catAx>
        <c:axId val="138738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818335"/>
        <c:crosses val="autoZero"/>
        <c:auto val="1"/>
        <c:lblAlgn val="ctr"/>
        <c:lblOffset val="100"/>
        <c:noMultiLvlLbl val="0"/>
      </c:catAx>
      <c:valAx>
        <c:axId val="99381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38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596900</xdr:colOff>
      <xdr:row>23</xdr:row>
      <xdr:rowOff>114300</xdr:rowOff>
    </xdr:from>
    <xdr:to>
      <xdr:col>15</xdr:col>
      <xdr:colOff>0</xdr:colOff>
      <xdr:row>54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C93F71-6FEB-EC48-9225-6D55B8509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165100</xdr:rowOff>
    </xdr:from>
    <xdr:to>
      <xdr:col>16</xdr:col>
      <xdr:colOff>25400</xdr:colOff>
      <xdr:row>38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D7E3A-DB4F-9748-B667-90A6F0D57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2</xdr:row>
      <xdr:rowOff>63500</xdr:rowOff>
    </xdr:from>
    <xdr:to>
      <xdr:col>15</xdr:col>
      <xdr:colOff>381000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5170BB-6E3A-C746-8705-D08BDA17E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15</xdr:row>
      <xdr:rowOff>88900</xdr:rowOff>
    </xdr:from>
    <xdr:to>
      <xdr:col>10</xdr:col>
      <xdr:colOff>12700</xdr:colOff>
      <xdr:row>43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807B73-7D72-6143-9748-22A49CCCF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t Bruzos" refreshedDate="43994.962971759262" createdVersion="6" refreshedVersion="6" minRefreshableVersion="3" recordCount="4115" xr:uid="{1A492C55-8D35-814F-BD63-58295988D8A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t Bruzos" refreshedDate="43995.022359722221" createdVersion="6" refreshedVersion="6" minRefreshableVersion="3" recordCount="4115" xr:uid="{86915050-E6B9-A948-8319-0EBA6ED0059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2C1BF-E948-0D4A-A00B-2BE4A8150E1B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n="blank"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69896D-16E8-9A4F-9380-BC7D1ED5ECDA}" name="PivotTable6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64A82F-B6BB-0A4E-BD60-F0CC3F60459A}" name="PivotTable7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4E58A-79DA-194B-9AC0-51666764A754}">
  <sheetPr codeName="Sheet2"/>
  <dimension ref="A1:F14"/>
  <sheetViews>
    <sheetView zoomScaleNormal="100" workbookViewId="0">
      <selection activeCell="F23" sqref="F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8362</v>
      </c>
      <c r="B3" s="10" t="s">
        <v>8363</v>
      </c>
    </row>
    <row r="4" spans="1:6" x14ac:dyDescent="0.2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1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11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11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11" t="s">
        <v>8331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11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11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11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11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11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80ACC-EEE4-B948-8413-5D2C2C058724}">
  <sheetPr codeName="Sheet3"/>
  <dimension ref="A1:F47"/>
  <sheetViews>
    <sheetView topLeftCell="B1" workbookViewId="0">
      <selection activeCell="N51" sqref="N5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8308</v>
      </c>
      <c r="B2" t="s">
        <v>8364</v>
      </c>
    </row>
    <row r="4" spans="1:6" x14ac:dyDescent="0.2">
      <c r="A4" s="10" t="s">
        <v>8362</v>
      </c>
      <c r="B4" s="10" t="s">
        <v>8363</v>
      </c>
    </row>
    <row r="5" spans="1:6" x14ac:dyDescent="0.2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8344</v>
      </c>
      <c r="B7" s="9"/>
      <c r="C7" s="9"/>
      <c r="D7" s="9">
        <v>20</v>
      </c>
      <c r="E7" s="9"/>
      <c r="F7" s="9">
        <v>20</v>
      </c>
    </row>
    <row r="8" spans="1:6" x14ac:dyDescent="0.2">
      <c r="A8" s="11" t="s">
        <v>8332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11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11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">
      <c r="A36" s="11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11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11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11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11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11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">
      <c r="A47" s="11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CE498-91FC-D84F-A316-C27340CD7BD8}">
  <sheetPr codeName="Sheet4"/>
  <dimension ref="A1:E18"/>
  <sheetViews>
    <sheetView workbookViewId="0">
      <selection activeCell="H35" sqref="H3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0" t="s">
        <v>8379</v>
      </c>
      <c r="B1" t="s">
        <v>8364</v>
      </c>
    </row>
    <row r="2" spans="1:5" x14ac:dyDescent="0.2">
      <c r="A2" s="10" t="s">
        <v>8308</v>
      </c>
      <c r="B2" t="s">
        <v>8364</v>
      </c>
    </row>
    <row r="4" spans="1:5" x14ac:dyDescent="0.2">
      <c r="A4" s="10" t="s">
        <v>8362</v>
      </c>
      <c r="B4" s="10" t="s">
        <v>8363</v>
      </c>
    </row>
    <row r="5" spans="1:5" x14ac:dyDescent="0.2">
      <c r="A5" s="10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1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1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1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1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1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1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1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1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1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1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1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1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E1" zoomScale="90" zoomScaleNormal="90" workbookViewId="0">
      <selection activeCell="L1" sqref="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7.83203125" customWidth="1"/>
    <col min="17" max="17" width="10.33203125" customWidth="1"/>
    <col min="18" max="18" width="11.5" customWidth="1"/>
    <col min="19" max="19" width="20.83203125" customWidth="1"/>
    <col min="20" max="20" width="18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E2/L2</f>
        <v>63.917582417582416</v>
      </c>
      <c r="Q2" s="8" t="str">
        <f>LEFT(N2, SEARCH("/", N2,1) -1)</f>
        <v>film &amp; video</v>
      </c>
      <c r="R2" t="str">
        <f>RIGHT(N2,LEN(N2)-SEARCH("/",N2))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E3/L3</f>
        <v>185.48101265822785</v>
      </c>
      <c r="Q3" s="8" t="str">
        <f t="shared" ref="Q3:Q66" si="2">LEFT(N3, SEARCH("/", N3,1) -1)</f>
        <v>film &amp; video</v>
      </c>
      <c r="R3" t="str">
        <f t="shared" ref="R3:R66" si="3">RIGHT(N3,LEN(N3)-SEARCH("/",N3))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s="8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s="8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s="8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s="8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s="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s="8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s="8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s="8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s="8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s="8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s="8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s="8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s="8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s="8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s="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s="8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s="8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s="8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s="8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s="8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s="8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s="8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s="8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s="8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s="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s="8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s="8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s="8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s="8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s="8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s="8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s="8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s="8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s="8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s="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s="8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s="8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s="8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s="8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s="8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s="8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s="8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s="8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s="8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s="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s="8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s="8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s="8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s="8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s="8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s="8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s="8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s="8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s="8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s="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s="8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s="8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s="8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s="8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s="8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s="8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s="8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s="8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7">
        <f t="shared" ref="P67:P130" si="7">E67/L67</f>
        <v>132.05263157894737</v>
      </c>
      <c r="Q67" s="8" t="str">
        <f t="shared" ref="Q67:Q130" si="8">LEFT(N67, SEARCH("/", N67,1) -1)</f>
        <v>film &amp; video</v>
      </c>
      <c r="R67" t="str">
        <f t="shared" ref="R67:R130" si="9">RIGHT(N67,LEN(N67)-SEARCH("/",N67))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s="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s="8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s="8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s="8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s="8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s="8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s="8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s="8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s="8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s="8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s="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s="8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s="8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s="8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s="8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s="8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s="8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s="8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s="8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s="8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s="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s="8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s="8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s="8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s="8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s="8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s="8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s="8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s="8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s="8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s="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s="8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s="8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s="8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s="8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s="8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s="8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s="8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s="8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s="8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s="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s="8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s="8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s="8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s="8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s="8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s="8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s="8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s="8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s="8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s="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s="8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s="8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s="8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s="8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s="8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s="8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s="8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s="8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s="8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s="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s="8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s="8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7" t="e">
        <f t="shared" ref="P131:P194" si="13">E131/L131</f>
        <v>#DIV/0!</v>
      </c>
      <c r="Q131" s="8" t="str">
        <f t="shared" ref="Q131:Q194" si="14">LEFT(N131, SEARCH("/", N131,1) 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s="8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s="8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s="8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s="8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s="8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s="8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s="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s="8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s="8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s="8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s="8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s="8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s="8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s="8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s="8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s="8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s="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s="8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s="8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s="8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s="8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s="8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s="8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s="8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s="8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s="8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s="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s="8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s="8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s="8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s="8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s="8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s="8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s="8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s="8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s="8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s="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s="8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s="8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s="8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s="8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s="8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s="8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s="8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s="8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s="8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s="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s="8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s="8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s="8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s="8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s="8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s="8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s="8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s="8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s="8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s="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s="8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s="8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s="8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s="8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s="8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s="8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7" t="e">
        <f t="shared" ref="P195:P258" si="19">E195/L195</f>
        <v>#DIV/0!</v>
      </c>
      <c r="Q195" s="8" t="str">
        <f t="shared" ref="Q195:Q258" si="20">LEFT(N195, SEARCH("/", N195,1) -1)</f>
        <v>film &amp; video</v>
      </c>
      <c r="R195" t="str">
        <f t="shared" ref="R195:R258" si="21">RIGHT(N195,LEN(N195)-SEARCH("/",N195))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s="8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s="8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s="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s="8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s="8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s="8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s="8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s="8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s="8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s="8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s="8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s="8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s="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s="8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s="8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s="8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s="8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s="8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s="8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s="8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s="8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s="8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s="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s="8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s="8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s="8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s="8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s="8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s="8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s="8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s="8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s="8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s="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s="8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s="8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s="8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s="8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s="8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s="8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s="8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s="8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s="8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s="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s="8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s="8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s="8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s="8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s="8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s="8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s="8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s="8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s="8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s="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s="8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s="8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s="8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s="8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s="8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s="8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s="8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s="8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s="8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s="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7">
        <f t="shared" ref="P259:P322" si="25">E259/L259</f>
        <v>66.70405357142856</v>
      </c>
      <c r="Q259" s="8" t="str">
        <f t="shared" ref="Q259:Q322" si="26">LEFT(N259, SEARCH("/", N259,1) -1)</f>
        <v>film &amp; video</v>
      </c>
      <c r="R259" t="str">
        <f t="shared" ref="R259:R322" si="27">RIGHT(N259,LEN(N259)-SEARCH("/",N259))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s="8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s="8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s="8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s="8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s="8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s="8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s="8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s="8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s="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s="8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s="8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s="8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s="8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s="8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s="8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s="8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s="8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s="8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s="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s="8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s="8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s="8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s="8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s="8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s="8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s="8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s="8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s="8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s="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s="8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s="8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s="8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s="8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s="8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s="8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s="8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s="8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s="8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s="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s="8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s="8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s="8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s="8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s="8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s="8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s="8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s="8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s="8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s="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s="8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s="8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s="8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s="8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s="8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s="8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s="8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s="8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s="8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s="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s="8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s="8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s="8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s="8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7">
        <f t="shared" ref="P323:P386" si="31">E323/L323</f>
        <v>106.62314540059347</v>
      </c>
      <c r="Q323" s="8" t="str">
        <f t="shared" ref="Q323:Q386" si="32">LEFT(N323, SEARCH("/", N323,1) -1)</f>
        <v>film &amp; video</v>
      </c>
      <c r="R323" t="str">
        <f t="shared" ref="R323:R386" si="33">RIGHT(N323,LEN(N323)-SEARCH("/",N323))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s="8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s="8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s="8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s="8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s="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s="8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s="8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s="8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s="8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s="8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s="8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s="8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s="8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s="8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s="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s="8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s="8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s="8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s="8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s="8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s="8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s="8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s="8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s="8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s="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s="8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s="8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s="8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s="8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s="8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s="8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s="8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s="8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s="8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s="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s="8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s="8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s="8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s="8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s="8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s="8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s="8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s="8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s="8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s="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s="8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s="8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s="8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s="8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s="8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s="8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s="8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s="8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s="8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s="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s="8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s="8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s="8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s="8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s="8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s="8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s="8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s="8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7">
        <f t="shared" ref="P387:P450" si="37">E387/L387</f>
        <v>111.79535864978902</v>
      </c>
      <c r="Q387" s="8" t="str">
        <f t="shared" ref="Q387:Q450" si="38">LEFT(N387, SEARCH("/", N387,1) -1)</f>
        <v>film &amp; video</v>
      </c>
      <c r="R387" t="str">
        <f t="shared" ref="R387:R450" si="39">RIGHT(N387,LEN(N387)-SEARCH("/",N387))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s="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s="8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s="8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s="8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s="8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s="8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s="8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s="8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s="8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s="8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s="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s="8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s="8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s="8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s="8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s="8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s="8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s="8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s="8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s="8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s="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s="8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s="8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s="8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s="8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s="8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s="8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s="8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s="8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s="8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s="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s="8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s="8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s="8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s="8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s="8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s="8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s="8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s="8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s="8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s="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s="8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s="8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s="8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s="8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s="8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s="8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s="8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s="8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s="8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s="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s="8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s="8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s="8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s="8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s="8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s="8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s="8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s="8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s="8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s="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s="8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s="8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7">
        <f t="shared" ref="P451:P514" si="43">E451/L451</f>
        <v>9</v>
      </c>
      <c r="Q451" s="8" t="str">
        <f t="shared" ref="Q451:Q514" si="44">LEFT(N451, SEARCH("/", N451,1) -1)</f>
        <v>film &amp; video</v>
      </c>
      <c r="R451" t="str">
        <f t="shared" ref="R451:R514" si="45">RIGHT(N451,LEN(N451)-SEARCH("/",N451))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s="8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s="8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s="8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s="8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s="8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s="8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s="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s="8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s="8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s="8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s="8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s="8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s="8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s="8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s="8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s="8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s="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s="8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s="8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s="8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s="8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s="8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s="8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s="8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s="8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s="8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s="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s="8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s="8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s="8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s="8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s="8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s="8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s="8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s="8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s="8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s="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s="8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s="8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s="8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s="8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s="8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s="8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s="8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s="8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s="8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s="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s="8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s="8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s="8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s="8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s="8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s="8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s="8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s="8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s="8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s="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s="8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s="8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s="8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s="8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s="8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s="8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7">
        <f t="shared" ref="P515:P578" si="49">E515/L515</f>
        <v>102.38235294117646</v>
      </c>
      <c r="Q515" s="8" t="str">
        <f t="shared" ref="Q515:Q578" si="50">LEFT(N515, SEARCH("/", N515,1) -1)</f>
        <v>film &amp; video</v>
      </c>
      <c r="R515" t="str">
        <f t="shared" ref="R515:R578" si="51">RIGHT(N515,LEN(N515)-SEARCH("/",N515))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s="8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s="8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s="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s="8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s="8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s="8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s="8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s="8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s="8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s="8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s="8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s="8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s="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s="8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s="8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s="8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s="8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s="8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s="8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s="8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s="8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s="8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s="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s="8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s="8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s="8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s="8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s="8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s="8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s="8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s="8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s="8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s="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s="8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s="8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s="8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s="8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s="8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s="8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s="8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s="8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s="8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s="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s="8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s="8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s="8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s="8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s="8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s="8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s="8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s="8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s="8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s="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s="8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s="8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s="8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s="8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s="8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s="8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s="8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s="8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s="8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s="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7">
        <f t="shared" ref="P579:P642" si="55">E579/L579</f>
        <v>10</v>
      </c>
      <c r="Q579" s="8" t="str">
        <f t="shared" ref="Q579:Q642" si="56">LEFT(N579, SEARCH("/", N579,1) -1)</f>
        <v>technology</v>
      </c>
      <c r="R579" t="str">
        <f t="shared" ref="R579:R642" si="57">RIGHT(N579,LEN(N579)-SEARCH("/",N579))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s="8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s="8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s="8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s="8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s="8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s="8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s="8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s="8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s="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s="8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s="8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s="8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s="8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s="8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s="8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s="8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s="8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s="8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s="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s="8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s="8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s="8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s="8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s="8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s="8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s="8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s="8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s="8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s="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s="8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s="8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s="8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s="8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s="8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s="8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s="8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s="8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s="8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s="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s="8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s="8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s="8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s="8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s="8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s="8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s="8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s="8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s="8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s="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s="8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s="8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s="8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s="8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s="8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s="8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s="8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s="8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s="8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s="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s="8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s="8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s="8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s="8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7">
        <f t="shared" ref="P643:P706" si="61">E643/L643</f>
        <v>151.31746031746033</v>
      </c>
      <c r="Q643" s="8" t="str">
        <f t="shared" ref="Q643:Q706" si="62">LEFT(N643, SEARCH("/", N643,1) -1)</f>
        <v>technology</v>
      </c>
      <c r="R643" t="str">
        <f t="shared" ref="R643:R706" si="63">RIGHT(N643,LEN(N643)-SEARCH("/",N643))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s="8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s="8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s="8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s="8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s="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s="8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s="8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s="8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s="8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s="8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s="8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s="8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s="8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s="8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s="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s="8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s="8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s="8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s="8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s="8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s="8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s="8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s="8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s="8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s="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s="8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s="8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s="8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s="8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s="8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s="8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s="8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s="8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s="8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s="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s="8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s="8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s="8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s="8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s="8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s="8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s="8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s="8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s="8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s="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s="8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s="8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s="8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s="8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s="8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s="8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s="8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s="8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s="8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s="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s="8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s="8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s="8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s="8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s="8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s="8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s="8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s="8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7">
        <f t="shared" ref="P707:P770" si="67">E707/L707</f>
        <v>195.4</v>
      </c>
      <c r="Q707" s="8" t="str">
        <f t="shared" ref="Q707:Q770" si="68">LEFT(N707, SEARCH("/", N707,1) -1)</f>
        <v>technology</v>
      </c>
      <c r="R707" t="str">
        <f t="shared" ref="R707:R770" si="69">RIGHT(N707,LEN(N707)-SEARCH("/",N707))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s="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s="8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s="8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s="8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s="8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s="8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s="8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s="8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s="8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s="8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s="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s="8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s="8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s="8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s="8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s="8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s="8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s="8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s="8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s="8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s="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s="8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s="8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s="8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s="8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s="8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s="8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s="8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s="8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s="8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s="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s="8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s="8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s="8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s="8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s="8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s="8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s="8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s="8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s="8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s="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s="8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s="8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s="8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s="8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s="8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s="8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s="8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s="8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s="8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s="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s="8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s="8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s="8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s="8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s="8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s="8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s="8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s="8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s="8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s="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s="8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s="8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7">
        <f t="shared" ref="P771:P834" si="73">E771/L771</f>
        <v>31.846153846153847</v>
      </c>
      <c r="Q771" s="8" t="str">
        <f t="shared" ref="Q771:Q834" si="74">LEFT(N771, SEARCH("/", N771,1) -1)</f>
        <v>publishing</v>
      </c>
      <c r="R771" t="str">
        <f t="shared" ref="R771:R834" si="75">RIGHT(N771,LEN(N771)-SEARCH("/",N771))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s="8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s="8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s="8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s="8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s="8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s="8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s="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s="8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s="8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s="8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s="8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s="8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s="8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s="8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s="8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s="8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s="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s="8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s="8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s="8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s="8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s="8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s="8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s="8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s="8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s="8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s="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s="8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s="8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s="8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s="8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s="8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s="8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s="8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s="8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s="8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s="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s="8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s="8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s="8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s="8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s="8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s="8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s="8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s="8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s="8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s="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s="8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s="8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s="8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s="8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s="8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s="8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s="8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s="8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s="8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s="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s="8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s="8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s="8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s="8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s="8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s="8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7">
        <f t="shared" ref="P835:P898" si="79">E835/L835</f>
        <v>148.78048780487805</v>
      </c>
      <c r="Q835" s="8" t="str">
        <f t="shared" ref="Q835:Q898" si="80">LEFT(N835, SEARCH("/", N835,1) -1)</f>
        <v>music</v>
      </c>
      <c r="R835" t="str">
        <f t="shared" ref="R835:R898" si="81">RIGHT(N835,LEN(N835)-SEARCH("/",N835))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s="8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s="8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s="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s="8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s="8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s="8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s="8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s="8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s="8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s="8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s="8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s="8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s="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s="8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s="8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s="8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s="8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s="8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s="8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s="8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s="8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s="8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s="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s="8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s="8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s="8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s="8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s="8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s="8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s="8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s="8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s="8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s="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s="8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s="8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s="8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s="8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s="8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s="8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s="8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s="8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s="8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s="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s="8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s="8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s="8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s="8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s="8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s="8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s="8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s="8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s="8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s="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s="8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s="8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s="8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s="8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s="8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s="8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s="8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s="8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s="8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s="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7" t="e">
        <f t="shared" ref="P899:P962" si="85">E899/L899</f>
        <v>#DIV/0!</v>
      </c>
      <c r="Q899" s="8" t="str">
        <f t="shared" ref="Q899:Q962" si="86">LEFT(N899, SEARCH("/", N899,1) -1)</f>
        <v>music</v>
      </c>
      <c r="R899" t="str">
        <f t="shared" ref="R899:R962" si="87">RIGHT(N899,LEN(N899)-SEARCH("/",N899))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s="8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s="8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s="8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s="8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s="8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s="8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s="8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s="8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s="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s="8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s="8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s="8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s="8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s="8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s="8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s="8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s="8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s="8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s="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s="8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s="8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s="8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s="8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s="8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s="8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s="8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s="8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s="8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s="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s="8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s="8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s="8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s="8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s="8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s="8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s="8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s="8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s="8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s="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s="8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s="8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s="8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s="8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s="8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s="8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s="8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s="8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s="8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s="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s="8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s="8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s="8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s="8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s="8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s="8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s="8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s="8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s="8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s="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s="8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s="8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s="8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s="8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7">
        <f t="shared" ref="P963:P1026" si="91">E963/L963</f>
        <v>364.35454545454547</v>
      </c>
      <c r="Q963" s="8" t="str">
        <f t="shared" ref="Q963:Q1026" si="92">LEFT(N963, SEARCH("/", N963,1) -1)</f>
        <v>technology</v>
      </c>
      <c r="R963" t="str">
        <f t="shared" ref="R963:R1026" si="93">RIGHT(N963,LEN(N963)-SEARCH("/",N963))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s="8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s="8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s="8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s="8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s="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s="8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s="8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s="8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s="8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s="8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s="8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s="8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s="8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s="8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s="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s="8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s="8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s="8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s="8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s="8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s="8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s="8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s="8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s="8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s="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s="8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s="8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s="8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s="8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s="8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s="8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s="8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s="8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s="8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s="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s="8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s="8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s="8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s="8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s="8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s="8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s="8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s="8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s="8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s="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s="8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s="8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s="8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s="8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s="8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s="8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s="8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s="8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s="8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s="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s="8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s="8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s="8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s="8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s="8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s="8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s="8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s="8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7">
        <f t="shared" ref="P1027:P1090" si="97">E1027/L1027</f>
        <v>71.848571428571432</v>
      </c>
      <c r="Q1027" s="8" t="str">
        <f t="shared" ref="Q1027:Q1090" si="98">LEFT(N1027, SEARCH("/", N1027,1) 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s="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s="8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s="8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s="8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s="8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s="8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s="8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s="8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s="8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s="8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s="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s="8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s="8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s="8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s="8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s="8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s="8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s="8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s="8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s="8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s="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s="8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s="8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s="8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s="8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s="8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s="8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s="8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s="8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s="8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s="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s="8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s="8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s="8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s="8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s="8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s="8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s="8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s="8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s="8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s="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s="8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s="8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s="8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s="8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s="8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s="8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s="8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s="8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s="8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s="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s="8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s="8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s="8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s="8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s="8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s="8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s="8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s="8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s="8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s="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s="8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s="8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7">
        <f t="shared" ref="P1091:P1154" si="103">E1091/L1091</f>
        <v>23.959183673469386</v>
      </c>
      <c r="Q1091" s="8" t="str">
        <f t="shared" ref="Q1091:Q1154" si="104">LEFT(N1091, SEARCH("/", N1091,1) -1)</f>
        <v>games</v>
      </c>
      <c r="R1091" t="str">
        <f t="shared" ref="R1091:R1154" si="105">RIGHT(N1091,LEN(N1091)-SEARCH("/",N1091))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s="8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s="8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s="8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s="8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s="8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s="8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s="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s="8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s="8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s="8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s="8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s="8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s="8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s="8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s="8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s="8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s="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s="8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s="8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s="8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s="8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s="8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s="8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s="8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s="8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s="8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s="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s="8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s="8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s="8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s="8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s="8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s="8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s="8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s="8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s="8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s="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s="8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s="8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s="8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s="8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s="8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s="8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s="8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s="8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s="8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s="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s="8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s="8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s="8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s="8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s="8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s="8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s="8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s="8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s="8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s="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s="8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s="8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s="8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s="8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s="8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s="8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7">
        <f t="shared" ref="P1155:P1218" si="109">E1155/L1155</f>
        <v>50</v>
      </c>
      <c r="Q1155" s="8" t="str">
        <f t="shared" ref="Q1155:Q1218" si="110">LEFT(N1155, SEARCH("/", N1155,1) -1)</f>
        <v>food</v>
      </c>
      <c r="R1155" t="str">
        <f t="shared" ref="R1155:R1218" si="111">RIGHT(N1155,LEN(N1155)-SEARCH("/",N1155))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s="8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s="8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s="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s="8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s="8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s="8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s="8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s="8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s="8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s="8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s="8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s="8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s="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s="8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s="8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s="8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s="8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s="8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s="8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s="8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s="8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s="8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s="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s="8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s="8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s="8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s="8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s="8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s="8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s="8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s="8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s="8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s="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s="8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s="8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s="8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s="8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s="8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s="8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s="8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s="8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s="8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s="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s="8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s="8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s="8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s="8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s="8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s="8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s="8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s="8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s="8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s="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s="8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s="8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s="8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s="8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s="8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s="8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s="8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s="8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s="8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s="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7">
        <f t="shared" ref="P1219:P1282" si="115">E1219/L1219</f>
        <v>148.57377049180329</v>
      </c>
      <c r="Q1219" s="8" t="str">
        <f t="shared" ref="Q1219:Q1282" si="116">LEFT(N1219, SEARCH("/", N1219,1) 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s="8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s="8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s="8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s="8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s="8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s="8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s="8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s="8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s="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s="8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s="8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s="8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s="8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s="8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s="8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s="8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s="8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s="8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s="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s="8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s="8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s="8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s="8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s="8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s="8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s="8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s="8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s="8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s="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s="8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s="8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s="8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s="8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s="8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s="8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s="8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s="8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s="8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s="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s="8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s="8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s="8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s="8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s="8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s="8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s="8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s="8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s="8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s="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s="8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s="8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s="8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s="8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s="8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s="8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s="8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s="8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s="8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s="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s="8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s="8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s="8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s="8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7">
        <f t="shared" ref="P1283:P1346" si="121">E1283/L1283</f>
        <v>104.72972972972973</v>
      </c>
      <c r="Q1283" s="8" t="str">
        <f t="shared" ref="Q1283:Q1346" si="122">LEFT(N1283, SEARCH("/", N1283,1) -1)</f>
        <v>music</v>
      </c>
      <c r="R1283" t="str">
        <f t="shared" ref="R1283:R1346" si="123">RIGHT(N1283,LEN(N1283)-SEARCH("/",N1283))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s="8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s="8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s="8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s="8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s="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s="8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s="8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s="8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s="8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s="8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s="8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s="8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s="8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s="8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s="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s="8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s="8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s="8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s="8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s="8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s="8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s="8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s="8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s="8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s="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s="8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s="8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s="8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s="8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s="8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s="8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s="8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s="8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s="8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s="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s="8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s="8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s="8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s="8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s="8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s="8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s="8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s="8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s="8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s="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s="8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s="8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s="8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s="8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s="8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s="8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s="8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s="8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s="8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s="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s="8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s="8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s="8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s="8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s="8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s="8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s="8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s="8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7">
        <f t="shared" ref="P1347:P1410" si="127">E1347/L1347</f>
        <v>53.571428571428569</v>
      </c>
      <c r="Q1347" s="8" t="str">
        <f t="shared" ref="Q1347:Q1410" si="128">LEFT(N1347, SEARCH("/", N1347,1) 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s="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s="8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s="8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s="8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s="8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s="8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s="8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s="8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s="8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s="8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s="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s="8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s="8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s="8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s="8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s="8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s="8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s="8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s="8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s="8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s="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s="8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s="8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s="8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s="8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s="8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s="8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s="8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s="8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s="8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s="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s="8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s="8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s="8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s="8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s="8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s="8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s="8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s="8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s="8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s="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s="8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s="8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s="8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s="8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s="8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s="8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s="8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s="8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s="8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s="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s="8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s="8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s="8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s="8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s="8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s="8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s="8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s="8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s="8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s="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s="8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s="8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7" t="e">
        <f t="shared" ref="P1411:P1474" si="133">E1411/L1411</f>
        <v>#DIV/0!</v>
      </c>
      <c r="Q1411" s="8" t="str">
        <f t="shared" ref="Q1411:Q1474" si="134">LEFT(N1411, SEARCH("/", N1411,1) 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s="8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s="8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s="8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s="8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s="8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s="8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s="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s="8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s="8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s="8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s="8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s="8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s="8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s="8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s="8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s="8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s="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s="8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s="8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s="8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s="8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s="8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s="8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s="8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s="8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s="8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s="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s="8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s="8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s="8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s="8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s="8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s="8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s="8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s="8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s="8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s="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s="8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s="8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s="8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s="8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s="8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s="8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s="8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s="8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s="8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s="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s="8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s="8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s="8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s="8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s="8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s="8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s="8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s="8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s="8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s="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s="8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s="8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s="8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s="8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s="8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s="8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7">
        <f t="shared" ref="P1475:P1538" si="139">E1475/L1475</f>
        <v>38.462553191489363</v>
      </c>
      <c r="Q1475" s="8" t="str">
        <f t="shared" ref="Q1475:Q1538" si="140">LEFT(N1475, SEARCH("/", N1475,1) 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s="8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s="8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s="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s="8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s="8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s="8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s="8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s="8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s="8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s="8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s="8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s="8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s="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s="8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s="8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s="8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s="8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s="8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s="8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s="8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s="8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s="8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s="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s="8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s="8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s="8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s="8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s="8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s="8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s="8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s="8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s="8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s="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s="8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s="8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s="8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s="8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s="8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s="8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s="8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s="8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s="8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s="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s="8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s="8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s="8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s="8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s="8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s="8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s="8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s="8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s="8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s="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s="8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s="8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s="8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s="8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s="8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s="8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s="8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s="8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s="8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s="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7">
        <f t="shared" ref="P1539:P1602" si="145">E1539/L1539</f>
        <v>96.375</v>
      </c>
      <c r="Q1539" s="8" t="str">
        <f t="shared" ref="Q1539:Q1602" si="146">LEFT(N1539, SEARCH("/", N1539,1) 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s="8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s="8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s="8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s="8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s="8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s="8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s="8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s="8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s="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s="8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s="8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s="8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s="8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s="8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s="8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s="8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s="8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s="8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s="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s="8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s="8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s="8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s="8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s="8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s="8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s="8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s="8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s="8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s="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s="8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s="8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s="8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s="8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s="8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s="8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s="8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s="8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s="8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s="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s="8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s="8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s="8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s="8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s="8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s="8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s="8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s="8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s="8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s="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s="8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s="8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s="8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s="8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s="8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s="8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s="8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s="8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s="8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s="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s="8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s="8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s="8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s="8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7">
        <f t="shared" ref="P1603:P1666" si="151">E1603/L1603</f>
        <v>48.325535714285714</v>
      </c>
      <c r="Q1603" s="8" t="str">
        <f t="shared" ref="Q1603:Q1666" si="152">LEFT(N1603, SEARCH("/", N1603,1) -1)</f>
        <v>music</v>
      </c>
      <c r="R1603" t="str">
        <f t="shared" ref="R1603:R1666" si="153">RIGHT(N1603,LEN(N1603)-SEARCH("/",N1603))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s="8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s="8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s="8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s="8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s="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s="8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s="8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s="8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s="8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s="8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s="8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s="8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s="8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s="8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s="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s="8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s="8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s="8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s="8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s="8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s="8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s="8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s="8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s="8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s="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s="8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s="8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s="8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s="8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s="8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s="8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s="8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s="8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s="8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s="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s="8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s="8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s="8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s="8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s="8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s="8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s="8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s="8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s="8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s="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s="8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s="8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s="8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s="8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s="8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s="8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s="8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s="8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s="8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s="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s="8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s="8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s="8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s="8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s="8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s="8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s="8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s="8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7">
        <f t="shared" ref="P1667:P1730" si="157">E1667/L1667</f>
        <v>44.956989247311824</v>
      </c>
      <c r="Q1667" s="8" t="str">
        <f t="shared" ref="Q1667:Q1730" si="158">LEFT(N1667, SEARCH("/", N1667,1) -1)</f>
        <v>music</v>
      </c>
      <c r="R1667" t="str">
        <f t="shared" ref="R1667:R1730" si="159">RIGHT(N1667,LEN(N1667)-SEARCH("/",N1667))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s="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s="8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s="8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s="8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s="8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s="8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s="8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s="8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s="8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s="8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s="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s="8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s="8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s="8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s="8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s="8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s="8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s="8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s="8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s="8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s="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s="8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s="8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s="8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s="8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s="8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s="8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s="8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s="8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s="8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s="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s="8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s="8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s="8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s="8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s="8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s="8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s="8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s="8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s="8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s="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s="8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s="8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s="8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s="8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s="8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s="8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s="8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s="8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s="8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s="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s="8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s="8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s="8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s="8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s="8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s="8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s="8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s="8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s="8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s="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s="8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s="8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7" t="e">
        <f t="shared" ref="P1731:P1794" si="163">E1731/L1731</f>
        <v>#DIV/0!</v>
      </c>
      <c r="Q1731" s="8" t="str">
        <f t="shared" ref="Q1731:Q1794" si="164">LEFT(N1731, SEARCH("/", N1731,1) -1)</f>
        <v>music</v>
      </c>
      <c r="R1731" t="str">
        <f t="shared" ref="R1731:R1794" si="165">RIGHT(N1731,LEN(N1731)-SEARCH("/",N1731))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s="8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s="8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s="8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s="8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s="8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s="8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s="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s="8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s="8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s="8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s="8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s="8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s="8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s="8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s="8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s="8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s="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s="8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s="8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s="8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s="8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s="8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s="8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s="8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s="8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s="8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s="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s="8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s="8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s="8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s="8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s="8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s="8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s="8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s="8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s="8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s="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s="8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s="8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s="8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s="8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s="8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s="8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s="8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s="8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s="8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s="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s="8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s="8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s="8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s="8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s="8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s="8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s="8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s="8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s="8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s="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s="8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s="8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s="8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s="8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s="8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s="8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7">
        <f t="shared" ref="P1795:P1858" si="169">E1795/L1795</f>
        <v>20</v>
      </c>
      <c r="Q1795" s="8" t="str">
        <f t="shared" ref="Q1795:Q1858" si="170">LEFT(N1795, SEARCH("/", N1795,1) 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s="8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s="8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s="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s="8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s="8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s="8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s="8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s="8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s="8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s="8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s="8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s="8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s="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s="8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s="8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s="8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s="8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s="8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s="8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s="8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s="8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s="8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s="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s="8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s="8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s="8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s="8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s="8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s="8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s="8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s="8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s="8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s="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s="8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s="8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s="8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s="8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s="8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s="8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s="8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s="8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s="8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s="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s="8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s="8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s="8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s="8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s="8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s="8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s="8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s="8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s="8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s="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s="8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s="8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s="8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s="8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s="8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s="8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s="8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s="8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s="8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s="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7">
        <f t="shared" ref="P1859:P1922" si="175">E1859/L1859</f>
        <v>136.36363636363637</v>
      </c>
      <c r="Q1859" s="8" t="str">
        <f t="shared" ref="Q1859:Q1922" si="176">LEFT(N1859, SEARCH("/", N1859,1) -1)</f>
        <v>music</v>
      </c>
      <c r="R1859" t="str">
        <f t="shared" ref="R1859:R1922" si="177">RIGHT(N1859,LEN(N1859)-SEARCH("/",N1859))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s="8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s="8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s="8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s="8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s="8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s="8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s="8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s="8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s="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s="8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s="8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s="8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s="8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s="8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s="8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s="8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s="8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s="8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s="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s="8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s="8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s="8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s="8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s="8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s="8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s="8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s="8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s="8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s="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s="8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s="8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s="8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s="8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s="8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s="8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s="8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s="8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s="8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s="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s="8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s="8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s="8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s="8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s="8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s="8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s="8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s="8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s="8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s="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s="8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s="8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s="8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s="8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s="8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s="8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s="8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s="8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s="8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s="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s="8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s="8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s="8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s="8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7">
        <f t="shared" ref="P1923:P1986" si="181">E1923/L1923</f>
        <v>54</v>
      </c>
      <c r="Q1923" s="8" t="str">
        <f t="shared" ref="Q1923:Q1986" si="182">LEFT(N1923, SEARCH("/", N1923,1) -1)</f>
        <v>music</v>
      </c>
      <c r="R1923" t="str">
        <f t="shared" ref="R1923:R1986" si="183">RIGHT(N1923,LEN(N1923)-SEARCH("/",N1923))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s="8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s="8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s="8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s="8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s="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s="8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s="8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s="8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s="8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s="8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s="8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s="8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s="8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s="8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s="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s="8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s="8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s="8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s="8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s="8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s="8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s="8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s="8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s="8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s="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s="8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s="8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s="8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s="8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s="8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s="8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s="8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s="8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s="8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s="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s="8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s="8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s="8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s="8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s="8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s="8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s="8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s="8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s="8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s="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s="8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s="8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s="8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s="8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s="8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s="8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s="8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s="8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s="8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s="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s="8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s="8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s="8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s="8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s="8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s="8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s="8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s="8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7">
        <f t="shared" ref="P1987:P2050" si="187">E1987/L1987</f>
        <v>12.75</v>
      </c>
      <c r="Q1987" s="8" t="str">
        <f t="shared" ref="Q1987:Q2050" si="188">LEFT(N1987, SEARCH("/", N1987,1) -1)</f>
        <v>photography</v>
      </c>
      <c r="R1987" t="str">
        <f t="shared" ref="R1987:R2050" si="189">RIGHT(N1987,LEN(N1987)-SEARCH("/",N1987))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s="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s="8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s="8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s="8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s="8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s="8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s="8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s="8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s="8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s="8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s="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s="8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s="8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s="8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s="8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s="8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s="8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s="8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s="8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s="8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s="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s="8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s="8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s="8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s="8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s="8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s="8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s="8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s="8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s="8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s="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s="8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s="8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s="8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s="8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s="8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s="8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s="8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s="8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s="8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s="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s="8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s="8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s="8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s="8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s="8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s="8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s="8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s="8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s="8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s="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s="8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s="8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s="8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s="8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s="8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s="8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s="8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s="8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s="8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s="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s="8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s="8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7">
        <f t="shared" ref="P2051:P2114" si="193">E2051/L2051</f>
        <v>80.991037735849048</v>
      </c>
      <c r="Q2051" s="8" t="str">
        <f t="shared" ref="Q2051:Q2114" si="194">LEFT(N2051, SEARCH("/", N2051,1) 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s="8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s="8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s="8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s="8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s="8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s="8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s="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s="8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s="8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s="8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s="8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s="8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s="8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s="8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s="8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s="8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s="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s="8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s="8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s="8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s="8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s="8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s="8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s="8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s="8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s="8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s="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s="8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s="8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s="8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s="8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s="8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s="8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s="8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s="8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s="8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s="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s="8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s="8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s="8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s="8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s="8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s="8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s="8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s="8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s="8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s="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s="8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s="8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s="8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s="8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s="8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s="8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s="8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s="8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s="8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s="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s="8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s="8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s="8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s="8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s="8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s="8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7">
        <f t="shared" ref="P2115:P2178" si="199">E2115/L2115</f>
        <v>68.598130841121488</v>
      </c>
      <c r="Q2115" s="8" t="str">
        <f t="shared" ref="Q2115:Q2178" si="200">LEFT(N2115, SEARCH("/", N2115,1) -1)</f>
        <v>music</v>
      </c>
      <c r="R2115" t="str">
        <f t="shared" ref="R2115:R2178" si="201">RIGHT(N2115,LEN(N2115)-SEARCH("/",N2115))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s="8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s="8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s="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s="8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s="8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s="8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s="8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s="8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s="8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s="8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s="8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s="8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s="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s="8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s="8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s="8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s="8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s="8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s="8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s="8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s="8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s="8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s="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s="8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s="8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s="8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s="8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s="8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s="8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s="8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s="8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s="8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s="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s="8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s="8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s="8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s="8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s="8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s="8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s="8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s="8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s="8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s="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s="8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s="8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s="8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s="8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s="8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s="8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s="8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s="8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s="8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s="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s="8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s="8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s="8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s="8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s="8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s="8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s="8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s="8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s="8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s="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7">
        <f t="shared" ref="P2179:P2242" si="205">E2179/L2179</f>
        <v>65.868421052631575</v>
      </c>
      <c r="Q2179" s="8" t="str">
        <f t="shared" ref="Q2179:Q2242" si="206">LEFT(N2179, SEARCH("/", N2179,1) -1)</f>
        <v>music</v>
      </c>
      <c r="R2179" t="str">
        <f t="shared" ref="R2179:R2242" si="207">RIGHT(N2179,LEN(N2179)-SEARCH("/",N2179))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s="8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s="8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s="8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s="8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s="8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s="8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s="8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s="8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s="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s="8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s="8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s="8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s="8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s="8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s="8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s="8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s="8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s="8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s="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s="8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s="8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s="8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s="8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s="8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s="8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s="8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s="8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s="8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s="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s="8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s="8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s="8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s="8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s="8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s="8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s="8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s="8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s="8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s="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s="8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s="8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s="8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s="8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s="8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s="8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s="8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s="8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s="8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s="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s="8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s="8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s="8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s="8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s="8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s="8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s="8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s="8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s="8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s="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s="8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s="8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s="8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s="8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7">
        <f t="shared" ref="P2243:P2306" si="211">E2243/L2243</f>
        <v>49.472392638036808</v>
      </c>
      <c r="Q2243" s="8" t="str">
        <f t="shared" ref="Q2243:Q2306" si="212">LEFT(N2243, SEARCH("/", N2243,1) 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s="8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s="8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s="8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s="8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s="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s="8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s="8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s="8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s="8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s="8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s="8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s="8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s="8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s="8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s="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s="8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s="8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s="8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s="8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s="8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s="8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s="8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s="8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s="8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s="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s="8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s="8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s="8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s="8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s="8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s="8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s="8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s="8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s="8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s="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s="8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s="8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s="8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s="8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s="8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s="8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s="8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s="8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s="8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s="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s="8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s="8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s="8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s="8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s="8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s="8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s="8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s="8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s="8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s="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s="8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s="8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s="8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s="8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s="8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s="8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s="8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s="8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7">
        <f t="shared" ref="P2307:P2370" si="217">E2307/L2307</f>
        <v>109.10778443113773</v>
      </c>
      <c r="Q2307" s="8" t="str">
        <f t="shared" ref="Q2307:Q2370" si="218">LEFT(N2307, SEARCH("/", N2307,1) -1)</f>
        <v>music</v>
      </c>
      <c r="R2307" t="str">
        <f t="shared" ref="R2307:R2370" si="219">RIGHT(N2307,LEN(N2307)-SEARCH("/",N2307))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s="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s="8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s="8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s="8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s="8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s="8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s="8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s="8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s="8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s="8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s="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s="8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s="8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s="8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s="8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s="8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s="8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s="8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s="8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s="8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s="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s="8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s="8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s="8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s="8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s="8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s="8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s="8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s="8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s="8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s="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s="8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s="8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s="8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s="8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s="8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s="8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s="8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s="8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s="8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s="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s="8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s="8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s="8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s="8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s="8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s="8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s="8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s="8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s="8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s="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s="8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s="8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s="8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s="8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s="8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s="8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s="8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s="8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s="8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s="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s="8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s="8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7" t="e">
        <f t="shared" ref="P2371:P2434" si="223">E2371/L2371</f>
        <v>#DIV/0!</v>
      </c>
      <c r="Q2371" s="8" t="str">
        <f t="shared" ref="Q2371:Q2434" si="224">LEFT(N2371, SEARCH("/", N2371,1) -1)</f>
        <v>technology</v>
      </c>
      <c r="R2371" t="str">
        <f t="shared" ref="R2371:R2434" si="225">RIGHT(N2371,LEN(N2371)-SEARCH("/",N2371))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s="8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s="8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s="8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s="8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s="8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s="8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s="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s="8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s="8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s="8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s="8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s="8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s="8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s="8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s="8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s="8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s="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s="8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s="8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s="8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s="8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s="8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s="8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s="8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s="8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s="8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s="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s="8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s="8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s="8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s="8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s="8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s="8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s="8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s="8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s="8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s="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s="8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s="8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s="8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s="8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s="8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s="8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s="8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s="8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s="8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s="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s="8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s="8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s="8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s="8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s="8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s="8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s="8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s="8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s="8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s="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s="8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s="8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s="8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s="8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s="8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s="8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7" t="e">
        <f t="shared" ref="P2435:P2498" si="229">E2435/L2435</f>
        <v>#DIV/0!</v>
      </c>
      <c r="Q2435" s="8" t="str">
        <f t="shared" ref="Q2435:Q2498" si="230">LEFT(N2435, SEARCH("/", N2435,1) -1)</f>
        <v>food</v>
      </c>
      <c r="R2435" t="str">
        <f t="shared" ref="R2435:R2498" si="231">RIGHT(N2435,LEN(N2435)-SEARCH("/",N2435))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s="8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s="8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s="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s="8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s="8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s="8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s="8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s="8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s="8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s="8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s="8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s="8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s="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s="8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s="8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s="8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s="8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s="8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s="8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s="8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s="8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s="8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s="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s="8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s="8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s="8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s="8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s="8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s="8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s="8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s="8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s="8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s="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s="8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s="8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s="8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s="8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s="8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s="8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s="8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s="8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s="8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s="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s="8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s="8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s="8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s="8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s="8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s="8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s="8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s="8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s="8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s="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s="8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s="8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s="8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s="8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s="8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s="8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s="8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s="8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s="8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s="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7">
        <f t="shared" ref="P2499:P2562" si="235">E2499/L2499</f>
        <v>80.551071428571419</v>
      </c>
      <c r="Q2499" s="8" t="str">
        <f t="shared" ref="Q2499:Q2562" si="236">LEFT(N2499, SEARCH("/", N2499,1) -1)</f>
        <v>music</v>
      </c>
      <c r="R2499" t="str">
        <f t="shared" ref="R2499:R2562" si="237">RIGHT(N2499,LEN(N2499)-SEARCH("/",N2499))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s="8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s="8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s="8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s="8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s="8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s="8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s="8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s="8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s="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s="8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s="8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s="8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s="8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s="8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s="8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s="8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s="8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s="8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s="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s="8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s="8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s="8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s="8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s="8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s="8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s="8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s="8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s="8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s="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s="8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s="8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s="8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s="8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s="8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s="8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s="8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s="8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s="8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s="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s="8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s="8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s="8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s="8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s="8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s="8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s="8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s="8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s="8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s="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s="8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s="8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s="8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s="8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s="8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s="8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s="8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s="8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s="8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s="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s="8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s="8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s="8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s="8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7" t="e">
        <f t="shared" ref="P2563:P2626" si="241">E2563/L2563</f>
        <v>#DIV/0!</v>
      </c>
      <c r="Q2563" s="8" t="str">
        <f t="shared" ref="Q2563:Q2626" si="242">LEFT(N2563, SEARCH("/", N2563,1) -1)</f>
        <v>food</v>
      </c>
      <c r="R2563" t="str">
        <f t="shared" ref="R2563:R2626" si="243">RIGHT(N2563,LEN(N2563)-SEARCH("/",N2563))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s="8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s="8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s="8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s="8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s="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s="8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s="8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s="8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s="8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s="8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s="8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s="8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s="8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s="8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s="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s="8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s="8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s="8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s="8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s="8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s="8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s="8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s="8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s="8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s="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s="8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s="8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s="8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s="8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s="8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s="8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s="8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s="8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s="8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s="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s="8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s="8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s="8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s="8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s="8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s="8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s="8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s="8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s="8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s="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s="8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s="8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s="8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s="8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s="8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s="8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s="8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s="8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s="8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s="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s="8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s="8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s="8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s="8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s="8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s="8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s="8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s="8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7">
        <f t="shared" ref="P2627:P2690" si="247">E2627/L2627</f>
        <v>27.576923076923077</v>
      </c>
      <c r="Q2627" s="8" t="str">
        <f t="shared" ref="Q2627:Q2690" si="248">LEFT(N2627, SEARCH("/", N2627,1) 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s="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s="8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s="8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s="8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s="8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s="8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s="8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s="8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s="8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s="8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s="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s="8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s="8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s="8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s="8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s="8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s="8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s="8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s="8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s="8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s="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s="8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s="8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s="8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s="8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s="8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s="8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s="8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s="8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s="8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s="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s="8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s="8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s="8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s="8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s="8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s="8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s="8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s="8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s="8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s="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s="8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s="8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s="8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s="8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s="8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s="8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s="8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s="8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s="8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s="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s="8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s="8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s="8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s="8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s="8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s="8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s="8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s="8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s="8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s="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s="8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s="8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7">
        <f t="shared" ref="P2691:P2754" si="253">E2691/L2691</f>
        <v>1</v>
      </c>
      <c r="Q2691" s="8" t="str">
        <f t="shared" ref="Q2691:Q2754" si="254">LEFT(N2691, SEARCH("/", N2691,1) -1)</f>
        <v>food</v>
      </c>
      <c r="R2691" t="str">
        <f t="shared" ref="R2691:R2754" si="255">RIGHT(N2691,LEN(N2691)-SEARCH("/",N2691))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s="8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s="8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s="8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s="8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s="8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s="8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s="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s="8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s="8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s="8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s="8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s="8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s="8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s="8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s="8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s="8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s="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s="8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s="8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s="8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s="8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s="8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s="8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s="8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s="8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s="8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s="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s="8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s="8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s="8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s="8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s="8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s="8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s="8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s="8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s="8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s="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s="8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s="8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s="8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s="8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s="8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s="8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s="8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s="8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s="8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s="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s="8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s="8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s="8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s="8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s="8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s="8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s="8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s="8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s="8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s="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s="8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s="8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s="8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s="8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s="8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s="8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7">
        <f t="shared" ref="P2755:P2818" si="259">E2755/L2755</f>
        <v>47.5</v>
      </c>
      <c r="Q2755" s="8" t="str">
        <f t="shared" ref="Q2755:Q2818" si="260">LEFT(N2755, SEARCH("/", N2755,1) 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s="8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s="8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s="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s="8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s="8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s="8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s="8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s="8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s="8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s="8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s="8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s="8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s="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s="8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s="8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s="8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s="8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s="8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s="8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s="8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s="8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s="8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s="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s="8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s="8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s="8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s="8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s="8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s="8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s="8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s="8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s="8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s="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s="8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s="8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s="8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s="8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s="8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s="8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s="8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s="8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s="8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s="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s="8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s="8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s="8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s="8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s="8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s="8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s="8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s="8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s="8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s="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s="8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s="8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s="8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s="8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s="8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s="8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s="8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s="8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s="8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s="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7">
        <f t="shared" ref="P2819:P2882" si="265">E2819/L2819</f>
        <v>23.636363636363637</v>
      </c>
      <c r="Q2819" s="8" t="str">
        <f t="shared" ref="Q2819:Q2882" si="266">LEFT(N2819, SEARCH("/", N2819,1) -1)</f>
        <v>theater</v>
      </c>
      <c r="R2819" t="str">
        <f t="shared" ref="R2819:R2882" si="267">RIGHT(N2819,LEN(N2819)-SEARCH("/",N2819))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s="8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s="8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s="8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s="8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s="8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s="8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s="8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s="8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s="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s="8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s="8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s="8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s="8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s="8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s="8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s="8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s="8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s="8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s="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s="8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s="8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s="8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s="8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s="8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s="8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s="8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s="8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s="8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s="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s="8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s="8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s="8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s="8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s="8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s="8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s="8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s="8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s="8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s="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s="8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s="8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s="8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s="8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s="8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s="8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s="8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s="8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s="8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s="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s="8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s="8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s="8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s="8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s="8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s="8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s="8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s="8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s="8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s="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s="8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s="8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s="8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s="8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7" t="e">
        <f t="shared" ref="P2883:P2946" si="271">E2883/L2883</f>
        <v>#DIV/0!</v>
      </c>
      <c r="Q2883" s="8" t="str">
        <f t="shared" ref="Q2883:Q2946" si="272">LEFT(N2883, SEARCH("/", N2883,1) -1)</f>
        <v>theater</v>
      </c>
      <c r="R2883" t="str">
        <f t="shared" ref="R2883:R2946" si="273">RIGHT(N2883,LEN(N2883)-SEARCH("/",N2883))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s="8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s="8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s="8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s="8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s="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s="8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s="8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s="8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s="8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s="8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s="8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s="8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s="8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s="8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s="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s="8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s="8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s="8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s="8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s="8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s="8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s="8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s="8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s="8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s="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s="8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s="8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s="8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s="8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s="8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s="8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s="8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s="8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s="8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s="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s="8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s="8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s="8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s="8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s="8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s="8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s="8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s="8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s="8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s="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s="8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s="8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s="8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s="8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s="8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s="8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s="8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s="8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s="8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s="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s="8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s="8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s="8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s="8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s="8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s="8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s="8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s="8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7" t="e">
        <f t="shared" ref="P2947:P3010" si="277">E2947/L2947</f>
        <v>#DIV/0!</v>
      </c>
      <c r="Q2947" s="8" t="str">
        <f t="shared" ref="Q2947:Q3010" si="278">LEFT(N2947, SEARCH("/", N2947,1) -1)</f>
        <v>theater</v>
      </c>
      <c r="R2947" t="str">
        <f t="shared" ref="R2947:R3010" si="279">RIGHT(N2947,LEN(N2947)-SEARCH("/",N2947))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s="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s="8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s="8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s="8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s="8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s="8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s="8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s="8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s="8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s="8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s="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s="8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s="8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s="8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s="8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s="8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s="8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s="8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s="8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s="8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s="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s="8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s="8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s="8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s="8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s="8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s="8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s="8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s="8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s="8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s="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s="8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s="8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s="8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s="8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s="8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s="8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s="8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s="8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s="8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s="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s="8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s="8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s="8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s="8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s="8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s="8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s="8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s="8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s="8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s="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s="8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s="8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s="8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s="8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s="8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s="8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s="8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s="8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s="8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s="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s="8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s="8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7">
        <f t="shared" ref="P3011:P3074" si="283">E3011/L3011</f>
        <v>233.8984375</v>
      </c>
      <c r="Q3011" s="8" t="str">
        <f t="shared" ref="Q3011:Q3074" si="284">LEFT(N3011, SEARCH("/", N3011,1) -1)</f>
        <v>theater</v>
      </c>
      <c r="R3011" t="str">
        <f t="shared" ref="R3011:R3074" si="285">RIGHT(N3011,LEN(N3011)-SEARCH("/",N3011))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s="8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s="8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s="8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s="8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s="8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s="8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s="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s="8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s="8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s="8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s="8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s="8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s="8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s="8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s="8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s="8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s="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s="8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s="8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s="8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s="8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s="8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s="8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s="8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s="8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s="8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s="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s="8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s="8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s="8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s="8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s="8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s="8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s="8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s="8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s="8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s="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s="8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s="8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s="8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s="8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s="8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s="8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s="8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s="8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s="8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s="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s="8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s="8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s="8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s="8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s="8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s="8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s="8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s="8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s="8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s="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s="8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s="8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s="8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s="8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s="8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s="8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7">
        <f t="shared" ref="P3075:P3138" si="289">E3075/L3075</f>
        <v>92.142857142857139</v>
      </c>
      <c r="Q3075" s="8" t="str">
        <f t="shared" ref="Q3075:Q3138" si="290">LEFT(N3075, SEARCH("/", N3075,1) -1)</f>
        <v>theater</v>
      </c>
      <c r="R3075" t="str">
        <f t="shared" ref="R3075:R3138" si="291">RIGHT(N3075,LEN(N3075)-SEARCH("/",N3075))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s="8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s="8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s="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s="8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s="8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s="8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s="8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s="8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s="8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s="8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s="8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s="8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s="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s="8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s="8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s="8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s="8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s="8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s="8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s="8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s="8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s="8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s="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s="8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s="8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s="8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s="8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s="8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s="8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s="8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s="8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s="8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s="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s="8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s="8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s="8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s="8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s="8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s="8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s="8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s="8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s="8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s="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s="8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s="8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s="8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s="8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s="8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s="8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s="8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s="8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s="8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s="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s="8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s="8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s="8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s="8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s="8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s="8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s="8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s="8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s="8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s="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7">
        <f t="shared" ref="P3139:P3202" si="295">E3139/L3139</f>
        <v>50</v>
      </c>
      <c r="Q3139" s="8" t="str">
        <f t="shared" ref="Q3139:Q3202" si="296">LEFT(N3139, SEARCH("/", N3139,1) -1)</f>
        <v>theater</v>
      </c>
      <c r="R3139" t="str">
        <f t="shared" ref="R3139:R3202" si="297">RIGHT(N3139,LEN(N3139)-SEARCH("/",N3139))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s="8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s="8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s="8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s="8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s="8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s="8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s="8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s="8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s="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s="8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s="8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s="8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s="8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s="8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s="8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s="8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s="8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s="8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s="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s="8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s="8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s="8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s="8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s="8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s="8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s="8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s="8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s="8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s="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s="8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s="8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s="8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s="8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s="8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s="8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s="8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s="8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s="8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s="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s="8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s="8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s="8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s="8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s="8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s="8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s="8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s="8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s="8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s="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s="8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s="8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s="8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s="8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s="8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s="8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s="8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s="8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s="8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s="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s="8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s="8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s="8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s="8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7">
        <f t="shared" ref="P3203:P3266" si="301">E3203/L3203</f>
        <v>12.5</v>
      </c>
      <c r="Q3203" s="8" t="str">
        <f t="shared" ref="Q3203:Q3266" si="302">LEFT(N3203, SEARCH("/", N3203,1) -1)</f>
        <v>theater</v>
      </c>
      <c r="R3203" t="str">
        <f t="shared" ref="R3203:R3266" si="303">RIGHT(N3203,LEN(N3203)-SEARCH("/",N3203))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s="8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s="8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s="8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s="8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s="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s="8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s="8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s="8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s="8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s="8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s="8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s="8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s="8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s="8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s="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s="8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s="8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s="8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s="8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s="8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s="8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s="8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s="8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s="8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s="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s="8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s="8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s="8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s="8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s="8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s="8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s="8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s="8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s="8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s="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s="8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s="8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s="8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s="8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s="8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s="8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s="8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s="8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s="8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s="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s="8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s="8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s="8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s="8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s="8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s="8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s="8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s="8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s="8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s="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s="8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s="8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s="8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s="8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s="8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s="8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s="8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s="8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7">
        <f t="shared" ref="P3267:P3330" si="307">E3267/L3267</f>
        <v>70.285714285714292</v>
      </c>
      <c r="Q3267" s="8" t="str">
        <f t="shared" ref="Q3267:Q3330" si="308">LEFT(N3267, SEARCH("/", N3267,1) -1)</f>
        <v>theater</v>
      </c>
      <c r="R3267" t="str">
        <f t="shared" ref="R3267:R3330" si="309">RIGHT(N3267,LEN(N3267)-SEARCH("/",N3267))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s="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s="8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s="8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s="8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s="8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s="8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s="8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s="8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s="8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s="8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s="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s="8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s="8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s="8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s="8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s="8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s="8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s="8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s="8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s="8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s="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s="8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s="8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s="8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s="8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s="8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s="8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s="8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s="8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s="8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s="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s="8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s="8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s="8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s="8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s="8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s="8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s="8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s="8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s="8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s="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s="8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s="8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s="8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s="8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s="8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s="8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s="8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s="8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s="8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s="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s="8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s="8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s="8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s="8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s="8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s="8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s="8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s="8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s="8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s="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s="8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s="8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7">
        <f t="shared" ref="P3331:P3394" si="313">E3331/L3331</f>
        <v>44.92307692307692</v>
      </c>
      <c r="Q3331" s="8" t="str">
        <f t="shared" ref="Q3331:Q3394" si="314">LEFT(N3331, SEARCH("/", N3331,1) -1)</f>
        <v>theater</v>
      </c>
      <c r="R3331" t="str">
        <f t="shared" ref="R3331:R3394" si="315">RIGHT(N3331,LEN(N3331)-SEARCH("/",N3331))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s="8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s="8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s="8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s="8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s="8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s="8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s="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s="8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s="8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s="8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s="8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s="8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s="8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s="8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s="8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s="8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s="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s="8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s="8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s="8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s="8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s="8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s="8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s="8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s="8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s="8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s="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s="8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s="8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s="8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s="8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s="8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s="8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s="8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s="8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s="8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s="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s="8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s="8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s="8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s="8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s="8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s="8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s="8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s="8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s="8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s="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s="8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s="8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s="8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s="8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s="8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s="8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s="8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s="8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s="8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s="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s="8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s="8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s="8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s="8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s="8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s="8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7">
        <f t="shared" ref="P3395:P3458" si="319">E3395/L3395</f>
        <v>36.06818181818182</v>
      </c>
      <c r="Q3395" s="8" t="str">
        <f t="shared" ref="Q3395:Q3458" si="320">LEFT(N3395, SEARCH("/", N3395,1) -1)</f>
        <v>theater</v>
      </c>
      <c r="R3395" t="str">
        <f t="shared" ref="R3395:R3458" si="321">RIGHT(N3395,LEN(N3395)-SEARCH("/",N3395))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s="8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s="8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s="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s="8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s="8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s="8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s="8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s="8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s="8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s="8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s="8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s="8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s="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s="8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s="8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s="8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s="8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s="8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s="8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s="8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s="8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s="8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s="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s="8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s="8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s="8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s="8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s="8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s="8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s="8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s="8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s="8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s="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s="8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s="8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s="8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s="8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s="8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s="8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s="8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s="8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s="8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s="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s="8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s="8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s="8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s="8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s="8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s="8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s="8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s="8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s="8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s="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s="8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s="8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s="8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s="8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s="8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s="8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s="8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s="8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s="8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s="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7">
        <f t="shared" ref="P3459:P3522" si="325">E3459/L3459</f>
        <v>50.981818181818184</v>
      </c>
      <c r="Q3459" s="8" t="str">
        <f t="shared" ref="Q3459:Q3522" si="326">LEFT(N3459, SEARCH("/", N3459,1) -1)</f>
        <v>theater</v>
      </c>
      <c r="R3459" t="str">
        <f t="shared" ref="R3459:R3522" si="327">RIGHT(N3459,LEN(N3459)-SEARCH("/",N3459))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s="8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s="8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s="8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s="8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s="8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s="8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s="8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s="8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s="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s="8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s="8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s="8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s="8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s="8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s="8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s="8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s="8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s="8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s="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s="8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s="8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s="8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s="8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s="8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s="8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s="8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s="8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s="8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s="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s="8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s="8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s="8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s="8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s="8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s="8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s="8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s="8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s="8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s="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s="8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s="8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s="8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s="8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s="8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s="8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s="8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s="8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s="8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s="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s="8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s="8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s="8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s="8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s="8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s="8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s="8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s="8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s="8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s="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s="8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s="8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s="8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s="8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7">
        <f t="shared" ref="P3523:P3586" si="331">E3523/L3523</f>
        <v>45.615384615384613</v>
      </c>
      <c r="Q3523" s="8" t="str">
        <f t="shared" ref="Q3523:Q3586" si="332">LEFT(N3523, SEARCH("/", N3523,1) -1)</f>
        <v>theater</v>
      </c>
      <c r="R3523" t="str">
        <f t="shared" ref="R3523:R3586" si="333">RIGHT(N3523,LEN(N3523)-SEARCH("/",N3523))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s="8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s="8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s="8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s="8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s="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s="8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s="8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s="8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s="8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s="8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s="8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s="8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s="8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s="8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s="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s="8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s="8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s="8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s="8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s="8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s="8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s="8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s="8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s="8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s="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s="8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s="8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s="8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s="8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s="8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s="8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s="8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s="8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s="8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s="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s="8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s="8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s="8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s="8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s="8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s="8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s="8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s="8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s="8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s="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s="8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s="8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s="8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s="8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s="8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s="8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s="8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s="8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s="8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s="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s="8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s="8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s="8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s="8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s="8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s="8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s="8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s="8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7">
        <f t="shared" ref="P3587:P3650" si="337">E3587/L3587</f>
        <v>176.08695652173913</v>
      </c>
      <c r="Q3587" s="8" t="str">
        <f t="shared" ref="Q3587:Q3650" si="338">LEFT(N3587, SEARCH("/", N3587,1) -1)</f>
        <v>theater</v>
      </c>
      <c r="R3587" t="str">
        <f t="shared" ref="R3587:R3650" si="339">RIGHT(N3587,LEN(N3587)-SEARCH("/",N3587))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s="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s="8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s="8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s="8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s="8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s="8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s="8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s="8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s="8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s="8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s="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s="8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s="8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s="8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s="8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s="8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s="8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s="8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s="8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s="8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s="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s="8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s="8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s="8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s="8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s="8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s="8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s="8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s="8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s="8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s="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s="8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s="8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s="8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s="8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s="8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s="8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s="8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s="8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s="8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s="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s="8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s="8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s="8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s="8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s="8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s="8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s="8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s="8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s="8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s="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s="8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s="8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s="8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s="8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s="8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s="8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s="8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s="8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s="8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s="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s="8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s="8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7">
        <f t="shared" ref="P3651:P3714" si="343">E3651/L3651</f>
        <v>97.5</v>
      </c>
      <c r="Q3651" s="8" t="str">
        <f t="shared" ref="Q3651:Q3714" si="344">LEFT(N3651, SEARCH("/", N3651,1) -1)</f>
        <v>theater</v>
      </c>
      <c r="R3651" t="str">
        <f t="shared" ref="R3651:R3714" si="345">RIGHT(N3651,LEN(N3651)-SEARCH("/",N3651))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s="8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s="8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s="8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s="8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s="8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s="8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s="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s="8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s="8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s="8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s="8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s="8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s="8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s="8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s="8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s="8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s="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s="8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s="8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s="8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s="8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s="8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s="8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s="8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s="8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s="8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s="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s="8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s="8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s="8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s="8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s="8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s="8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s="8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s="8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s="8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s="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s="8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s="8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s="8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s="8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s="8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s="8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s="8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s="8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s="8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s="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s="8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s="8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s="8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s="8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s="8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s="8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s="8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s="8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s="8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s="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s="8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s="8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s="8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s="8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s="8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s="8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7">
        <f t="shared" ref="P3715:P3778" si="349">E3715/L3715</f>
        <v>106.84210526315789</v>
      </c>
      <c r="Q3715" s="8" t="str">
        <f t="shared" ref="Q3715:Q3778" si="350">LEFT(N3715, SEARCH("/", N3715,1) -1)</f>
        <v>theater</v>
      </c>
      <c r="R3715" t="str">
        <f t="shared" ref="R3715:R3778" si="351">RIGHT(N3715,LEN(N3715)-SEARCH("/",N3715))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s="8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s="8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s="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s="8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s="8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s="8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s="8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s="8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s="8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s="8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s="8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s="8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s="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s="8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s="8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s="8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s="8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s="8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s="8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s="8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s="8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s="8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s="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s="8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s="8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s="8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s="8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s="8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s="8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s="8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s="8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s="8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s="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s="8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s="8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s="8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s="8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s="8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s="8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s="8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s="8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s="8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s="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s="8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s="8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s="8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s="8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s="8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s="8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s="8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s="8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s="8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s="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s="8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s="8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s="8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s="8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s="8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s="8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s="8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s="8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s="8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s="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7">
        <f t="shared" ref="P3779:P3842" si="355">E3779/L3779</f>
        <v>48.542372881355931</v>
      </c>
      <c r="Q3779" s="8" t="str">
        <f t="shared" ref="Q3779:Q3842" si="356">LEFT(N3779, SEARCH("/", N3779,1) -1)</f>
        <v>theater</v>
      </c>
      <c r="R3779" t="str">
        <f t="shared" ref="R3779:R3842" si="357">RIGHT(N3779,LEN(N3779)-SEARCH("/",N3779))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s="8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s="8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s="8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s="8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s="8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s="8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s="8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s="8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s="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s="8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s="8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s="8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s="8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s="8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s="8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s="8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s="8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s="8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s="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s="8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s="8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s="8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s="8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s="8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s="8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s="8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s="8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s="8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s="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s="8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s="8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s="8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s="8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s="8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s="8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s="8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s="8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s="8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s="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s="8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s="8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s="8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s="8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s="8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s="8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s="8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s="8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s="8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s="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s="8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s="8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s="8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s="8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s="8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s="8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s="8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s="8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s="8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s="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s="8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s="8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s="8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s="8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7">
        <f t="shared" ref="P3843:P3906" si="361">E3843/L3843</f>
        <v>25.647058823529413</v>
      </c>
      <c r="Q3843" s="8" t="str">
        <f t="shared" ref="Q3843:Q3906" si="362">LEFT(N3843, SEARCH("/", N3843,1) -1)</f>
        <v>theater</v>
      </c>
      <c r="R3843" t="str">
        <f t="shared" ref="R3843:R3906" si="363">RIGHT(N3843,LEN(N3843)-SEARCH("/",N3843))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s="8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s="8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s="8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s="8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s="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s="8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s="8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s="8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s="8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s="8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s="8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s="8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s="8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s="8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s="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s="8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s="8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s="8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s="8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s="8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s="8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s="8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s="8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s="8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s="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s="8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s="8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s="8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s="8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s="8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s="8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s="8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s="8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s="8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s="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s="8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s="8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s="8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s="8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s="8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s="8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s="8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s="8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s="8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s="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s="8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s="8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s="8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s="8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s="8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s="8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s="8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s="8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s="8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s="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s="8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s="8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s="8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s="8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s="8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s="8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s="8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s="8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7">
        <f t="shared" ref="P3907:P3970" si="367">E3907/L3907</f>
        <v>24.714285714285715</v>
      </c>
      <c r="Q3907" s="8" t="str">
        <f t="shared" ref="Q3907:Q3970" si="368">LEFT(N3907, SEARCH("/", N3907,1) -1)</f>
        <v>theater</v>
      </c>
      <c r="R3907" t="str">
        <f t="shared" ref="R3907:R3970" si="369">RIGHT(N3907,LEN(N3907)-SEARCH("/",N3907))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s="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s="8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s="8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s="8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s="8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s="8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s="8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s="8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s="8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s="8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s="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s="8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s="8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s="8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s="8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s="8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s="8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s="8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s="8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s="8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s="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s="8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s="8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s="8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s="8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s="8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s="8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s="8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s="8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s="8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s="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s="8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s="8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s="8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s="8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s="8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s="8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s="8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s="8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s="8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s="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s="8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s="8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s="8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s="8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s="8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s="8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s="8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s="8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s="8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s="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s="8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s="8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s="8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s="8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s="8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s="8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s="8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s="8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s="8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s="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s="8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s="8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7">
        <f t="shared" ref="P3971:P4034" si="373">E3971/L3971</f>
        <v>35.166666666666664</v>
      </c>
      <c r="Q3971" s="8" t="str">
        <f t="shared" ref="Q3971:Q4034" si="374">LEFT(N3971, SEARCH("/", N3971,1) -1)</f>
        <v>theater</v>
      </c>
      <c r="R3971" t="str">
        <f t="shared" ref="R3971:R4034" si="375">RIGHT(N3971,LEN(N3971)-SEARCH("/",N3971))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s="8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s="8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s="8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s="8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s="8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s="8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s="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s="8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s="8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s="8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s="8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s="8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s="8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s="8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s="8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s="8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s="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s="8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s="8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s="8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s="8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s="8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s="8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s="8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s="8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s="8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s="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s="8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s="8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s="8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s="8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s="8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s="8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s="8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s="8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s="8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s="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s="8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s="8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s="8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s="8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s="8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s="8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s="8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s="8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s="8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s="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s="8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s="8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s="8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s="8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s="8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s="8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s="8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s="8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s="8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s="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s="8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s="8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s="8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s="8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s="8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s="8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7">
        <f t="shared" ref="P4035:P4098" si="379">E4035/L4035</f>
        <v>65.340319148936175</v>
      </c>
      <c r="Q4035" s="8" t="str">
        <f t="shared" ref="Q4035:Q4098" si="380">LEFT(N4035, SEARCH("/", N4035,1) -1)</f>
        <v>theater</v>
      </c>
      <c r="R4035" t="str">
        <f t="shared" ref="R4035:R4098" si="381">RIGHT(N4035,LEN(N4035)-SEARCH("/",N4035))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s="8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s="8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s="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s="8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s="8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s="8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s="8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s="8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s="8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s="8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s="8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s="8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s="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s="8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s="8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s="8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s="8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s="8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s="8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s="8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s="8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s="8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s="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s="8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s="8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s="8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s="8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s="8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s="8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s="8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s="8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s="8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s="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s="8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s="8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s="8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s="8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s="8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s="8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s="8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s="8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s="8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s="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s="8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s="8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s="8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s="8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s="8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s="8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s="8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s="8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s="8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s="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s="8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s="8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s="8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s="8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s="8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s="8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s="8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s="8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s="8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s="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7" t="e">
        <f t="shared" ref="P4099:P4115" si="385">E4099/L4099</f>
        <v>#DIV/0!</v>
      </c>
      <c r="Q4099" s="8" t="str">
        <f t="shared" ref="Q4099:Q4115" si="386">LEFT(N4099, SEARCH("/", N4099,1) -1)</f>
        <v>theater</v>
      </c>
      <c r="R4099" t="str">
        <f t="shared" ref="R4099:R4115" si="387">RIGHT(N4099,LEN(N4099)-SEARCH("/",N4099))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s="8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s="8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s="8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s="8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s="8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s="8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s="8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s="8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s="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s="8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s="8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s="8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s="8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s="8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s="8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s="8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2:F4115">
    <cfRule type="containsText" dxfId="11" priority="7" operator="containsText" text="successful">
      <formula>NOT(ISERROR(SEARCH("successful",F2)))</formula>
    </cfRule>
  </conditionalFormatting>
  <conditionalFormatting sqref="F1:F1048576">
    <cfRule type="containsText" dxfId="10" priority="4" operator="containsText" text="canceled">
      <formula>NOT(ISERROR(SEARCH("canceled",F1)))</formula>
    </cfRule>
    <cfRule type="containsText" dxfId="9" priority="5" operator="containsText" text="live">
      <formula>NOT(ISERROR(SEARCH("live",F1)))</formula>
    </cfRule>
    <cfRule type="containsText" dxfId="8" priority="6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20832-EBD8-C64D-B9CC-9C3B5BFC36C4}">
  <sheetPr codeName="Sheet5"/>
  <dimension ref="A1:H13"/>
  <sheetViews>
    <sheetView workbookViewId="0">
      <selection activeCell="D56" sqref="D56"/>
    </sheetView>
  </sheetViews>
  <sheetFormatPr baseColWidth="10" defaultRowHeight="15" x14ac:dyDescent="0.2"/>
  <cols>
    <col min="1" max="1" width="24.5" customWidth="1"/>
    <col min="2" max="2" width="15.83203125" customWidth="1"/>
    <col min="3" max="3" width="12" customWidth="1"/>
    <col min="4" max="4" width="14" customWidth="1"/>
    <col min="5" max="5" width="11.5" customWidth="1"/>
    <col min="6" max="6" width="17" customWidth="1"/>
    <col min="7" max="7" width="15.83203125" customWidth="1"/>
    <col min="8" max="8" width="17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 s="8">
        <f>COUNTIFS(Sheet1!F:F, "successful", Sheet1!D:D, "&lt;1000")</f>
        <v>322</v>
      </c>
      <c r="C2">
        <f>COUNTIFS(Sheet1!F:F, "failed", Sheet1!D:D, "&lt;1000")</f>
        <v>113</v>
      </c>
      <c r="D2">
        <f>COUNTIFS(Sheet1!F:F, "canceled", Sheet1!D:D, "&lt;1000")</f>
        <v>18</v>
      </c>
      <c r="E2">
        <f>SUM(B2,C2,D2)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8389</v>
      </c>
      <c r="B3">
        <f>COUNTIFS(Sheet1!F:F, "successful", Sheet1!D:D, "&gt;=1000", Sheet1!D:D,"&lt;=4999")</f>
        <v>932</v>
      </c>
      <c r="C3">
        <f>COUNTIFS(Sheet1!F:F, "failed", Sheet1!D:D, "&gt;=1000", Sheet1!D:D,"&lt;=4999")</f>
        <v>420</v>
      </c>
      <c r="D3">
        <f>COUNTIFS(Sheet1!F:F, "canceled", Sheet1!D:D, "&gt;=1000", Sheet1!D:D,"&lt;=4999")</f>
        <v>60</v>
      </c>
      <c r="E3">
        <f t="shared" ref="E3:E13" si="0">SUM(B3,C3,D3)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8390</v>
      </c>
      <c r="B4">
        <f>COUNTIFS(Sheet1!F:F, "successful", Sheet1!D:D, "&gt;=5000", Sheet1!D:D,"&lt;=9999")</f>
        <v>381</v>
      </c>
      <c r="C4">
        <f>COUNTIFS(Sheet1!F:F, "failed", Sheet1!D:D, "&gt;=5000", Sheet1!D:D,"&lt;=9999")</f>
        <v>283</v>
      </c>
      <c r="D4">
        <f>COUNTIFS(Sheet1!F:F, "canceled", Sheet1!D:D, "&gt;=5000", Sheet1!D:D,"&lt;=9999")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8391</v>
      </c>
      <c r="B5">
        <f>COUNTIFS(Sheet1!F:F, "successful", Sheet1!D:D, "&gt;=10000", Sheet1!D:D,"&lt;=14999")</f>
        <v>168</v>
      </c>
      <c r="C5">
        <f>COUNTIFS(Sheet1!F:F, "failed", Sheet1!D:D, "&gt;=10000", Sheet1!D:D,"&lt;=14999")</f>
        <v>144</v>
      </c>
      <c r="D5">
        <f>COUNTIFS(Sheet1!F:F, "canceled", Sheet1!D:D, "&gt;=10000", Sheet1!D:D,"&lt;=14999")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8392</v>
      </c>
      <c r="B6">
        <f>COUNTIFS(Sheet1!F:F, "successful", Sheet1!D:D, "&gt;=15000", Sheet1!D:D,"&lt;=19999")</f>
        <v>94</v>
      </c>
      <c r="C6">
        <f>COUNTIFS(Sheet1!F:F, "failed", Sheet1!D:D, "&gt;=15000", Sheet1!D:D,"&lt;=19999")</f>
        <v>90</v>
      </c>
      <c r="D6">
        <f>COUNTIFS(Sheet1!F:F, "canceled", Sheet1!D:D, "&gt;=15000", Sheet1!D:D,"&lt;=19999")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8393</v>
      </c>
      <c r="B7">
        <f>COUNTIFS(Sheet1!F:F, "successful", Sheet1!D:D, "&gt;=20000", Sheet1!D:D,"&lt;=24999")</f>
        <v>62</v>
      </c>
      <c r="C7">
        <f>COUNTIFS(Sheet1!F:F, "failed", Sheet1!D:D, "&gt;=20000", Sheet1!D:D,"&lt;=24999")</f>
        <v>72</v>
      </c>
      <c r="D7">
        <f>COUNTIFS(Sheet1!F:F, "canceled", Sheet1!D:D, "&gt;=20000", Sheet1!D:D,"&lt;=24999")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8394</v>
      </c>
      <c r="B8">
        <f>COUNTIFS(Sheet1!F:F, "successful", Sheet1!D:D, "&gt;=25000", Sheet1!D:D,"&lt;=29999")</f>
        <v>55</v>
      </c>
      <c r="C8">
        <f>COUNTIFS(Sheet1!F:F, "failed", Sheet1!D:D, "&gt;=25000", Sheet1!D:D,"&lt;=29999")</f>
        <v>64</v>
      </c>
      <c r="D8">
        <f>COUNTIFS(Sheet1!F:F, "canceled", Sheet1!D:D, "&gt;=25000", Sheet1!D:D,"&lt;=29999")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8395</v>
      </c>
      <c r="B9">
        <f>COUNTIFS(Sheet1!F:F, "successful", Sheet1!D:D, "&gt;=30000", Sheet1!D:D,"&lt;=34999")</f>
        <v>32</v>
      </c>
      <c r="C9">
        <f>COUNTIFS(Sheet1!F:F, "failed", Sheet1!D:D, "&gt;=30000", Sheet1!D:D,"&lt;=34999")</f>
        <v>37</v>
      </c>
      <c r="D9">
        <f>COUNTIFS(Sheet1!F:F, "canceled", Sheet1!D:D, "&gt;=30000", Sheet1!D:D,"&lt;=34999")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8396</v>
      </c>
      <c r="B10">
        <f>COUNTIFS(Sheet1!F:F, "successful", Sheet1!D:D, "&gt;=35000", Sheet1!D:D,"&lt;=39999")</f>
        <v>26</v>
      </c>
      <c r="C10">
        <f>COUNTIFS(Sheet1!F:F, "failed", Sheet1!D:D, "&gt;=35000", Sheet1!D:D,"&lt;=39999")</f>
        <v>22</v>
      </c>
      <c r="D10">
        <f>COUNTIFS(Sheet1!F:F, "canceled", Sheet1!D:D, "&gt;=35000", Sheet1!D:D,"&lt;=39999")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8397</v>
      </c>
      <c r="B11">
        <f>COUNTIFS(Sheet1!F:F, "successful", Sheet1!D:D, "&gt;=40000", Sheet1!D:D,"&lt;=44999")</f>
        <v>21</v>
      </c>
      <c r="C11">
        <f>COUNTIFS(Sheet1!F:F, "failed", Sheet1!D:D, "&gt;=40000", Sheet1!D:D,"&lt;=44999")</f>
        <v>16</v>
      </c>
      <c r="D11">
        <f>COUNTIFS(Sheet1!F:F, "canceled", Sheet1!D:D, "&gt;=40000", Sheet1!D:D,"&lt;=44999")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8398</v>
      </c>
      <c r="B12">
        <f>COUNTIFS(Sheet1!F:F, "successful", Sheet1!D:D, "&gt;=45000", Sheet1!D:D,"&lt;=49999")</f>
        <v>6</v>
      </c>
      <c r="C12">
        <f>COUNTIFS(Sheet1!F:F, "failed", Sheet1!D:D, "&gt;=45000", Sheet1!D:D,"&lt;=49999")</f>
        <v>11</v>
      </c>
      <c r="D12">
        <f>COUNTIFS(Sheet1!F:F, "canceled", Sheet1!D:D, "&gt;=45000", Sheet1!D:D,"&lt;=49999")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8399</v>
      </c>
      <c r="B13">
        <f>COUNTIFS(Sheet1!F:F, "successful", Sheet1!D:D, "&gt;=50000")</f>
        <v>86</v>
      </c>
      <c r="C13">
        <f>COUNTIFS(Sheet1!F:F, "failed", Sheet1!D:D, "&gt;=50000")</f>
        <v>258</v>
      </c>
      <c r="D13">
        <f>COUNTIFS(Sheet1!F:F, "canceled", Sheet1!D:D, 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5CBCE-0A0B-C748-B32D-00ECC724EF50}">
  <sheetPr codeName="Sheet6"/>
  <dimension ref="A1:J2186"/>
  <sheetViews>
    <sheetView tabSelected="1" workbookViewId="0">
      <selection activeCell="I11" sqref="I11"/>
    </sheetView>
  </sheetViews>
  <sheetFormatPr baseColWidth="10" defaultRowHeight="15" x14ac:dyDescent="0.2"/>
  <cols>
    <col min="2" max="2" width="14.83203125" customWidth="1"/>
    <col min="5" max="5" width="13.83203125" customWidth="1"/>
    <col min="7" max="7" width="20.5" customWidth="1"/>
    <col min="8" max="8" width="18.5" customWidth="1"/>
    <col min="10" max="10" width="11.83203125" customWidth="1"/>
  </cols>
  <sheetData>
    <row r="1" spans="1:10" x14ac:dyDescent="0.2">
      <c r="A1" s="1" t="s">
        <v>8400</v>
      </c>
      <c r="B1" s="1" t="s">
        <v>8262</v>
      </c>
      <c r="D1" s="1" t="s">
        <v>8400</v>
      </c>
      <c r="E1" s="1" t="s">
        <v>8262</v>
      </c>
      <c r="H1" t="s">
        <v>8401</v>
      </c>
      <c r="J1" t="s">
        <v>8408</v>
      </c>
    </row>
    <row r="2" spans="1:10" x14ac:dyDescent="0.2">
      <c r="A2" t="s">
        <v>8219</v>
      </c>
      <c r="B2">
        <v>182</v>
      </c>
      <c r="D2" t="s">
        <v>8221</v>
      </c>
      <c r="E2">
        <v>0</v>
      </c>
      <c r="G2" s="15" t="s">
        <v>8402</v>
      </c>
      <c r="H2" s="15">
        <f>AVERAGE(B2:B2186)</f>
        <v>194.42517162471395</v>
      </c>
      <c r="I2" t="s">
        <v>8402</v>
      </c>
      <c r="J2" s="15">
        <f>AVERAGE(E2:E1531)</f>
        <v>17.709803921568628</v>
      </c>
    </row>
    <row r="3" spans="1:10" x14ac:dyDescent="0.2">
      <c r="A3" t="s">
        <v>8219</v>
      </c>
      <c r="B3">
        <v>79</v>
      </c>
      <c r="D3" t="s">
        <v>8221</v>
      </c>
      <c r="E3">
        <v>1</v>
      </c>
      <c r="G3" t="s">
        <v>8403</v>
      </c>
      <c r="H3">
        <f>MEDIAN(B2:B2186)</f>
        <v>62</v>
      </c>
      <c r="I3" t="s">
        <v>8403</v>
      </c>
      <c r="J3">
        <f>MEDIAN(E2:E1531)</f>
        <v>4</v>
      </c>
    </row>
    <row r="4" spans="1:10" x14ac:dyDescent="0.2">
      <c r="A4" t="s">
        <v>8219</v>
      </c>
      <c r="B4">
        <v>35</v>
      </c>
      <c r="D4" t="s">
        <v>8221</v>
      </c>
      <c r="E4">
        <v>10</v>
      </c>
      <c r="G4" t="s">
        <v>8404</v>
      </c>
      <c r="H4">
        <f>MIN(B2:B2186)</f>
        <v>1</v>
      </c>
      <c r="I4" t="s">
        <v>8404</v>
      </c>
      <c r="J4">
        <f>MIN(E2:E1531)</f>
        <v>0</v>
      </c>
    </row>
    <row r="5" spans="1:10" x14ac:dyDescent="0.2">
      <c r="A5" t="s">
        <v>8219</v>
      </c>
      <c r="B5">
        <v>150</v>
      </c>
      <c r="D5" t="s">
        <v>8221</v>
      </c>
      <c r="E5">
        <v>0</v>
      </c>
      <c r="G5" t="s">
        <v>8405</v>
      </c>
      <c r="H5">
        <f>MAX(B2:B2186)</f>
        <v>26457</v>
      </c>
      <c r="I5" t="s">
        <v>8405</v>
      </c>
      <c r="J5">
        <f>MAX(E2:E1531)</f>
        <v>1293</v>
      </c>
    </row>
    <row r="6" spans="1:10" x14ac:dyDescent="0.2">
      <c r="A6" t="s">
        <v>8219</v>
      </c>
      <c r="B6">
        <v>284</v>
      </c>
      <c r="D6" t="s">
        <v>8221</v>
      </c>
      <c r="E6">
        <v>7</v>
      </c>
      <c r="G6" t="s">
        <v>8406</v>
      </c>
      <c r="H6" s="14">
        <f>VAR(B2:B2186)</f>
        <v>713167.37912800396</v>
      </c>
      <c r="I6" t="s">
        <v>8406</v>
      </c>
      <c r="J6" s="14">
        <f>VAR(E2:E1531)</f>
        <v>3775.6894394644714</v>
      </c>
    </row>
    <row r="7" spans="1:10" x14ac:dyDescent="0.2">
      <c r="A7" t="s">
        <v>8219</v>
      </c>
      <c r="B7">
        <v>47</v>
      </c>
      <c r="D7" t="s">
        <v>8221</v>
      </c>
      <c r="E7">
        <v>0</v>
      </c>
      <c r="G7" t="s">
        <v>8407</v>
      </c>
      <c r="H7" s="14">
        <f>_xlfn.STDEV.P( B2:B2186)</f>
        <v>844.29910975602149</v>
      </c>
      <c r="I7" t="s">
        <v>8407</v>
      </c>
      <c r="J7" s="14">
        <f>_xlfn.STDEV.P(E2:E1531)</f>
        <v>61.426555076684906</v>
      </c>
    </row>
    <row r="8" spans="1:10" x14ac:dyDescent="0.2">
      <c r="A8" t="s">
        <v>8219</v>
      </c>
      <c r="B8">
        <v>58</v>
      </c>
      <c r="D8" t="s">
        <v>8221</v>
      </c>
      <c r="E8">
        <v>1</v>
      </c>
    </row>
    <row r="9" spans="1:10" x14ac:dyDescent="0.2">
      <c r="A9" t="s">
        <v>8219</v>
      </c>
      <c r="B9">
        <v>57</v>
      </c>
      <c r="D9" t="s">
        <v>8221</v>
      </c>
      <c r="E9">
        <v>2</v>
      </c>
    </row>
    <row r="10" spans="1:10" x14ac:dyDescent="0.2">
      <c r="A10" t="s">
        <v>8219</v>
      </c>
      <c r="B10">
        <v>12</v>
      </c>
      <c r="D10" t="s">
        <v>8221</v>
      </c>
      <c r="E10">
        <v>3</v>
      </c>
    </row>
    <row r="11" spans="1:10" x14ac:dyDescent="0.2">
      <c r="A11" t="s">
        <v>8219</v>
      </c>
      <c r="B11">
        <v>20</v>
      </c>
      <c r="D11" t="s">
        <v>8221</v>
      </c>
      <c r="E11">
        <v>10</v>
      </c>
    </row>
    <row r="12" spans="1:10" x14ac:dyDescent="0.2">
      <c r="A12" t="s">
        <v>8219</v>
      </c>
      <c r="B12">
        <v>19</v>
      </c>
      <c r="D12" t="s">
        <v>8221</v>
      </c>
      <c r="E12">
        <v>10</v>
      </c>
    </row>
    <row r="13" spans="1:10" x14ac:dyDescent="0.2">
      <c r="A13" t="s">
        <v>8219</v>
      </c>
      <c r="B13">
        <v>75</v>
      </c>
      <c r="D13" t="s">
        <v>8221</v>
      </c>
      <c r="E13">
        <v>1</v>
      </c>
    </row>
    <row r="14" spans="1:10" x14ac:dyDescent="0.2">
      <c r="A14" t="s">
        <v>8219</v>
      </c>
      <c r="B14">
        <v>827</v>
      </c>
      <c r="D14" t="s">
        <v>8221</v>
      </c>
      <c r="E14">
        <v>0</v>
      </c>
    </row>
    <row r="15" spans="1:10" x14ac:dyDescent="0.2">
      <c r="A15" t="s">
        <v>8219</v>
      </c>
      <c r="B15">
        <v>51</v>
      </c>
      <c r="D15" t="s">
        <v>8221</v>
      </c>
      <c r="E15">
        <v>0</v>
      </c>
    </row>
    <row r="16" spans="1:10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7" priority="8" operator="containsText" text="successful">
      <formula>NOT(ISERROR(SEARCH("successful",A2)))</formula>
    </cfRule>
  </conditionalFormatting>
  <conditionalFormatting sqref="A1:A1046647">
    <cfRule type="containsText" dxfId="6" priority="5" operator="containsText" text="canceled">
      <formula>NOT(ISERROR(SEARCH("canceled",A1)))</formula>
    </cfRule>
    <cfRule type="containsText" dxfId="5" priority="6" operator="containsText" text="live">
      <formula>NOT(ISERROR(SEARCH("live",A1)))</formula>
    </cfRule>
    <cfRule type="containsText" dxfId="4" priority="7" operator="containsText" text="Failed">
      <formula>NOT(ISERROR(SEARCH("Failed",A1)))</formula>
    </cfRule>
  </conditionalFormatting>
  <conditionalFormatting sqref="D1:D1045992">
    <cfRule type="containsText" dxfId="3" priority="2" operator="containsText" text="canceled">
      <formula>NOT(ISERROR(SEARCH("canceled",D1)))</formula>
    </cfRule>
    <cfRule type="containsText" dxfId="2" priority="3" operator="containsText" text="live">
      <formula>NOT(ISERROR(SEARCH("live",D1)))</formula>
    </cfRule>
    <cfRule type="containsText" dxfId="1" priority="4" operator="containsText" text="Failed">
      <formula>NOT(ISERROR(SEARCH("Failed",D1)))</formula>
    </cfRule>
  </conditionalFormatting>
  <conditionalFormatting sqref="D2:D1531">
    <cfRule type="containsText" dxfId="0" priority="1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1</vt:lpstr>
      <vt:lpstr>Pivot 2</vt:lpstr>
      <vt:lpstr>Pivot 3</vt:lpstr>
      <vt:lpstr>Sheet1</vt:lpstr>
      <vt:lpstr>Bonus</vt:lpstr>
      <vt:lpstr>Stat 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Bryant Bruzos</cp:lastModifiedBy>
  <dcterms:created xsi:type="dcterms:W3CDTF">2017-04-20T15:17:24Z</dcterms:created>
  <dcterms:modified xsi:type="dcterms:W3CDTF">2020-06-14T06:36:18Z</dcterms:modified>
</cp:coreProperties>
</file>