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Users\dixya\Downloads\"/>
    </mc:Choice>
  </mc:AlternateContent>
  <xr:revisionPtr revIDLastSave="0" documentId="13_ncr:1_{04D826BA-3740-4439-AA30-F00B3D64576F}" xr6:coauthVersionLast="47" xr6:coauthVersionMax="47" xr10:uidLastSave="{00000000-0000-0000-0000-000000000000}"/>
  <bookViews>
    <workbookView xWindow="-120" yWindow="-120" windowWidth="23280" windowHeight="14880" firstSheet="3" activeTab="5" xr2:uid="{00000000-000D-0000-FFFF-FFFF00000000}"/>
  </bookViews>
  <sheets>
    <sheet name="Sales Data" sheetId="1" r:id="rId1"/>
    <sheet name="Case Study 1" sheetId="6" r:id="rId2"/>
    <sheet name="Customer Churn" sheetId="2" r:id="rId3"/>
    <sheet name="Case Study 2" sheetId="9" r:id="rId4"/>
    <sheet name="Employee Performance" sheetId="3" r:id="rId5"/>
    <sheet name="Case Study 3" sheetId="12" r:id="rId6"/>
    <sheet name="Data Cleaning Challenge" sheetId="11" r:id="rId7"/>
  </sheets>
  <definedNames>
    <definedName name="_xlnm._FilterDatabase" localSheetId="1" hidden="1">'Case Study 1'!$A$17:$G$27</definedName>
    <definedName name="Slicer_Department">#N/A</definedName>
  </definedNames>
  <calcPr calcId="191029"/>
  <pivotCaches>
    <pivotCache cacheId="0" r:id="rId8"/>
    <pivotCache cacheId="5"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12" l="1"/>
  <c r="C24" i="12"/>
  <c r="F16" i="12"/>
  <c r="F15" i="12"/>
  <c r="F14" i="12"/>
  <c r="F13" i="12"/>
  <c r="F12" i="12"/>
  <c r="F11" i="12"/>
  <c r="F10" i="12"/>
  <c r="F9" i="12"/>
  <c r="F8" i="12"/>
  <c r="F7" i="12"/>
  <c r="F22" i="9"/>
  <c r="F23" i="9"/>
  <c r="F24" i="9"/>
  <c r="F25" i="9"/>
  <c r="F26" i="9"/>
  <c r="F27" i="9"/>
  <c r="F28" i="9"/>
  <c r="F29" i="9"/>
  <c r="F30" i="9"/>
  <c r="F21" i="9"/>
  <c r="B17" i="11" a="1"/>
  <c r="B17" i="11" s="1"/>
  <c r="A35" i="6"/>
  <c r="B11" i="9"/>
  <c r="C5" i="9" l="1"/>
  <c r="C4" i="9"/>
  <c r="F5" i="6" a="1"/>
  <c r="F5" i="6" s="1"/>
  <c r="G5" i="6"/>
  <c r="G7" i="6"/>
  <c r="G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<sst xmlns="http://schemas.openxmlformats.org/spreadsheetml/2006/main" count="263" uniqueCount="112">
  <si>
    <t>Date</t>
  </si>
  <si>
    <t>Product</t>
  </si>
  <si>
    <t>Region</t>
  </si>
  <si>
    <t>Sales Rep</t>
  </si>
  <si>
    <t>Quantity</t>
  </si>
  <si>
    <t>Unit Price</t>
  </si>
  <si>
    <t>Revenue</t>
  </si>
  <si>
    <t>Laptop</t>
  </si>
  <si>
    <t>Phone</t>
  </si>
  <si>
    <t>Tablet</t>
  </si>
  <si>
    <t>NSW</t>
  </si>
  <si>
    <t>VIC</t>
  </si>
  <si>
    <t>QLD</t>
  </si>
  <si>
    <t>John</t>
  </si>
  <si>
    <t>Sarah</t>
  </si>
  <si>
    <t>Mike</t>
  </si>
  <si>
    <t>Customer ID</t>
  </si>
  <si>
    <t>Join Date</t>
  </si>
  <si>
    <t>Last Activity Date</t>
  </si>
  <si>
    <t>Monthly Plan ($)</t>
  </si>
  <si>
    <t>Status</t>
  </si>
  <si>
    <t>C001</t>
  </si>
  <si>
    <t>C002</t>
  </si>
  <si>
    <t>C003</t>
  </si>
  <si>
    <t>C004</t>
  </si>
  <si>
    <t>C005</t>
  </si>
  <si>
    <t>C006</t>
  </si>
  <si>
    <t>C007</t>
  </si>
  <si>
    <t>C008</t>
  </si>
  <si>
    <t>C009</t>
  </si>
  <si>
    <t>C010</t>
  </si>
  <si>
    <t>2021-06</t>
  </si>
  <si>
    <t>2021-12</t>
  </si>
  <si>
    <t>2022-06</t>
  </si>
  <si>
    <t>2022-12</t>
  </si>
  <si>
    <t>2023-06</t>
  </si>
  <si>
    <t>2023-12</t>
  </si>
  <si>
    <t>2024-06</t>
  </si>
  <si>
    <t>2024-12</t>
  </si>
  <si>
    <t>2025-06</t>
  </si>
  <si>
    <t>2025-12</t>
  </si>
  <si>
    <t>2023-07</t>
  </si>
  <si>
    <t>2023-08</t>
  </si>
  <si>
    <t>2023-09</t>
  </si>
  <si>
    <t>2023-10</t>
  </si>
  <si>
    <t>2023-11</t>
  </si>
  <si>
    <t>2024-01</t>
  </si>
  <si>
    <t>2024-02</t>
  </si>
  <si>
    <t>2024-03</t>
  </si>
  <si>
    <t>Active</t>
  </si>
  <si>
    <t>Churned</t>
  </si>
  <si>
    <t>Employee</t>
  </si>
  <si>
    <t>Department</t>
  </si>
  <si>
    <t>Tasks Completed</t>
  </si>
  <si>
    <t>Hours Worked</t>
  </si>
  <si>
    <t>Efficiency (%)</t>
  </si>
  <si>
    <t>Alice</t>
  </si>
  <si>
    <t>Bob</t>
  </si>
  <si>
    <t>Charlie</t>
  </si>
  <si>
    <t>David</t>
  </si>
  <si>
    <t>Eva</t>
  </si>
  <si>
    <t>Frank</t>
  </si>
  <si>
    <t>Grace</t>
  </si>
  <si>
    <t>Helen</t>
  </si>
  <si>
    <t>Ivy</t>
  </si>
  <si>
    <t>Jack</t>
  </si>
  <si>
    <t>Sales</t>
  </si>
  <si>
    <t>HR</t>
  </si>
  <si>
    <t>IT</t>
  </si>
  <si>
    <t>Finance</t>
  </si>
  <si>
    <t>Marketing</t>
  </si>
  <si>
    <t>Name</t>
  </si>
  <si>
    <t>Phone Number</t>
  </si>
  <si>
    <t>Email</t>
  </si>
  <si>
    <t>john smith</t>
  </si>
  <si>
    <t>SARAH CONNOR</t>
  </si>
  <si>
    <t>michael brown</t>
  </si>
  <si>
    <t>LISA WHITE</t>
  </si>
  <si>
    <t>david black</t>
  </si>
  <si>
    <t>123-456-7890</t>
  </si>
  <si>
    <t>987 654 3210</t>
  </si>
  <si>
    <t>456-789-1234</t>
  </si>
  <si>
    <t>321.654.9870</t>
  </si>
  <si>
    <t>7894561230</t>
  </si>
  <si>
    <t xml:space="preserve"> john.smith@email.com </t>
  </si>
  <si>
    <t>SARAH.CONNOR@email.com</t>
  </si>
  <si>
    <t xml:space="preserve"> michael.brown@email.com </t>
  </si>
  <si>
    <t>lisa.white@email.com</t>
  </si>
  <si>
    <t xml:space="preserve">DAVID.BLACK@email.com </t>
  </si>
  <si>
    <t>Grand Total</t>
  </si>
  <si>
    <t>Total Sales</t>
  </si>
  <si>
    <t>Regions</t>
  </si>
  <si>
    <t>Total Revenue</t>
  </si>
  <si>
    <t>1. Total Revenue in each region</t>
  </si>
  <si>
    <t>2. Total Sales by Each Sales Rep</t>
  </si>
  <si>
    <t>3. A bar chart to comparing total revenue by region.</t>
  </si>
  <si>
    <t>4. Highlighting the top 5 highest sales transactions using Conditional Formatting.</t>
  </si>
  <si>
    <t>Active Customers</t>
  </si>
  <si>
    <t>Churn Customers</t>
  </si>
  <si>
    <t>1. Calculating the number of active and churned customers using COUNTIFS().</t>
  </si>
  <si>
    <t>2. Finding the average Monthly Plan value for churned customers using AVERAGEIFS().</t>
  </si>
  <si>
    <t>3. Identifying customers who haven't used the service in the last 6 months using IF() and TODAY().</t>
  </si>
  <si>
    <t>4. Create a Pie Chart to show the proportion of Active vs. Churned customers</t>
  </si>
  <si>
    <t>1. Calculate Efficiency (%) using the formula:</t>
  </si>
  <si>
    <t>Calculated Efficiency using formula</t>
  </si>
  <si>
    <t>2. Find the top-performing employee using LARGE() and INDEX().</t>
  </si>
  <si>
    <t>3. Use Conditional Formatting to highlight employees with efficiency above 30%.</t>
  </si>
  <si>
    <t>Challenge Question: Write a formula to find the third highest revenue in a sales dataset.</t>
  </si>
  <si>
    <t>Since the data is outdated, so applying 6 months time period will result every customer to be churned . Therefore, changing the last activity dates for better analysis.</t>
  </si>
  <si>
    <t>Row Labels</t>
  </si>
  <si>
    <t>Sum of Efficiency (%)</t>
  </si>
  <si>
    <t>4. Create a dynamic dashboard using a Pivot Table and 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</si>
</sst>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4" formatCode="_-&quot;$&quot;* #,##0.00_-;\-&quot;$&quot;* #,##0.00_-;_-&quot;$&quot;* &quot;-&quot;??_-;_-@_-"/>
    <numFmt numFmtId="164" formatCode="yyyy\-mm\-dd\ hh:mm:ss"/>
    <numFmt numFmtId="165" formatCode="[$-F800]dddd\,\ mmmm\ dd\,\ yyyy"/>
  </numFmts>
  <fonts count="9" x14ac:knownFonts="1">
    <font>
      <sz val="11"/>
      <color theme="1"/>
      <name val="Calibri"/>
      <family val="2"/>
      <scheme val="minor"/>
    </font>
    <font>
      <b/>
      <sz val="11"/>
      <color theme="1"/>
      <name val="Calibri"/>
      <family val="2"/>
      <scheme val="minor"/>
    </font>
    <font>
      <sz val="11"/>
      <color theme="1"/>
      <name val="Calibri"/>
      <family val="2"/>
      <scheme val="minor"/>
    </font>
    <font>
      <b/>
      <sz val="11"/>
      <color rgb="FF00B050"/>
      <name val="Calibri"/>
      <family val="2"/>
      <scheme val="minor"/>
    </font>
    <font>
      <sz val="11"/>
      <color rgb="FF00B050"/>
      <name val="Calibri"/>
      <family val="2"/>
      <scheme val="minor"/>
    </font>
    <font>
      <b/>
      <sz val="11"/>
      <color rgb="FF00B050"/>
      <name val="Calibri"/>
      <family val="2"/>
    </font>
    <font>
      <b/>
      <sz val="11"/>
      <color rgb="FF00B0F0"/>
      <name val="Calibri"/>
      <family val="2"/>
      <scheme val="minor"/>
    </font>
    <font>
      <sz val="11"/>
      <color rgb="FF00B0F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44" fontId="2"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3" fillId="0" borderId="0" xfId="0" applyFont="1"/>
    <xf numFmtId="44" fontId="0" fillId="0" borderId="0" xfId="0" applyNumberFormat="1"/>
    <xf numFmtId="44" fontId="0" fillId="0" borderId="0" xfId="1" applyFont="1"/>
    <xf numFmtId="0" fontId="1" fillId="0" borderId="0" xfId="0" applyFont="1"/>
    <xf numFmtId="0" fontId="4" fillId="0" borderId="0" xfId="0" applyFont="1"/>
    <xf numFmtId="42" fontId="0" fillId="0" borderId="0" xfId="1" applyNumberFormat="1" applyFont="1"/>
    <xf numFmtId="14" fontId="0" fillId="0" borderId="0" xfId="0" applyNumberFormat="1"/>
    <xf numFmtId="165" fontId="0" fillId="0" borderId="0" xfId="0" applyNumberFormat="1"/>
    <xf numFmtId="0" fontId="6" fillId="0" borderId="2" xfId="0" applyFont="1" applyBorder="1" applyAlignment="1">
      <alignment horizontal="center" vertical="top"/>
    </xf>
    <xf numFmtId="0" fontId="7" fillId="0" borderId="0" xfId="0" applyFont="1"/>
    <xf numFmtId="0" fontId="5" fillId="0" borderId="0" xfId="0" applyFont="1"/>
    <xf numFmtId="0" fontId="0" fillId="0" borderId="0" xfId="0" applyNumberFormat="1"/>
  </cellXfs>
  <cellStyles count="2">
    <cellStyle name="Currency" xfId="1" builtinId="4"/>
    <cellStyle name="Normal" xfId="0" builtinId="0"/>
  </cellStyles>
  <dxfs count="3">
    <dxf>
      <font>
        <color rgb="FF9C0006"/>
      </font>
    </dxf>
    <dxf>
      <font>
        <color rgb="FF9C0006"/>
      </font>
    </dxf>
    <dxf>
      <numFmt numFmtId="34" formatCode="_-&quot;$&quot;* #,##0.00_-;\-&quot;$&quot;* #,##0.00_-;_-&quot;$&quot;*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[Excel_Interview_Practice.xlsx]Case Study 1!PivotTable1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'Case Study 1'!$B$3</c:f>
              <c:strCache>
                <c:ptCount val="1"/>
                <c:pt idx="0">
                  <c:v>Total</c:v>
                </c:pt>
              </c:strCache>
            </c:strRef>
          </c:tx>
          <c:spPr>
            <a:solidFill>
              <a:schemeClr val="accent1"/>
            </a:solidFill>
            <a:ln>
              <a:noFill/>
            </a:ln>
            <a:effectLst/>
          </c:spPr>
          <c:invertIfNegative val="0"/>
          <c:cat>
            <c:strRef>
              <c:f>'Case Study 1'!$A$4:$A$7</c:f>
              <c:strCache>
                <c:ptCount val="3"/>
                <c:pt idx="0">
                  <c:v>NSW</c:v>
                </c:pt>
                <c:pt idx="1">
                  <c:v>QLD</c:v>
                </c:pt>
                <c:pt idx="2">
                  <c:v>VIC</c:v>
                </c:pt>
              </c:strCache>
            </c:strRef>
          </c:cat>
          <c:val>
            <c:numRef>
              <c:f>'Case Study 1'!$B$4:$B$7</c:f>
              <c:numCache>
                <c:formatCode>_("$"* #,##0.00_);_("$"* \(#,##0.00\);_("$"* "-"??_);_(@_)</c:formatCode>
                <c:ptCount val="3"/>
                <c:pt idx="0">
                  <c:v>10800</c:v>
                </c:pt>
                <c:pt idx="1">
                  <c:v>7000</c:v>
                </c:pt>
                <c:pt idx="2">
                  <c:v>8000</c:v>
                </c:pt>
              </c:numCache>
            </c:numRef>
          </c:val>
          <c:extLst>
            <c:ext xmlns:c16="http://schemas.microsoft.com/office/drawing/2014/chart" uri="{C3380CC4-5D6E-409C-BE32-E72D297353CC}">
              <c16:uniqueId val="{00000000-D8B3-4CED-A87F-5C3A918EFC71}"/>
            </c:ext>
          </c:extLst>
        </c:ser>
        <c:dLbls>
          <c:showLegendKey val="0"/>
          <c:showVal val="0"/>
          <c:showCatName val="0"/>
          <c:showSerName val="0"/>
          <c:showPercent val="0"/>
          <c:showBubbleSize val="0"/>
        </c:dLbls>
        <c:gapWidth val="150"/>
        <c:overlap val="100"/>
        <c:axId val="701680207"/>
        <c:axId val="701681647"/>
      </c:barChart>
      <c:catAx>
        <c:axId val="70168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81647"/>
        <c:crosses val="autoZero"/>
        <c:auto val="1"/>
        <c:lblAlgn val="ctr"/>
        <c:lblOffset val="100"/>
        <c:noMultiLvlLbl val="0"/>
      </c:catAx>
      <c:valAx>
        <c:axId val="70168164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802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AU"/>
              <a:t>Active</a:t>
            </a:r>
            <a:r>
              <a:rPr lang="en-AU" baseline="0"/>
              <a:t> Vs Churn</a:t>
            </a:r>
            <a:endParaRPr lang="en-AU"/>
          </a:p>
        </c:rich>
      </c:tx>
      <c:layout>
        <c:manualLayout>
          <c:xMode val="edge"/>
          <c:yMode val="edge"/>
          <c:x val="0.33178533676969735"/>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AU"/>
        </a:p>
      </c:txPr>
    </c:title>
    <c:autoTitleDeleted val="0"/>
    <c:plotArea>
      <c:layout/>
      <c:doughnutChart>
        <c:varyColors val="1"/>
        <c:ser>
          <c:idx val="0"/>
          <c:order val="0"/>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1D04-4964-A5CF-ACA146B9054B}"/>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1D04-4964-A5CF-ACA146B9054B}"/>
              </c:ext>
            </c:extLst>
          </c:dPt>
          <c:dLbls>
            <c:dLbl>
              <c:idx val="0"/>
              <c:layout>
                <c:manualLayout>
                  <c:x val="8.3333333333333329E-2"/>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D04-4964-A5CF-ACA146B9054B}"/>
                </c:ext>
              </c:extLst>
            </c:dLbl>
            <c:dLbl>
              <c:idx val="1"/>
              <c:layout>
                <c:manualLayout>
                  <c:x val="-8.3333333333333343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04-4964-A5CF-ACA146B9054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'Case Study 2'!$B$4:$B$5</c:f>
              <c:strCache>
                <c:ptCount val="2"/>
                <c:pt idx="0">
                  <c:v>Active Customers</c:v>
                </c:pt>
                <c:pt idx="1">
                  <c:v>Churn Customers</c:v>
                </c:pt>
              </c:strCache>
            </c:strRef>
          </c:cat>
          <c:val>
            <c:numRef>
              <c:f>'Case Study 2'!$C$4:$C$5</c:f>
              <c:numCache>
                <c:formatCode>General</c:formatCode>
                <c:ptCount val="2"/>
                <c:pt idx="0">
                  <c:v>5</c:v>
                </c:pt>
                <c:pt idx="1">
                  <c:v>5</c:v>
                </c:pt>
              </c:numCache>
            </c:numRef>
          </c:val>
          <c:extLst>
            <c:ext xmlns:c16="http://schemas.microsoft.com/office/drawing/2014/chart" uri="{C3380CC4-5D6E-409C-BE32-E72D297353CC}">
              <c16:uniqueId val="{00000000-1D04-4964-A5CF-ACA146B9054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238125</xdr:colOff>
      <xdr:row>2</xdr:row>
      <xdr:rowOff>171450</xdr:rowOff>
    </xdr:from>
    <xdr:to>
      <xdr:col>16</xdr:col>
      <xdr:colOff>542925</xdr:colOff>
      <xdr:row>16</xdr:row>
      <xdr:rowOff>38100</xdr:rowOff>
    </xdr:to>
    <xdr:graphicFrame macro="">
      <xdr:nvGraphicFramePr>
        <xdr:cNvPr id="3" name="Chart 2">
          <a:extLst>
            <a:ext uri="{FF2B5EF4-FFF2-40B4-BE49-F238E27FC236}">
              <a16:creationId xmlns:a16="http://schemas.microsoft.com/office/drawing/2014/main" id="{A612F702-AA9B-C7A9-FA2A-E92FEFEAD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2005012</xdr:colOff>
      <xdr:row>2</xdr:row>
      <xdr:rowOff>168729</xdr:rowOff>
    </xdr:from>
    <xdr:to>
      <xdr:col>16</xdr:col>
      <xdr:colOff>101373</xdr:colOff>
      <xdr:row>17</xdr:row>
      <xdr:rowOff>54429</xdr:rowOff>
    </xdr:to>
    <xdr:graphicFrame macro="">
      <xdr:nvGraphicFramePr>
        <xdr:cNvPr id="5" name="Chart 4">
          <a:extLst>
            <a:ext uri="{FF2B5EF4-FFF2-40B4-BE49-F238E27FC236}">
              <a16:creationId xmlns:a16="http://schemas.microsoft.com/office/drawing/2014/main" id="{457A61FC-D634-FB8F-7276-9A3338C7B5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914400</xdr:colOff>
      <xdr:row>22</xdr:row>
      <xdr:rowOff>152400</xdr:rowOff>
    </xdr:from>
    <xdr:to>
      <xdr:col>12</xdr:col>
      <xdr:colOff>1000126</xdr:colOff>
      <xdr:row>36</xdr:row>
      <xdr:rowOff>9525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153D1FC4-2E0B-1D69-5484-C6E8F82A5C4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279304" y="4450862"/>
              <a:ext cx="1819764" cy="259250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kshya Thapa" refreshedDate="45715.807691203707" createdVersion="8" refreshedVersion="8" minRefreshableVersion="3" recordCount="10" xr:uid="{A9A2F272-A5FA-4626-9D60-0158A752A140}">
  <cacheSource type="worksheet">
    <worksheetSource ref="A1:G11" sheet="Sales Data"/>
  </cacheSource>
  <cacheFields count="7">
    <cacheField name="Date" numFmtId="164">
      <sharedItems containsSemiMixedTypes="0" containsNonDate="0" containsDate="1" containsString="0" minDate="2024-01-01T00:00:00" maxDate="2024-01-11T00:00:00"/>
    </cacheField>
    <cacheField name="Product" numFmtId="0">
      <sharedItems/>
    </cacheField>
    <cacheField name="Region" numFmtId="0">
      <sharedItems count="3">
        <s v="NSW"/>
        <s v="VIC"/>
        <s v="QLD"/>
      </sharedItems>
    </cacheField>
    <cacheField name="Sales Rep" numFmtId="0">
      <sharedItems count="3">
        <s v="John"/>
        <s v="Sarah"/>
        <s v="Mike"/>
      </sharedItems>
    </cacheField>
    <cacheField name="Quantity" numFmtId="0">
      <sharedItems containsSemiMixedTypes="0" containsString="0" containsNumber="1" containsInteger="1" minValue="1" maxValue="6"/>
    </cacheField>
    <cacheField name="Unit Price" numFmtId="0">
      <sharedItems containsSemiMixedTypes="0" containsString="0" containsNumber="1" containsInteger="1" minValue="500" maxValue="1200"/>
    </cacheField>
    <cacheField name="Revenue" numFmtId="0">
      <sharedItems containsSemiMixedTypes="0" containsString="0" containsNumber="1" containsInteger="1" minValue="1200" maxValue="48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kshya Thapa" refreshedDate="45716.946174189812" createdVersion="8" refreshedVersion="8" minRefreshableVersion="3" recordCount="10" xr:uid="{7FE2FC46-E622-406F-A8B7-3FB82EBB9736}">
  <cacheSource type="worksheet">
    <worksheetSource ref="A1:E11" sheet="Employee Performance"/>
  </cacheSource>
  <cacheFields count="5">
    <cacheField name="Employee" numFmtId="0">
      <sharedItems count="10">
        <s v="Alice"/>
        <s v="Bob"/>
        <s v="Charlie"/>
        <s v="David"/>
        <s v="Eva"/>
        <s v="Frank"/>
        <s v="Grace"/>
        <s v="Helen"/>
        <s v="Ivy"/>
        <s v="Jack"/>
      </sharedItems>
    </cacheField>
    <cacheField name="Department" numFmtId="0">
      <sharedItems count="5">
        <s v="Sales"/>
        <s v="HR"/>
        <s v="IT"/>
        <s v="Finance"/>
        <s v="Marketing"/>
      </sharedItems>
    </cacheField>
    <cacheField name="Tasks Completed" numFmtId="0">
      <sharedItems containsSemiMixedTypes="0" containsString="0" containsNumber="1" containsInteger="1" minValue="30" maxValue="60"/>
    </cacheField>
    <cacheField name="Hours Worked" numFmtId="0">
      <sharedItems containsSemiMixedTypes="0" containsString="0" containsNumber="1" containsInteger="1" minValue="140" maxValue="175"/>
    </cacheField>
    <cacheField name="Efficiency (%)" numFmtId="0">
      <sharedItems containsSemiMixedTypes="0" containsString="0" containsNumber="1" minValue="21.428571428571431" maxValue="35.294117647058833"/>
    </cacheField>
  </cacheFields>
  <extLst>
    <ext xmlns:x14="http://schemas.microsoft.com/office/spreadsheetml/2009/9/main" uri="{725AE2AE-9491-48be-B2B4-4EB974FC3084}">
      <x14:pivotCacheDefinition pivotCacheId="6831680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24-01-01T00:00:00"/>
    <s v="Laptop"/>
    <x v="0"/>
    <x v="0"/>
    <n v="2"/>
    <n v="1200"/>
    <n v="2400"/>
  </r>
  <r>
    <d v="2024-01-02T00:00:00"/>
    <s v="Phone"/>
    <x v="1"/>
    <x v="1"/>
    <n v="5"/>
    <n v="800"/>
    <n v="4000"/>
  </r>
  <r>
    <d v="2024-01-03T00:00:00"/>
    <s v="Tablet"/>
    <x v="2"/>
    <x v="2"/>
    <n v="3"/>
    <n v="500"/>
    <n v="1500"/>
  </r>
  <r>
    <d v="2024-01-04T00:00:00"/>
    <s v="Laptop"/>
    <x v="0"/>
    <x v="0"/>
    <n v="4"/>
    <n v="1200"/>
    <n v="4800"/>
  </r>
  <r>
    <d v="2024-01-05T00:00:00"/>
    <s v="Phone"/>
    <x v="1"/>
    <x v="1"/>
    <n v="2"/>
    <n v="800"/>
    <n v="1600"/>
  </r>
  <r>
    <d v="2024-01-06T00:00:00"/>
    <s v="Tablet"/>
    <x v="2"/>
    <x v="2"/>
    <n v="6"/>
    <n v="500"/>
    <n v="3000"/>
  </r>
  <r>
    <d v="2024-01-07T00:00:00"/>
    <s v="Laptop"/>
    <x v="0"/>
    <x v="0"/>
    <n v="1"/>
    <n v="1200"/>
    <n v="1200"/>
  </r>
  <r>
    <d v="2024-01-08T00:00:00"/>
    <s v="Phone"/>
    <x v="1"/>
    <x v="1"/>
    <n v="3"/>
    <n v="800"/>
    <n v="2400"/>
  </r>
  <r>
    <d v="2024-01-09T00:00:00"/>
    <s v="Tablet"/>
    <x v="2"/>
    <x v="2"/>
    <n v="5"/>
    <n v="500"/>
    <n v="2500"/>
  </r>
  <r>
    <d v="2024-01-10T00:00:00"/>
    <s v="Laptop"/>
    <x v="0"/>
    <x v="0"/>
    <n v="2"/>
    <n v="1200"/>
    <n v="24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n v="50"/>
    <n v="160"/>
    <n v="31.25"/>
  </r>
  <r>
    <x v="1"/>
    <x v="1"/>
    <n v="30"/>
    <n v="140"/>
    <n v="21.428571428571431"/>
  </r>
  <r>
    <x v="2"/>
    <x v="2"/>
    <n v="45"/>
    <n v="150"/>
    <n v="30"/>
  </r>
  <r>
    <x v="3"/>
    <x v="3"/>
    <n v="60"/>
    <n v="170"/>
    <n v="35.294117647058833"/>
  </r>
  <r>
    <x v="4"/>
    <x v="4"/>
    <n v="55"/>
    <n v="165"/>
    <n v="33.333333333333329"/>
  </r>
  <r>
    <x v="5"/>
    <x v="0"/>
    <n v="40"/>
    <n v="155"/>
    <n v="25.806451612903221"/>
  </r>
  <r>
    <x v="6"/>
    <x v="1"/>
    <n v="35"/>
    <n v="145"/>
    <n v="24.137931034482762"/>
  </r>
  <r>
    <x v="7"/>
    <x v="2"/>
    <n v="48"/>
    <n v="148"/>
    <n v="32.432432432432442"/>
  </r>
  <r>
    <x v="8"/>
    <x v="3"/>
    <n v="52"/>
    <n v="162"/>
    <n v="32.098765432098773"/>
  </r>
  <r>
    <x v="9"/>
    <x v="4"/>
    <n v="58"/>
    <n v="175"/>
    <n v="33.1428571428571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CE024-C45A-4212-952C-CADED89E7AC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s">
  <location ref="A3:B7" firstHeaderRow="1" firstDataRow="1" firstDataCol="1"/>
  <pivotFields count="7">
    <pivotField numFmtId="164" showAll="0"/>
    <pivotField showAll="0"/>
    <pivotField axis="axisRow" showAll="0">
      <items count="4">
        <item x="0"/>
        <item x="2"/>
        <item x="1"/>
        <item t="default"/>
      </items>
    </pivotField>
    <pivotField showAll="0"/>
    <pivotField showAll="0"/>
    <pivotField showAll="0"/>
    <pivotField dataField="1" showAll="0"/>
  </pivotFields>
  <rowFields count="1">
    <field x="2"/>
  </rowFields>
  <rowItems count="4">
    <i>
      <x/>
    </i>
    <i>
      <x v="1"/>
    </i>
    <i>
      <x v="2"/>
    </i>
    <i t="grand">
      <x/>
    </i>
  </rowItems>
  <colItems count="1">
    <i/>
  </colItems>
  <dataFields count="1">
    <dataField name="Total Revenue" fld="6" baseField="2" baseItem="0" numFmtId="44"/>
  </dataFields>
  <formats count="1">
    <format dxfId="2">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F51065-1003-43A4-9E52-B1F1BC185F9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4:J35" firstHeaderRow="1" firstDataRow="1" firstDataCol="1"/>
  <pivotFields count="5">
    <pivotField axis="axisRow" showAll="0">
      <items count="11">
        <item x="0"/>
        <item x="1"/>
        <item x="2"/>
        <item x="3"/>
        <item x="4"/>
        <item x="5"/>
        <item x="6"/>
        <item x="7"/>
        <item x="8"/>
        <item x="9"/>
        <item t="default"/>
      </items>
    </pivotField>
    <pivotField showAll="0">
      <items count="6">
        <item x="3"/>
        <item x="1"/>
        <item x="2"/>
        <item x="4"/>
        <item x="0"/>
        <item t="default"/>
      </items>
    </pivotField>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Sum of Efficiency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CB2470D-CBD1-43B2-9A85-4544E509B62C}" sourceName="Department">
  <pivotTables>
    <pivotTable tabId="12" name="PivotTable1"/>
  </pivotTables>
  <data>
    <tabular pivotCacheId="683168036">
      <items count="5">
        <i x="3" s="1"/>
        <i x="1"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9816329-F298-4A93-A5ED-4603696CCAC3}" cache="Slicer_Department" caption="Departmen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sqref="A1:G11"/>
    </sheetView>
  </sheetViews>
  <sheetFormatPr defaultRowHeight="15" x14ac:dyDescent="0.25"/>
  <cols>
    <col min="1" max="1" width="29.85546875" customWidth="1"/>
  </cols>
  <sheetData>
    <row r="1" spans="1:7" x14ac:dyDescent="0.25">
      <c r="A1" s="1" t="s">
        <v>0</v>
      </c>
      <c r="B1" s="1" t="s">
        <v>1</v>
      </c>
      <c r="C1" s="1" t="s">
        <v>2</v>
      </c>
      <c r="D1" s="1" t="s">
        <v>3</v>
      </c>
      <c r="E1" s="1" t="s">
        <v>4</v>
      </c>
      <c r="F1" s="1" t="s">
        <v>5</v>
      </c>
      <c r="G1" s="1" t="s">
        <v>6</v>
      </c>
    </row>
    <row r="2" spans="1:7" x14ac:dyDescent="0.25">
      <c r="A2" s="2">
        <v>45292</v>
      </c>
      <c r="B2" t="s">
        <v>7</v>
      </c>
      <c r="C2" t="s">
        <v>10</v>
      </c>
      <c r="D2" t="s">
        <v>13</v>
      </c>
      <c r="E2">
        <v>2</v>
      </c>
      <c r="F2">
        <v>1200</v>
      </c>
      <c r="G2">
        <v>2400</v>
      </c>
    </row>
    <row r="3" spans="1:7" x14ac:dyDescent="0.25">
      <c r="A3" s="2">
        <v>45293</v>
      </c>
      <c r="B3" t="s">
        <v>8</v>
      </c>
      <c r="C3" t="s">
        <v>11</v>
      </c>
      <c r="D3" t="s">
        <v>14</v>
      </c>
      <c r="E3">
        <v>5</v>
      </c>
      <c r="F3">
        <v>800</v>
      </c>
      <c r="G3">
        <v>4000</v>
      </c>
    </row>
    <row r="4" spans="1:7" x14ac:dyDescent="0.25">
      <c r="A4" s="2">
        <v>45294</v>
      </c>
      <c r="B4" t="s">
        <v>9</v>
      </c>
      <c r="C4" t="s">
        <v>12</v>
      </c>
      <c r="D4" t="s">
        <v>15</v>
      </c>
      <c r="E4">
        <v>3</v>
      </c>
      <c r="F4">
        <v>500</v>
      </c>
      <c r="G4">
        <v>1500</v>
      </c>
    </row>
    <row r="5" spans="1:7" x14ac:dyDescent="0.25">
      <c r="A5" s="2">
        <v>45295</v>
      </c>
      <c r="B5" t="s">
        <v>7</v>
      </c>
      <c r="C5" t="s">
        <v>10</v>
      </c>
      <c r="D5" t="s">
        <v>13</v>
      </c>
      <c r="E5">
        <v>4</v>
      </c>
      <c r="F5">
        <v>1200</v>
      </c>
      <c r="G5">
        <v>4800</v>
      </c>
    </row>
    <row r="6" spans="1:7" x14ac:dyDescent="0.25">
      <c r="A6" s="2">
        <v>45296</v>
      </c>
      <c r="B6" t="s">
        <v>8</v>
      </c>
      <c r="C6" t="s">
        <v>11</v>
      </c>
      <c r="D6" t="s">
        <v>14</v>
      </c>
      <c r="E6">
        <v>2</v>
      </c>
      <c r="F6">
        <v>800</v>
      </c>
      <c r="G6">
        <v>1600</v>
      </c>
    </row>
    <row r="7" spans="1:7" x14ac:dyDescent="0.25">
      <c r="A7" s="2">
        <v>45297</v>
      </c>
      <c r="B7" t="s">
        <v>9</v>
      </c>
      <c r="C7" t="s">
        <v>12</v>
      </c>
      <c r="D7" t="s">
        <v>15</v>
      </c>
      <c r="E7">
        <v>6</v>
      </c>
      <c r="F7">
        <v>500</v>
      </c>
      <c r="G7">
        <v>3000</v>
      </c>
    </row>
    <row r="8" spans="1:7" x14ac:dyDescent="0.25">
      <c r="A8" s="2">
        <v>45298</v>
      </c>
      <c r="B8" t="s">
        <v>7</v>
      </c>
      <c r="C8" t="s">
        <v>10</v>
      </c>
      <c r="D8" t="s">
        <v>13</v>
      </c>
      <c r="E8">
        <v>1</v>
      </c>
      <c r="F8">
        <v>1200</v>
      </c>
      <c r="G8">
        <v>1200</v>
      </c>
    </row>
    <row r="9" spans="1:7" x14ac:dyDescent="0.25">
      <c r="A9" s="2">
        <v>45299</v>
      </c>
      <c r="B9" t="s">
        <v>8</v>
      </c>
      <c r="C9" t="s">
        <v>11</v>
      </c>
      <c r="D9" t="s">
        <v>14</v>
      </c>
      <c r="E9">
        <v>3</v>
      </c>
      <c r="F9">
        <v>800</v>
      </c>
      <c r="G9">
        <v>2400</v>
      </c>
    </row>
    <row r="10" spans="1:7" x14ac:dyDescent="0.25">
      <c r="A10" s="2">
        <v>45300</v>
      </c>
      <c r="B10" t="s">
        <v>9</v>
      </c>
      <c r="C10" t="s">
        <v>12</v>
      </c>
      <c r="D10" t="s">
        <v>15</v>
      </c>
      <c r="E10">
        <v>5</v>
      </c>
      <c r="F10">
        <v>500</v>
      </c>
      <c r="G10">
        <v>2500</v>
      </c>
    </row>
    <row r="11" spans="1:7" x14ac:dyDescent="0.25">
      <c r="A11" s="2">
        <v>45301</v>
      </c>
      <c r="B11" t="s">
        <v>7</v>
      </c>
      <c r="C11" t="s">
        <v>10</v>
      </c>
      <c r="D11" t="s">
        <v>13</v>
      </c>
      <c r="E11">
        <v>2</v>
      </c>
      <c r="F11">
        <v>1200</v>
      </c>
      <c r="G11">
        <v>2400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A53DB-722A-4B64-9706-6A4E39D6AC35}">
  <dimension ref="A1:L35"/>
  <sheetViews>
    <sheetView zoomScale="75" workbookViewId="0">
      <selection activeCell="N37" sqref="N37"/>
    </sheetView>
  </sheetViews>
  <sheetFormatPr defaultRowHeight="15" x14ac:dyDescent="0.25"/>
  <cols>
    <col min="1" max="1" width="24.28515625" customWidth="1"/>
    <col min="2" max="2" width="19" customWidth="1"/>
    <col min="6" max="6" width="20" customWidth="1"/>
    <col min="7" max="7" width="13.42578125" customWidth="1"/>
    <col min="8" max="8" width="11.5703125" bestFit="1" customWidth="1"/>
  </cols>
  <sheetData>
    <row r="1" spans="1:12" x14ac:dyDescent="0.25">
      <c r="A1" s="5" t="s">
        <v>93</v>
      </c>
      <c r="F1" s="5" t="s">
        <v>94</v>
      </c>
      <c r="L1" s="5" t="s">
        <v>95</v>
      </c>
    </row>
    <row r="3" spans="1:12" x14ac:dyDescent="0.25">
      <c r="A3" s="3" t="s">
        <v>91</v>
      </c>
      <c r="B3" t="s">
        <v>92</v>
      </c>
    </row>
    <row r="4" spans="1:12" x14ac:dyDescent="0.25">
      <c r="A4" s="4" t="s">
        <v>10</v>
      </c>
      <c r="B4" s="6">
        <v>10800</v>
      </c>
      <c r="F4" s="8" t="s">
        <v>3</v>
      </c>
      <c r="G4" s="8" t="s">
        <v>90</v>
      </c>
    </row>
    <row r="5" spans="1:12" x14ac:dyDescent="0.25">
      <c r="A5" s="4" t="s">
        <v>12</v>
      </c>
      <c r="B5" s="6">
        <v>7000</v>
      </c>
      <c r="F5" t="str" cm="1">
        <f t="array" ref="F5:F7">_xlfn.UNIQUE('Sales Data'!D2:D11)</f>
        <v>John</v>
      </c>
      <c r="G5" s="7">
        <f xml:space="preserve"> SUMIFS('Sales Data'!G2:G11,'Sales Data'!D2:D11, "John")</f>
        <v>10800</v>
      </c>
    </row>
    <row r="6" spans="1:12" x14ac:dyDescent="0.25">
      <c r="A6" s="4" t="s">
        <v>11</v>
      </c>
      <c r="B6" s="6">
        <v>8000</v>
      </c>
      <c r="F6" t="str">
        <v>Sarah</v>
      </c>
      <c r="G6" s="7">
        <f xml:space="preserve"> SUMIFS('Sales Data'!G3:G12,'Sales Data'!D3:D12, "Sarah")</f>
        <v>8000</v>
      </c>
    </row>
    <row r="7" spans="1:12" x14ac:dyDescent="0.25">
      <c r="A7" s="4" t="s">
        <v>89</v>
      </c>
      <c r="B7" s="6">
        <v>25800</v>
      </c>
      <c r="F7" t="str">
        <v>Mike</v>
      </c>
      <c r="G7" s="7">
        <f xml:space="preserve"> SUMIFS('Sales Data'!G4:G13,'Sales Data'!D4:D13, "Mike")</f>
        <v>7000</v>
      </c>
    </row>
    <row r="15" spans="1:12" x14ac:dyDescent="0.25">
      <c r="A15" s="5" t="s">
        <v>96</v>
      </c>
    </row>
    <row r="17" spans="1:7" x14ac:dyDescent="0.25">
      <c r="A17" s="1" t="s">
        <v>0</v>
      </c>
      <c r="B17" s="1" t="s">
        <v>1</v>
      </c>
      <c r="C17" s="1" t="s">
        <v>2</v>
      </c>
      <c r="D17" s="1" t="s">
        <v>3</v>
      </c>
      <c r="E17" s="1" t="s">
        <v>4</v>
      </c>
      <c r="F17" s="1" t="s">
        <v>5</v>
      </c>
      <c r="G17" s="1" t="s">
        <v>6</v>
      </c>
    </row>
    <row r="18" spans="1:7" x14ac:dyDescent="0.25">
      <c r="A18" s="2">
        <v>45295</v>
      </c>
      <c r="B18" t="s">
        <v>7</v>
      </c>
      <c r="C18" t="s">
        <v>10</v>
      </c>
      <c r="D18" t="s">
        <v>13</v>
      </c>
      <c r="E18">
        <v>4</v>
      </c>
      <c r="F18" s="7">
        <v>1200</v>
      </c>
      <c r="G18" s="7">
        <v>4800</v>
      </c>
    </row>
    <row r="19" spans="1:7" x14ac:dyDescent="0.25">
      <c r="A19" s="2">
        <v>45293</v>
      </c>
      <c r="B19" t="s">
        <v>8</v>
      </c>
      <c r="C19" t="s">
        <v>11</v>
      </c>
      <c r="D19" t="s">
        <v>14</v>
      </c>
      <c r="E19">
        <v>5</v>
      </c>
      <c r="F19" s="7">
        <v>800</v>
      </c>
      <c r="G19" s="7">
        <v>4000</v>
      </c>
    </row>
    <row r="20" spans="1:7" x14ac:dyDescent="0.25">
      <c r="A20" s="2">
        <v>45297</v>
      </c>
      <c r="B20" t="s">
        <v>9</v>
      </c>
      <c r="C20" t="s">
        <v>12</v>
      </c>
      <c r="D20" t="s">
        <v>15</v>
      </c>
      <c r="E20">
        <v>6</v>
      </c>
      <c r="F20" s="7">
        <v>500</v>
      </c>
      <c r="G20" s="7">
        <v>3000</v>
      </c>
    </row>
    <row r="21" spans="1:7" x14ac:dyDescent="0.25">
      <c r="A21" s="2">
        <v>45300</v>
      </c>
      <c r="B21" t="s">
        <v>9</v>
      </c>
      <c r="C21" t="s">
        <v>12</v>
      </c>
      <c r="D21" t="s">
        <v>15</v>
      </c>
      <c r="E21">
        <v>5</v>
      </c>
      <c r="F21" s="7">
        <v>500</v>
      </c>
      <c r="G21" s="7">
        <v>2500</v>
      </c>
    </row>
    <row r="22" spans="1:7" x14ac:dyDescent="0.25">
      <c r="A22" s="2">
        <v>45292</v>
      </c>
      <c r="B22" t="s">
        <v>7</v>
      </c>
      <c r="C22" t="s">
        <v>10</v>
      </c>
      <c r="D22" t="s">
        <v>13</v>
      </c>
      <c r="E22">
        <v>2</v>
      </c>
      <c r="F22" s="7">
        <v>1200</v>
      </c>
      <c r="G22" s="7">
        <v>2400</v>
      </c>
    </row>
    <row r="23" spans="1:7" x14ac:dyDescent="0.25">
      <c r="A23" s="2">
        <v>45299</v>
      </c>
      <c r="B23" t="s">
        <v>8</v>
      </c>
      <c r="C23" t="s">
        <v>11</v>
      </c>
      <c r="D23" t="s">
        <v>14</v>
      </c>
      <c r="E23">
        <v>3</v>
      </c>
      <c r="F23" s="7">
        <v>800</v>
      </c>
      <c r="G23" s="7">
        <v>2400</v>
      </c>
    </row>
    <row r="24" spans="1:7" x14ac:dyDescent="0.25">
      <c r="A24" s="2">
        <v>45301</v>
      </c>
      <c r="B24" t="s">
        <v>7</v>
      </c>
      <c r="C24" t="s">
        <v>10</v>
      </c>
      <c r="D24" t="s">
        <v>13</v>
      </c>
      <c r="E24">
        <v>2</v>
      </c>
      <c r="F24" s="7">
        <v>1200</v>
      </c>
      <c r="G24" s="7">
        <v>2400</v>
      </c>
    </row>
    <row r="25" spans="1:7" x14ac:dyDescent="0.25">
      <c r="A25" s="2">
        <v>45296</v>
      </c>
      <c r="B25" t="s">
        <v>8</v>
      </c>
      <c r="C25" t="s">
        <v>11</v>
      </c>
      <c r="D25" t="s">
        <v>14</v>
      </c>
      <c r="E25">
        <v>2</v>
      </c>
      <c r="F25" s="7">
        <v>800</v>
      </c>
      <c r="G25" s="7">
        <v>1600</v>
      </c>
    </row>
    <row r="26" spans="1:7" x14ac:dyDescent="0.25">
      <c r="A26" s="2">
        <v>45294</v>
      </c>
      <c r="B26" t="s">
        <v>9</v>
      </c>
      <c r="C26" t="s">
        <v>12</v>
      </c>
      <c r="D26" t="s">
        <v>15</v>
      </c>
      <c r="E26">
        <v>3</v>
      </c>
      <c r="F26" s="7">
        <v>500</v>
      </c>
      <c r="G26" s="7">
        <v>1500</v>
      </c>
    </row>
    <row r="27" spans="1:7" x14ac:dyDescent="0.25">
      <c r="A27" s="2">
        <v>45298</v>
      </c>
      <c r="B27" t="s">
        <v>7</v>
      </c>
      <c r="C27" t="s">
        <v>10</v>
      </c>
      <c r="D27" t="s">
        <v>13</v>
      </c>
      <c r="E27">
        <v>1</v>
      </c>
      <c r="F27" s="7">
        <v>1200</v>
      </c>
      <c r="G27" s="7">
        <v>1200</v>
      </c>
    </row>
    <row r="32" spans="1:7" x14ac:dyDescent="0.25">
      <c r="A32" s="9" t="s">
        <v>107</v>
      </c>
    </row>
    <row r="35" spans="1:1" x14ac:dyDescent="0.25">
      <c r="A35" s="7">
        <f>LARGE(G18:G27,3)</f>
        <v>3000</v>
      </c>
    </row>
  </sheetData>
  <autoFilter ref="A17:G27" xr:uid="{978A53DB-722A-4B64-9706-6A4E39D6AC35}">
    <sortState xmlns:xlrd2="http://schemas.microsoft.com/office/spreadsheetml/2017/richdata2" ref="A18:G27">
      <sortCondition descending="1" ref="G17:G27"/>
    </sortState>
  </autoFilter>
  <conditionalFormatting sqref="G18:G27">
    <cfRule type="top10" dxfId="1" priority="1" rank="5"/>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sqref="A1:E11"/>
    </sheetView>
  </sheetViews>
  <sheetFormatPr defaultRowHeight="15" x14ac:dyDescent="0.25"/>
  <cols>
    <col min="1" max="1" width="14.7109375" customWidth="1"/>
    <col min="2" max="2" width="16" customWidth="1"/>
    <col min="3" max="3" width="24.28515625" customWidth="1"/>
    <col min="4" max="4" width="16.140625" customWidth="1"/>
    <col min="5" max="5" width="15.85546875" customWidth="1"/>
  </cols>
  <sheetData>
    <row r="1" spans="1:5" x14ac:dyDescent="0.25">
      <c r="A1" s="1" t="s">
        <v>16</v>
      </c>
      <c r="B1" s="1" t="s">
        <v>17</v>
      </c>
      <c r="C1" s="1" t="s">
        <v>18</v>
      </c>
      <c r="D1" s="1" t="s">
        <v>19</v>
      </c>
      <c r="E1" s="1" t="s">
        <v>20</v>
      </c>
    </row>
    <row r="2" spans="1:5" x14ac:dyDescent="0.25">
      <c r="A2" t="s">
        <v>21</v>
      </c>
      <c r="B2" t="s">
        <v>31</v>
      </c>
      <c r="C2" t="s">
        <v>35</v>
      </c>
      <c r="D2">
        <v>50</v>
      </c>
      <c r="E2" t="s">
        <v>49</v>
      </c>
    </row>
    <row r="3" spans="1:5" x14ac:dyDescent="0.25">
      <c r="A3" t="s">
        <v>22</v>
      </c>
      <c r="B3" t="s">
        <v>32</v>
      </c>
      <c r="C3" t="s">
        <v>41</v>
      </c>
      <c r="D3">
        <v>70</v>
      </c>
      <c r="E3" t="s">
        <v>50</v>
      </c>
    </row>
    <row r="4" spans="1:5" x14ac:dyDescent="0.25">
      <c r="A4" t="s">
        <v>23</v>
      </c>
      <c r="B4" t="s">
        <v>33</v>
      </c>
      <c r="C4" t="s">
        <v>42</v>
      </c>
      <c r="D4">
        <v>60</v>
      </c>
      <c r="E4" t="s">
        <v>49</v>
      </c>
    </row>
    <row r="5" spans="1:5" x14ac:dyDescent="0.25">
      <c r="A5" t="s">
        <v>24</v>
      </c>
      <c r="B5" t="s">
        <v>34</v>
      </c>
      <c r="C5" t="s">
        <v>43</v>
      </c>
      <c r="D5">
        <v>40</v>
      </c>
      <c r="E5" t="s">
        <v>50</v>
      </c>
    </row>
    <row r="6" spans="1:5" x14ac:dyDescent="0.25">
      <c r="A6" t="s">
        <v>25</v>
      </c>
      <c r="B6" t="s">
        <v>35</v>
      </c>
      <c r="C6" t="s">
        <v>44</v>
      </c>
      <c r="D6">
        <v>55</v>
      </c>
      <c r="E6" t="s">
        <v>49</v>
      </c>
    </row>
    <row r="7" spans="1:5" x14ac:dyDescent="0.25">
      <c r="A7" t="s">
        <v>26</v>
      </c>
      <c r="B7" t="s">
        <v>36</v>
      </c>
      <c r="C7" t="s">
        <v>45</v>
      </c>
      <c r="D7">
        <v>65</v>
      </c>
      <c r="E7" t="s">
        <v>50</v>
      </c>
    </row>
    <row r="8" spans="1:5" x14ac:dyDescent="0.25">
      <c r="A8" t="s">
        <v>27</v>
      </c>
      <c r="B8" t="s">
        <v>37</v>
      </c>
      <c r="C8" t="s">
        <v>36</v>
      </c>
      <c r="D8">
        <v>75</v>
      </c>
      <c r="E8" t="s">
        <v>49</v>
      </c>
    </row>
    <row r="9" spans="1:5" x14ac:dyDescent="0.25">
      <c r="A9" t="s">
        <v>28</v>
      </c>
      <c r="B9" t="s">
        <v>38</v>
      </c>
      <c r="C9" t="s">
        <v>46</v>
      </c>
      <c r="D9">
        <v>80</v>
      </c>
      <c r="E9" t="s">
        <v>50</v>
      </c>
    </row>
    <row r="10" spans="1:5" x14ac:dyDescent="0.25">
      <c r="A10" t="s">
        <v>29</v>
      </c>
      <c r="B10" t="s">
        <v>39</v>
      </c>
      <c r="C10" t="s">
        <v>47</v>
      </c>
      <c r="D10">
        <v>45</v>
      </c>
      <c r="E10" t="s">
        <v>49</v>
      </c>
    </row>
    <row r="11" spans="1:5" x14ac:dyDescent="0.25">
      <c r="A11" t="s">
        <v>30</v>
      </c>
      <c r="B11" t="s">
        <v>40</v>
      </c>
      <c r="C11" t="s">
        <v>48</v>
      </c>
      <c r="D11">
        <v>90</v>
      </c>
      <c r="E11" t="s">
        <v>50</v>
      </c>
    </row>
    <row r="16" spans="1:5" x14ac:dyDescent="0.25">
      <c r="C16" s="12"/>
    </row>
    <row r="20" spans="3:3" x14ac:dyDescent="0.25">
      <c r="C20"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65E6E-7432-49D4-954E-0C5525E1385B}">
  <dimension ref="B2:K39"/>
  <sheetViews>
    <sheetView zoomScale="70" workbookViewId="0">
      <selection activeCell="D36" sqref="D36"/>
    </sheetView>
  </sheetViews>
  <sheetFormatPr defaultRowHeight="15" x14ac:dyDescent="0.25"/>
  <cols>
    <col min="2" max="2" width="15.28515625" customWidth="1"/>
    <col min="5" max="5" width="16.42578125" customWidth="1"/>
    <col min="6" max="6" width="18.85546875" customWidth="1"/>
    <col min="7" max="7" width="21.5703125" customWidth="1"/>
    <col min="8" max="8" width="18.7109375" customWidth="1"/>
    <col min="9" max="9" width="18.5703125" customWidth="1"/>
    <col min="10" max="10" width="36.140625" customWidth="1"/>
    <col min="11" max="11" width="16.5703125" customWidth="1"/>
    <col min="13" max="13" width="23.140625" bestFit="1" customWidth="1"/>
  </cols>
  <sheetData>
    <row r="2" spans="2:10" x14ac:dyDescent="0.25">
      <c r="B2" s="5" t="s">
        <v>99</v>
      </c>
      <c r="J2" s="5" t="s">
        <v>102</v>
      </c>
    </row>
    <row r="4" spans="2:10" x14ac:dyDescent="0.25">
      <c r="B4" s="8" t="s">
        <v>97</v>
      </c>
      <c r="C4">
        <f>COUNTIFS('Customer Churn'!E2:E11,'Customer Churn'!E2)</f>
        <v>5</v>
      </c>
    </row>
    <row r="5" spans="2:10" x14ac:dyDescent="0.25">
      <c r="B5" s="8" t="s">
        <v>98</v>
      </c>
      <c r="C5">
        <f>COUNTIFS('Customer Churn'!E3:E12,"Churned")</f>
        <v>5</v>
      </c>
    </row>
    <row r="9" spans="2:10" x14ac:dyDescent="0.25">
      <c r="B9" s="5" t="s">
        <v>100</v>
      </c>
    </row>
    <row r="11" spans="2:10" x14ac:dyDescent="0.25">
      <c r="B11" s="10">
        <f>AVERAGEIFS('Customer Churn'!D2:D11,'Customer Churn'!E2:E11, "Churned")</f>
        <v>69</v>
      </c>
    </row>
    <row r="15" spans="2:10" x14ac:dyDescent="0.25">
      <c r="B15" s="5" t="s">
        <v>101</v>
      </c>
    </row>
    <row r="17" spans="2:7" x14ac:dyDescent="0.25">
      <c r="B17" t="s">
        <v>108</v>
      </c>
    </row>
    <row r="20" spans="2:7" x14ac:dyDescent="0.25">
      <c r="C20" s="1" t="s">
        <v>16</v>
      </c>
      <c r="D20" s="1"/>
      <c r="E20" s="1" t="s">
        <v>18</v>
      </c>
      <c r="F20" s="1" t="s">
        <v>20</v>
      </c>
      <c r="G20" s="1"/>
    </row>
    <row r="21" spans="2:7" x14ac:dyDescent="0.25">
      <c r="C21" t="s">
        <v>21</v>
      </c>
      <c r="E21" s="11">
        <v>45078</v>
      </c>
      <c r="F21" t="str">
        <f ca="1">IF(TODAY() -E21&gt;180, "Churned", "Active")</f>
        <v>Churned</v>
      </c>
    </row>
    <row r="22" spans="2:7" x14ac:dyDescent="0.25">
      <c r="C22" t="s">
        <v>22</v>
      </c>
      <c r="E22" s="11">
        <v>45571</v>
      </c>
      <c r="F22" t="str">
        <f t="shared" ref="F22:F30" ca="1" si="0">IF(TODAY() -E22&gt;180, "Churned", "Active")</f>
        <v>Active</v>
      </c>
    </row>
    <row r="23" spans="2:7" x14ac:dyDescent="0.25">
      <c r="C23" t="s">
        <v>23</v>
      </c>
      <c r="E23" s="11">
        <v>45589</v>
      </c>
      <c r="F23" t="str">
        <f t="shared" ca="1" si="0"/>
        <v>Active</v>
      </c>
    </row>
    <row r="24" spans="2:7" x14ac:dyDescent="0.25">
      <c r="C24" t="s">
        <v>24</v>
      </c>
      <c r="E24" s="11">
        <v>45428</v>
      </c>
      <c r="F24" t="str">
        <f t="shared" ca="1" si="0"/>
        <v>Churned</v>
      </c>
    </row>
    <row r="25" spans="2:7" x14ac:dyDescent="0.25">
      <c r="C25" t="s">
        <v>25</v>
      </c>
      <c r="E25" s="11">
        <v>45676</v>
      </c>
      <c r="F25" t="str">
        <f t="shared" ca="1" si="0"/>
        <v>Active</v>
      </c>
    </row>
    <row r="26" spans="2:7" x14ac:dyDescent="0.25">
      <c r="C26" t="s">
        <v>26</v>
      </c>
      <c r="E26" s="11">
        <v>45400</v>
      </c>
      <c r="F26" t="str">
        <f t="shared" ca="1" si="0"/>
        <v>Churned</v>
      </c>
    </row>
    <row r="27" spans="2:7" x14ac:dyDescent="0.25">
      <c r="C27" t="s">
        <v>27</v>
      </c>
      <c r="E27" s="11">
        <v>45707</v>
      </c>
      <c r="F27" t="str">
        <f t="shared" ca="1" si="0"/>
        <v>Active</v>
      </c>
    </row>
    <row r="28" spans="2:7" x14ac:dyDescent="0.25">
      <c r="C28" t="s">
        <v>28</v>
      </c>
      <c r="E28" s="11">
        <v>45659</v>
      </c>
      <c r="F28" t="str">
        <f t="shared" ca="1" si="0"/>
        <v>Active</v>
      </c>
    </row>
    <row r="29" spans="2:7" x14ac:dyDescent="0.25">
      <c r="C29" t="s">
        <v>29</v>
      </c>
      <c r="E29" s="11">
        <v>45331</v>
      </c>
      <c r="F29" t="str">
        <f t="shared" ca="1" si="0"/>
        <v>Churned</v>
      </c>
    </row>
    <row r="30" spans="2:7" x14ac:dyDescent="0.25">
      <c r="C30" t="s">
        <v>30</v>
      </c>
      <c r="E30" s="11">
        <v>45690</v>
      </c>
      <c r="F30" t="str">
        <f t="shared" ca="1" si="0"/>
        <v>Active</v>
      </c>
    </row>
    <row r="39" spans="11:11" x14ac:dyDescent="0.25">
      <c r="K39" s="1"/>
    </row>
  </sheetData>
  <phoneticPr fontId="8"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sqref="A1:E11"/>
    </sheetView>
  </sheetViews>
  <sheetFormatPr defaultRowHeight="15" x14ac:dyDescent="0.25"/>
  <cols>
    <col min="1" max="1" width="19.85546875" customWidth="1"/>
    <col min="2" max="2" width="14.28515625" customWidth="1"/>
    <col min="3" max="3" width="23.28515625" customWidth="1"/>
    <col min="4" max="4" width="19.85546875" customWidth="1"/>
    <col min="5" max="5" width="18.5703125" customWidth="1"/>
  </cols>
  <sheetData>
    <row r="1" spans="1:5" x14ac:dyDescent="0.25">
      <c r="A1" s="1" t="s">
        <v>51</v>
      </c>
      <c r="B1" s="1" t="s">
        <v>52</v>
      </c>
      <c r="C1" s="1" t="s">
        <v>53</v>
      </c>
      <c r="D1" s="1" t="s">
        <v>54</v>
      </c>
      <c r="E1" s="1" t="s">
        <v>55</v>
      </c>
    </row>
    <row r="2" spans="1:5" x14ac:dyDescent="0.25">
      <c r="A2" t="s">
        <v>56</v>
      </c>
      <c r="B2" t="s">
        <v>66</v>
      </c>
      <c r="C2">
        <v>50</v>
      </c>
      <c r="D2">
        <v>160</v>
      </c>
      <c r="E2">
        <v>31.25</v>
      </c>
    </row>
    <row r="3" spans="1:5" x14ac:dyDescent="0.25">
      <c r="A3" t="s">
        <v>57</v>
      </c>
      <c r="B3" t="s">
        <v>67</v>
      </c>
      <c r="C3">
        <v>30</v>
      </c>
      <c r="D3">
        <v>140</v>
      </c>
      <c r="E3">
        <v>21.428571428571431</v>
      </c>
    </row>
    <row r="4" spans="1:5" x14ac:dyDescent="0.25">
      <c r="A4" t="s">
        <v>58</v>
      </c>
      <c r="B4" t="s">
        <v>68</v>
      </c>
      <c r="C4">
        <v>45</v>
      </c>
      <c r="D4">
        <v>150</v>
      </c>
      <c r="E4">
        <v>30</v>
      </c>
    </row>
    <row r="5" spans="1:5" x14ac:dyDescent="0.25">
      <c r="A5" t="s">
        <v>59</v>
      </c>
      <c r="B5" t="s">
        <v>69</v>
      </c>
      <c r="C5">
        <v>60</v>
      </c>
      <c r="D5">
        <v>170</v>
      </c>
      <c r="E5">
        <v>35.294117647058833</v>
      </c>
    </row>
    <row r="6" spans="1:5" x14ac:dyDescent="0.25">
      <c r="A6" t="s">
        <v>60</v>
      </c>
      <c r="B6" t="s">
        <v>70</v>
      </c>
      <c r="C6">
        <v>55</v>
      </c>
      <c r="D6">
        <v>165</v>
      </c>
      <c r="E6">
        <v>33.333333333333329</v>
      </c>
    </row>
    <row r="7" spans="1:5" x14ac:dyDescent="0.25">
      <c r="A7" t="s">
        <v>61</v>
      </c>
      <c r="B7" t="s">
        <v>66</v>
      </c>
      <c r="C7">
        <v>40</v>
      </c>
      <c r="D7">
        <v>155</v>
      </c>
      <c r="E7">
        <v>25.806451612903221</v>
      </c>
    </row>
    <row r="8" spans="1:5" x14ac:dyDescent="0.25">
      <c r="A8" t="s">
        <v>62</v>
      </c>
      <c r="B8" t="s">
        <v>67</v>
      </c>
      <c r="C8">
        <v>35</v>
      </c>
      <c r="D8">
        <v>145</v>
      </c>
      <c r="E8">
        <v>24.137931034482762</v>
      </c>
    </row>
    <row r="9" spans="1:5" x14ac:dyDescent="0.25">
      <c r="A9" t="s">
        <v>63</v>
      </c>
      <c r="B9" t="s">
        <v>68</v>
      </c>
      <c r="C9">
        <v>48</v>
      </c>
      <c r="D9">
        <v>148</v>
      </c>
      <c r="E9">
        <v>32.432432432432442</v>
      </c>
    </row>
    <row r="10" spans="1:5" x14ac:dyDescent="0.25">
      <c r="A10" t="s">
        <v>64</v>
      </c>
      <c r="B10" t="s">
        <v>69</v>
      </c>
      <c r="C10">
        <v>52</v>
      </c>
      <c r="D10">
        <v>162</v>
      </c>
      <c r="E10">
        <v>32.098765432098773</v>
      </c>
    </row>
    <row r="11" spans="1:5" x14ac:dyDescent="0.25">
      <c r="A11" t="s">
        <v>65</v>
      </c>
      <c r="B11" t="s">
        <v>70</v>
      </c>
      <c r="C11">
        <v>58</v>
      </c>
      <c r="D11">
        <v>175</v>
      </c>
      <c r="E11">
        <v>33.142857142857139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33D73-F742-40B9-B146-0894916C5794}">
  <dimension ref="A3:N35"/>
  <sheetViews>
    <sheetView tabSelected="1" zoomScale="78" workbookViewId="0">
      <selection activeCell="F33" sqref="F33"/>
    </sheetView>
  </sheetViews>
  <sheetFormatPr defaultRowHeight="15" x14ac:dyDescent="0.25"/>
  <cols>
    <col min="1" max="1" width="13.140625" bestFit="1" customWidth="1"/>
    <col min="2" max="2" width="19.85546875" bestFit="1" customWidth="1"/>
    <col min="5" max="5" width="13.7109375" customWidth="1"/>
    <col min="9" max="9" width="13.140625" bestFit="1" customWidth="1"/>
    <col min="10" max="10" width="19.85546875" bestFit="1" customWidth="1"/>
    <col min="11" max="11" width="14" customWidth="1"/>
    <col min="12" max="12" width="12.140625" customWidth="1"/>
    <col min="13" max="13" width="19.42578125" customWidth="1"/>
    <col min="14" max="14" width="14.42578125" customWidth="1"/>
  </cols>
  <sheetData>
    <row r="3" spans="1:14" x14ac:dyDescent="0.25">
      <c r="A3" s="5" t="s">
        <v>103</v>
      </c>
      <c r="J3" s="15" t="s">
        <v>106</v>
      </c>
    </row>
    <row r="4" spans="1:14" x14ac:dyDescent="0.25">
      <c r="A4" s="5"/>
    </row>
    <row r="6" spans="1:14" x14ac:dyDescent="0.25">
      <c r="A6" s="1" t="s">
        <v>51</v>
      </c>
      <c r="B6" s="1" t="s">
        <v>52</v>
      </c>
      <c r="C6" s="1" t="s">
        <v>53</v>
      </c>
      <c r="D6" s="1" t="s">
        <v>54</v>
      </c>
      <c r="E6" s="1" t="s">
        <v>55</v>
      </c>
      <c r="F6" s="13" t="s">
        <v>104</v>
      </c>
    </row>
    <row r="7" spans="1:14" x14ac:dyDescent="0.25">
      <c r="A7" t="s">
        <v>56</v>
      </c>
      <c r="B7" t="s">
        <v>66</v>
      </c>
      <c r="C7">
        <v>50</v>
      </c>
      <c r="D7">
        <v>160</v>
      </c>
      <c r="E7">
        <v>31.25</v>
      </c>
      <c r="F7" s="14">
        <f>(C7/D7)*100</f>
        <v>31.25</v>
      </c>
    </row>
    <row r="8" spans="1:14" x14ac:dyDescent="0.25">
      <c r="A8" t="s">
        <v>57</v>
      </c>
      <c r="B8" t="s">
        <v>67</v>
      </c>
      <c r="C8">
        <v>30</v>
      </c>
      <c r="D8">
        <v>140</v>
      </c>
      <c r="E8">
        <v>21.428571428571431</v>
      </c>
      <c r="F8" s="14">
        <f t="shared" ref="F8:F16" si="0">(C8/D8)*100</f>
        <v>21.428571428571427</v>
      </c>
      <c r="J8" s="1" t="s">
        <v>51</v>
      </c>
      <c r="K8" s="1" t="s">
        <v>52</v>
      </c>
      <c r="L8" s="1" t="s">
        <v>53</v>
      </c>
      <c r="M8" s="1" t="s">
        <v>54</v>
      </c>
      <c r="N8" s="1" t="s">
        <v>55</v>
      </c>
    </row>
    <row r="9" spans="1:14" x14ac:dyDescent="0.25">
      <c r="A9" t="s">
        <v>58</v>
      </c>
      <c r="B9" t="s">
        <v>68</v>
      </c>
      <c r="C9">
        <v>45</v>
      </c>
      <c r="D9">
        <v>150</v>
      </c>
      <c r="E9">
        <v>30</v>
      </c>
      <c r="F9" s="14">
        <f t="shared" si="0"/>
        <v>30</v>
      </c>
      <c r="J9" t="s">
        <v>56</v>
      </c>
      <c r="K9" t="s">
        <v>66</v>
      </c>
      <c r="L9">
        <v>50</v>
      </c>
      <c r="M9">
        <v>160</v>
      </c>
      <c r="N9">
        <v>31.25</v>
      </c>
    </row>
    <row r="10" spans="1:14" x14ac:dyDescent="0.25">
      <c r="A10" t="s">
        <v>59</v>
      </c>
      <c r="B10" t="s">
        <v>69</v>
      </c>
      <c r="C10">
        <v>60</v>
      </c>
      <c r="D10">
        <v>170</v>
      </c>
      <c r="E10">
        <v>35.294117647058833</v>
      </c>
      <c r="F10" s="14">
        <f t="shared" si="0"/>
        <v>35.294117647058826</v>
      </c>
      <c r="J10" t="s">
        <v>57</v>
      </c>
      <c r="K10" t="s">
        <v>67</v>
      </c>
      <c r="L10">
        <v>30</v>
      </c>
      <c r="M10">
        <v>140</v>
      </c>
      <c r="N10">
        <v>21.428571428571431</v>
      </c>
    </row>
    <row r="11" spans="1:14" x14ac:dyDescent="0.25">
      <c r="A11" t="s">
        <v>60</v>
      </c>
      <c r="B11" t="s">
        <v>70</v>
      </c>
      <c r="C11">
        <v>55</v>
      </c>
      <c r="D11">
        <v>165</v>
      </c>
      <c r="E11">
        <v>33.333333333333329</v>
      </c>
      <c r="F11" s="14">
        <f t="shared" si="0"/>
        <v>33.333333333333329</v>
      </c>
      <c r="J11" t="s">
        <v>58</v>
      </c>
      <c r="K11" t="s">
        <v>68</v>
      </c>
      <c r="L11">
        <v>45</v>
      </c>
      <c r="M11">
        <v>150</v>
      </c>
      <c r="N11">
        <v>30</v>
      </c>
    </row>
    <row r="12" spans="1:14" x14ac:dyDescent="0.25">
      <c r="A12" t="s">
        <v>61</v>
      </c>
      <c r="B12" t="s">
        <v>66</v>
      </c>
      <c r="C12">
        <v>40</v>
      </c>
      <c r="D12">
        <v>155</v>
      </c>
      <c r="E12">
        <v>25.806451612903221</v>
      </c>
      <c r="F12" s="14">
        <f t="shared" si="0"/>
        <v>25.806451612903224</v>
      </c>
      <c r="J12" t="s">
        <v>59</v>
      </c>
      <c r="K12" t="s">
        <v>69</v>
      </c>
      <c r="L12">
        <v>60</v>
      </c>
      <c r="M12">
        <v>170</v>
      </c>
      <c r="N12">
        <v>35.294117647058833</v>
      </c>
    </row>
    <row r="13" spans="1:14" x14ac:dyDescent="0.25">
      <c r="A13" t="s">
        <v>62</v>
      </c>
      <c r="B13" t="s">
        <v>67</v>
      </c>
      <c r="C13">
        <v>35</v>
      </c>
      <c r="D13">
        <v>145</v>
      </c>
      <c r="E13">
        <v>24.137931034482762</v>
      </c>
      <c r="F13" s="14">
        <f t="shared" si="0"/>
        <v>24.137931034482758</v>
      </c>
      <c r="J13" t="s">
        <v>60</v>
      </c>
      <c r="K13" t="s">
        <v>70</v>
      </c>
      <c r="L13">
        <v>55</v>
      </c>
      <c r="M13">
        <v>165</v>
      </c>
      <c r="N13">
        <v>33.333333333333329</v>
      </c>
    </row>
    <row r="14" spans="1:14" x14ac:dyDescent="0.25">
      <c r="A14" t="s">
        <v>63</v>
      </c>
      <c r="B14" t="s">
        <v>68</v>
      </c>
      <c r="C14">
        <v>48</v>
      </c>
      <c r="D14">
        <v>148</v>
      </c>
      <c r="E14">
        <v>32.432432432432442</v>
      </c>
      <c r="F14" s="14">
        <f t="shared" si="0"/>
        <v>32.432432432432435</v>
      </c>
      <c r="J14" t="s">
        <v>61</v>
      </c>
      <c r="K14" t="s">
        <v>66</v>
      </c>
      <c r="L14">
        <v>40</v>
      </c>
      <c r="M14">
        <v>155</v>
      </c>
      <c r="N14">
        <v>25.806451612903221</v>
      </c>
    </row>
    <row r="15" spans="1:14" x14ac:dyDescent="0.25">
      <c r="A15" t="s">
        <v>64</v>
      </c>
      <c r="B15" t="s">
        <v>69</v>
      </c>
      <c r="C15">
        <v>52</v>
      </c>
      <c r="D15">
        <v>162</v>
      </c>
      <c r="E15">
        <v>32.098765432098773</v>
      </c>
      <c r="F15" s="14">
        <f t="shared" si="0"/>
        <v>32.098765432098766</v>
      </c>
      <c r="J15" t="s">
        <v>62</v>
      </c>
      <c r="K15" t="s">
        <v>67</v>
      </c>
      <c r="L15">
        <v>35</v>
      </c>
      <c r="M15">
        <v>145</v>
      </c>
      <c r="N15">
        <v>24.137931034482762</v>
      </c>
    </row>
    <row r="16" spans="1:14" x14ac:dyDescent="0.25">
      <c r="A16" t="s">
        <v>65</v>
      </c>
      <c r="B16" t="s">
        <v>70</v>
      </c>
      <c r="C16">
        <v>58</v>
      </c>
      <c r="D16">
        <v>175</v>
      </c>
      <c r="E16">
        <v>33.142857142857139</v>
      </c>
      <c r="F16" s="14">
        <f t="shared" si="0"/>
        <v>33.142857142857139</v>
      </c>
      <c r="J16" t="s">
        <v>63</v>
      </c>
      <c r="K16" t="s">
        <v>68</v>
      </c>
      <c r="L16">
        <v>48</v>
      </c>
      <c r="M16">
        <v>148</v>
      </c>
      <c r="N16">
        <v>32.432432432432442</v>
      </c>
    </row>
    <row r="17" spans="1:14" x14ac:dyDescent="0.25">
      <c r="J17" t="s">
        <v>64</v>
      </c>
      <c r="K17" t="s">
        <v>69</v>
      </c>
      <c r="L17">
        <v>52</v>
      </c>
      <c r="M17">
        <v>162</v>
      </c>
      <c r="N17">
        <v>32.098765432098773</v>
      </c>
    </row>
    <row r="18" spans="1:14" x14ac:dyDescent="0.25">
      <c r="J18" t="s">
        <v>65</v>
      </c>
      <c r="K18" t="s">
        <v>70</v>
      </c>
      <c r="L18">
        <v>58</v>
      </c>
      <c r="M18">
        <v>175</v>
      </c>
      <c r="N18">
        <v>33.142857142857139</v>
      </c>
    </row>
    <row r="21" spans="1:14" x14ac:dyDescent="0.25">
      <c r="A21" s="5" t="s">
        <v>105</v>
      </c>
    </row>
    <row r="22" spans="1:14" x14ac:dyDescent="0.25">
      <c r="I22" s="5" t="s">
        <v>111</v>
      </c>
    </row>
    <row r="24" spans="1:14" x14ac:dyDescent="0.25">
      <c r="B24" t="str">
        <f>INDEX(A6:E16,5,1)</f>
        <v>David</v>
      </c>
      <c r="C24">
        <f>LARGE(F7:F16,1)</f>
        <v>35.294117647058826</v>
      </c>
      <c r="I24" s="3" t="s">
        <v>109</v>
      </c>
      <c r="J24" t="s">
        <v>110</v>
      </c>
    </row>
    <row r="25" spans="1:14" x14ac:dyDescent="0.25">
      <c r="I25" s="4" t="s">
        <v>56</v>
      </c>
      <c r="J25" s="16">
        <v>31.25</v>
      </c>
    </row>
    <row r="26" spans="1:14" x14ac:dyDescent="0.25">
      <c r="I26" s="4" t="s">
        <v>57</v>
      </c>
      <c r="J26" s="16">
        <v>21.428571428571431</v>
      </c>
    </row>
    <row r="27" spans="1:14" x14ac:dyDescent="0.25">
      <c r="I27" s="4" t="s">
        <v>58</v>
      </c>
      <c r="J27" s="16">
        <v>30</v>
      </c>
    </row>
    <row r="28" spans="1:14" x14ac:dyDescent="0.25">
      <c r="I28" s="4" t="s">
        <v>59</v>
      </c>
      <c r="J28" s="16">
        <v>35.294117647058833</v>
      </c>
    </row>
    <row r="29" spans="1:14" x14ac:dyDescent="0.25">
      <c r="I29" s="4" t="s">
        <v>60</v>
      </c>
      <c r="J29" s="16">
        <v>33.333333333333329</v>
      </c>
    </row>
    <row r="30" spans="1:14" x14ac:dyDescent="0.25">
      <c r="I30" s="4" t="s">
        <v>61</v>
      </c>
      <c r="J30" s="16">
        <v>25.806451612903221</v>
      </c>
    </row>
    <row r="31" spans="1:14" x14ac:dyDescent="0.25">
      <c r="I31" s="4" t="s">
        <v>62</v>
      </c>
      <c r="J31" s="16">
        <v>24.137931034482762</v>
      </c>
    </row>
    <row r="32" spans="1:14" x14ac:dyDescent="0.25">
      <c r="I32" s="4" t="s">
        <v>63</v>
      </c>
      <c r="J32" s="16">
        <v>32.432432432432442</v>
      </c>
    </row>
    <row r="33" spans="9:10" x14ac:dyDescent="0.25">
      <c r="I33" s="4" t="s">
        <v>64</v>
      </c>
      <c r="J33" s="16">
        <v>32.098765432098773</v>
      </c>
    </row>
    <row r="34" spans="9:10" x14ac:dyDescent="0.25">
      <c r="I34" s="4" t="s">
        <v>65</v>
      </c>
      <c r="J34" s="16">
        <v>33.142857142857139</v>
      </c>
    </row>
    <row r="35" spans="9:10" x14ac:dyDescent="0.25">
      <c r="I35" s="4" t="s">
        <v>89</v>
      </c>
      <c r="J35" s="16">
        <v>298.92446006373791</v>
      </c>
    </row>
  </sheetData>
  <conditionalFormatting sqref="N9:N18">
    <cfRule type="cellIs" dxfId="0" priority="1" operator="greaterThan">
      <formula>30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5271-2487-419C-8F14-473760A2C9FB}">
  <dimension ref="B4:D22"/>
  <sheetViews>
    <sheetView workbookViewId="0">
      <selection activeCell="H21" sqref="H21"/>
    </sheetView>
  </sheetViews>
  <sheetFormatPr defaultRowHeight="15" x14ac:dyDescent="0.25"/>
  <cols>
    <col min="2" max="2" width="23" customWidth="1"/>
    <col min="3" max="3" width="19" customWidth="1"/>
    <col min="4" max="4" width="28.7109375" customWidth="1"/>
  </cols>
  <sheetData>
    <row r="4" spans="2:4" x14ac:dyDescent="0.25">
      <c r="B4" s="1" t="s">
        <v>71</v>
      </c>
      <c r="C4" s="1" t="s">
        <v>72</v>
      </c>
      <c r="D4" s="1" t="s">
        <v>73</v>
      </c>
    </row>
    <row r="5" spans="2:4" x14ac:dyDescent="0.25">
      <c r="B5" t="s">
        <v>74</v>
      </c>
      <c r="C5" t="s">
        <v>79</v>
      </c>
      <c r="D5" t="s">
        <v>84</v>
      </c>
    </row>
    <row r="6" spans="2:4" x14ac:dyDescent="0.25">
      <c r="B6" t="s">
        <v>75</v>
      </c>
      <c r="C6" t="s">
        <v>80</v>
      </c>
      <c r="D6" t="s">
        <v>85</v>
      </c>
    </row>
    <row r="7" spans="2:4" x14ac:dyDescent="0.25">
      <c r="B7" t="s">
        <v>76</v>
      </c>
      <c r="C7" t="s">
        <v>81</v>
      </c>
      <c r="D7" t="s">
        <v>86</v>
      </c>
    </row>
    <row r="8" spans="2:4" x14ac:dyDescent="0.25">
      <c r="B8" t="s">
        <v>77</v>
      </c>
      <c r="C8" t="s">
        <v>82</v>
      </c>
      <c r="D8" t="s">
        <v>87</v>
      </c>
    </row>
    <row r="9" spans="2:4" x14ac:dyDescent="0.25">
      <c r="B9" t="s">
        <v>78</v>
      </c>
      <c r="C9" t="s">
        <v>83</v>
      </c>
      <c r="D9" t="s">
        <v>88</v>
      </c>
    </row>
    <row r="17" spans="2:4" x14ac:dyDescent="0.25">
      <c r="B17" t="str" cm="1">
        <f t="array" ref="B17:D22">SUBSTITUTE(TRIM(PROPER(B4:D9)),"-","")</f>
        <v>Name</v>
      </c>
      <c r="C17" t="str">
        <v>Phone Number</v>
      </c>
      <c r="D17" t="str">
        <v>Email</v>
      </c>
    </row>
    <row r="18" spans="2:4" x14ac:dyDescent="0.25">
      <c r="B18" t="str">
        <v>John Smith</v>
      </c>
      <c r="C18" t="str">
        <v>1234567890</v>
      </c>
      <c r="D18" t="str">
        <v>John.Smith@Email.Com</v>
      </c>
    </row>
    <row r="19" spans="2:4" x14ac:dyDescent="0.25">
      <c r="B19" t="str">
        <v>Sarah Connor</v>
      </c>
      <c r="C19" t="str">
        <v>987 654 3210</v>
      </c>
      <c r="D19" t="str">
        <v>Sarah.Connor@Email.Com</v>
      </c>
    </row>
    <row r="20" spans="2:4" x14ac:dyDescent="0.25">
      <c r="B20" t="str">
        <v>Michael Brown</v>
      </c>
      <c r="C20" t="str">
        <v>4567891234</v>
      </c>
      <c r="D20" t="str">
        <v>Michael.Brown@Email.Com</v>
      </c>
    </row>
    <row r="21" spans="2:4" x14ac:dyDescent="0.25">
      <c r="B21" t="str">
        <v>Lisa White</v>
      </c>
      <c r="C21" t="str">
        <v>321.654.9870</v>
      </c>
      <c r="D21" t="str">
        <v>Lisa.White@Email.Com</v>
      </c>
    </row>
    <row r="22" spans="2:4" x14ac:dyDescent="0.25">
      <c r="B22" t="str">
        <v>David Black</v>
      </c>
      <c r="C22" t="str">
        <v>7894561230</v>
      </c>
      <c r="D22" t="str">
        <v>David.Black@Email.Com</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Data</vt:lpstr>
      <vt:lpstr>Case Study 1</vt:lpstr>
      <vt:lpstr>Customer Churn</vt:lpstr>
      <vt:lpstr>Case Study 2</vt:lpstr>
      <vt:lpstr>Employee Performance</vt:lpstr>
      <vt:lpstr>Case Study 3</vt:lpstr>
      <vt:lpstr>Data Cleaning 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Dikshya Thapa</cp:lastModifiedBy>
  <dcterms:created xsi:type="dcterms:W3CDTF">2025-02-22T05:18:28Z</dcterms:created>
  <dcterms:modified xsi:type="dcterms:W3CDTF">2025-02-28T11:53:19Z</dcterms:modified>
</cp:coreProperties>
</file>