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ome office\Documents\Data Bootcamp\"/>
    </mc:Choice>
  </mc:AlternateContent>
  <bookViews>
    <workbookView xWindow="0" yWindow="0" windowWidth="14295" windowHeight="9435" activeTab="1"/>
  </bookViews>
  <sheets>
    <sheet name="Kickstarter" sheetId="1" r:id="rId1"/>
    <sheet name="Outcomes Based on Goals" sheetId="15" r:id="rId2"/>
    <sheet name="Category Statistics" sheetId="2" r:id="rId3"/>
    <sheet name="Subcategory Statistics" sheetId="7" r:id="rId4"/>
    <sheet name="Outcomes Based on Launch Date" sheetId="6" r:id="rId5"/>
    <sheet name="Edinburgh Research" sheetId="8" r:id="rId6"/>
    <sheet name="Descriptive Statistics" sheetId="11" r:id="rId7"/>
    <sheet name="Theatre Outcome by Launch Date" sheetId="14" r:id="rId8"/>
  </sheets>
  <definedNames>
    <definedName name="_xlnm._FilterDatabase" localSheetId="0" hidden="1">Kickstarter!$A$1:$V$4115</definedName>
  </definedNames>
  <calcPr calcId="162913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5" l="1"/>
  <c r="C13" i="15"/>
  <c r="C12" i="15"/>
  <c r="C11" i="15"/>
  <c r="C10" i="15"/>
  <c r="C9" i="15"/>
  <c r="C8" i="15"/>
  <c r="C7" i="15"/>
  <c r="C6" i="15"/>
  <c r="C5" i="15"/>
  <c r="C4" i="15"/>
  <c r="C3" i="15"/>
  <c r="C2" i="15"/>
  <c r="B2" i="15"/>
  <c r="B13" i="15"/>
  <c r="B12" i="15"/>
  <c r="B11" i="15"/>
  <c r="B10" i="15"/>
  <c r="B9" i="15"/>
  <c r="B8" i="15"/>
  <c r="B7" i="15"/>
  <c r="B6" i="15"/>
  <c r="B5" i="15"/>
  <c r="B4" i="15"/>
  <c r="B3" i="15"/>
  <c r="D13" i="15" l="1"/>
  <c r="D12" i="15"/>
  <c r="D11" i="15"/>
  <c r="E11" i="15" s="1"/>
  <c r="D10" i="15"/>
  <c r="D9" i="15"/>
  <c r="D8" i="15"/>
  <c r="D7" i="15"/>
  <c r="D6" i="15"/>
  <c r="D5" i="15"/>
  <c r="D4" i="15"/>
  <c r="D3" i="15"/>
  <c r="E3" i="15" s="1"/>
  <c r="E9" i="15" l="1"/>
  <c r="H9" i="15" s="1"/>
  <c r="E10" i="15"/>
  <c r="G10" i="15" s="1"/>
  <c r="H3" i="15"/>
  <c r="G11" i="15"/>
  <c r="G3" i="15"/>
  <c r="H11" i="15"/>
  <c r="E8" i="15"/>
  <c r="F8" i="15" s="1"/>
  <c r="F11" i="15"/>
  <c r="F3" i="15"/>
  <c r="E7" i="15"/>
  <c r="G7" i="15" s="1"/>
  <c r="F10" i="15"/>
  <c r="E2" i="15"/>
  <c r="F2" i="15" s="1"/>
  <c r="E6" i="15"/>
  <c r="F6" i="15" s="1"/>
  <c r="E13" i="15"/>
  <c r="G13" i="15" s="1"/>
  <c r="E5" i="15"/>
  <c r="H5" i="15" s="1"/>
  <c r="E12" i="15"/>
  <c r="E4" i="15"/>
  <c r="H4" i="15" s="1"/>
  <c r="B13" i="11"/>
  <c r="B12" i="11"/>
  <c r="B11" i="11"/>
  <c r="C13" i="11"/>
  <c r="C12" i="11"/>
  <c r="C11" i="11"/>
  <c r="C6" i="11"/>
  <c r="B6" i="11"/>
  <c r="C5" i="11"/>
  <c r="C7" i="11" s="1"/>
  <c r="B5" i="11"/>
  <c r="C4" i="11"/>
  <c r="B4" i="11"/>
  <c r="C10" i="11"/>
  <c r="B10" i="11"/>
  <c r="B3" i="11"/>
  <c r="C9" i="11"/>
  <c r="B9" i="11"/>
  <c r="B2" i="11"/>
  <c r="C3" i="11"/>
  <c r="C2" i="11"/>
  <c r="F12" i="15" l="1"/>
  <c r="G12" i="15"/>
  <c r="H12" i="15" s="1"/>
  <c r="G4" i="15"/>
  <c r="G9" i="15"/>
  <c r="F9" i="15"/>
  <c r="G8" i="15"/>
  <c r="F7" i="15"/>
  <c r="F13" i="15"/>
  <c r="H13" i="15"/>
  <c r="F4" i="15"/>
  <c r="B7" i="11"/>
  <c r="H10" i="15"/>
  <c r="H8" i="15"/>
  <c r="G5" i="15"/>
  <c r="H7" i="15"/>
  <c r="G2" i="15"/>
  <c r="H6" i="15"/>
  <c r="H2" i="15"/>
  <c r="F5" i="15"/>
  <c r="G6" i="15"/>
  <c r="B14" i="11"/>
  <c r="C14" i="11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J2" i="1"/>
  <c r="J4106" i="1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 s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 s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 s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 s="1"/>
  <c r="U200" i="1"/>
  <c r="W200" i="1" s="1"/>
  <c r="U201" i="1"/>
  <c r="W201" i="1" s="1"/>
  <c r="U202" i="1"/>
  <c r="W202" i="1" s="1"/>
  <c r="U203" i="1"/>
  <c r="W203" i="1" s="1"/>
  <c r="U204" i="1"/>
  <c r="W204" i="1" s="1"/>
  <c r="U205" i="1"/>
  <c r="W205" i="1" s="1"/>
  <c r="U206" i="1"/>
  <c r="W206" i="1" s="1"/>
  <c r="U207" i="1"/>
  <c r="W207" i="1" s="1"/>
  <c r="U208" i="1"/>
  <c r="W208" i="1" s="1"/>
  <c r="U209" i="1"/>
  <c r="W209" i="1" s="1"/>
  <c r="U210" i="1"/>
  <c r="W210" i="1" s="1"/>
  <c r="U211" i="1"/>
  <c r="W211" i="1" s="1"/>
  <c r="U212" i="1"/>
  <c r="W212" i="1" s="1"/>
  <c r="U213" i="1"/>
  <c r="W213" i="1" s="1"/>
  <c r="U214" i="1"/>
  <c r="W214" i="1" s="1"/>
  <c r="U215" i="1"/>
  <c r="W215" i="1" s="1"/>
  <c r="U216" i="1"/>
  <c r="W216" i="1" s="1"/>
  <c r="U217" i="1"/>
  <c r="W217" i="1" s="1"/>
  <c r="U218" i="1"/>
  <c r="W218" i="1" s="1"/>
  <c r="U219" i="1"/>
  <c r="W219" i="1" s="1"/>
  <c r="U220" i="1"/>
  <c r="W220" i="1" s="1"/>
  <c r="U221" i="1"/>
  <c r="W221" i="1" s="1"/>
  <c r="U222" i="1"/>
  <c r="W222" i="1" s="1"/>
  <c r="U223" i="1"/>
  <c r="W223" i="1" s="1"/>
  <c r="U224" i="1"/>
  <c r="W224" i="1" s="1"/>
  <c r="U225" i="1"/>
  <c r="W225" i="1" s="1"/>
  <c r="U226" i="1"/>
  <c r="W226" i="1" s="1"/>
  <c r="U227" i="1"/>
  <c r="W227" i="1" s="1"/>
  <c r="U228" i="1"/>
  <c r="W228" i="1" s="1"/>
  <c r="U229" i="1"/>
  <c r="W229" i="1" s="1"/>
  <c r="U230" i="1"/>
  <c r="W230" i="1" s="1"/>
  <c r="U231" i="1"/>
  <c r="W231" i="1" s="1"/>
  <c r="U232" i="1"/>
  <c r="W232" i="1" s="1"/>
  <c r="U233" i="1"/>
  <c r="W233" i="1" s="1"/>
  <c r="U234" i="1"/>
  <c r="W234" i="1" s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 s="1"/>
  <c r="U241" i="1"/>
  <c r="W241" i="1" s="1"/>
  <c r="U242" i="1"/>
  <c r="W242" i="1" s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 s="1"/>
  <c r="U249" i="1"/>
  <c r="W249" i="1" s="1"/>
  <c r="U250" i="1"/>
  <c r="W250" i="1" s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 s="1"/>
  <c r="U257" i="1"/>
  <c r="W257" i="1" s="1"/>
  <c r="U258" i="1"/>
  <c r="W258" i="1" s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 s="1"/>
  <c r="U265" i="1"/>
  <c r="W265" i="1" s="1"/>
  <c r="U266" i="1"/>
  <c r="W266" i="1" s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 s="1"/>
  <c r="U273" i="1"/>
  <c r="W273" i="1" s="1"/>
  <c r="U274" i="1"/>
  <c r="W274" i="1" s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 s="1"/>
  <c r="U281" i="1"/>
  <c r="W281" i="1" s="1"/>
  <c r="U282" i="1"/>
  <c r="W282" i="1" s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 s="1"/>
  <c r="U289" i="1"/>
  <c r="W289" i="1" s="1"/>
  <c r="U290" i="1"/>
  <c r="W290" i="1" s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 s="1"/>
  <c r="U297" i="1"/>
  <c r="W297" i="1" s="1"/>
  <c r="U298" i="1"/>
  <c r="W298" i="1" s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 s="1"/>
  <c r="U305" i="1"/>
  <c r="W305" i="1" s="1"/>
  <c r="U306" i="1"/>
  <c r="W306" i="1" s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 s="1"/>
  <c r="U313" i="1"/>
  <c r="W313" i="1" s="1"/>
  <c r="U314" i="1"/>
  <c r="W314" i="1" s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 s="1"/>
  <c r="U321" i="1"/>
  <c r="W321" i="1" s="1"/>
  <c r="U322" i="1"/>
  <c r="W322" i="1" s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 s="1"/>
  <c r="U329" i="1"/>
  <c r="W329" i="1" s="1"/>
  <c r="U330" i="1"/>
  <c r="W330" i="1" s="1"/>
  <c r="U331" i="1"/>
  <c r="W331" i="1" s="1"/>
  <c r="U332" i="1"/>
  <c r="W332" i="1" s="1"/>
  <c r="U333" i="1"/>
  <c r="W333" i="1" s="1"/>
  <c r="U334" i="1"/>
  <c r="W334" i="1" s="1"/>
  <c r="U335" i="1"/>
  <c r="W335" i="1" s="1"/>
  <c r="U336" i="1"/>
  <c r="W336" i="1" s="1"/>
  <c r="U337" i="1"/>
  <c r="W337" i="1" s="1"/>
  <c r="U338" i="1"/>
  <c r="W338" i="1" s="1"/>
  <c r="U339" i="1"/>
  <c r="W339" i="1" s="1"/>
  <c r="U340" i="1"/>
  <c r="W340" i="1" s="1"/>
  <c r="U341" i="1"/>
  <c r="W341" i="1" s="1"/>
  <c r="U342" i="1"/>
  <c r="W342" i="1" s="1"/>
  <c r="U343" i="1"/>
  <c r="W343" i="1" s="1"/>
  <c r="U344" i="1"/>
  <c r="W344" i="1" s="1"/>
  <c r="U345" i="1"/>
  <c r="W345" i="1" s="1"/>
  <c r="U346" i="1"/>
  <c r="W346" i="1" s="1"/>
  <c r="U347" i="1"/>
  <c r="W347" i="1" s="1"/>
  <c r="U348" i="1"/>
  <c r="W348" i="1" s="1"/>
  <c r="U349" i="1"/>
  <c r="W349" i="1" s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 s="1"/>
  <c r="U524" i="1"/>
  <c r="W524" i="1" s="1"/>
  <c r="U525" i="1"/>
  <c r="W525" i="1" s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 s="1"/>
  <c r="U532" i="1"/>
  <c r="W532" i="1" s="1"/>
  <c r="U533" i="1"/>
  <c r="W533" i="1" s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 s="1"/>
  <c r="U540" i="1"/>
  <c r="W540" i="1" s="1"/>
  <c r="U541" i="1"/>
  <c r="W541" i="1" s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 s="1"/>
  <c r="U548" i="1"/>
  <c r="W548" i="1" s="1"/>
  <c r="U549" i="1"/>
  <c r="W549" i="1" s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 s="1"/>
  <c r="U556" i="1"/>
  <c r="W556" i="1" s="1"/>
  <c r="U557" i="1"/>
  <c r="W557" i="1" s="1"/>
  <c r="U558" i="1"/>
  <c r="W558" i="1" s="1"/>
  <c r="U559" i="1"/>
  <c r="W559" i="1" s="1"/>
  <c r="U560" i="1"/>
  <c r="W560" i="1" s="1"/>
  <c r="U561" i="1"/>
  <c r="W561" i="1" s="1"/>
  <c r="U562" i="1"/>
  <c r="W562" i="1" s="1"/>
  <c r="U563" i="1"/>
  <c r="W563" i="1" s="1"/>
  <c r="U564" i="1"/>
  <c r="W564" i="1" s="1"/>
  <c r="U565" i="1"/>
  <c r="W565" i="1" s="1"/>
  <c r="U566" i="1"/>
  <c r="W566" i="1" s="1"/>
  <c r="U567" i="1"/>
  <c r="W567" i="1" s="1"/>
  <c r="U568" i="1"/>
  <c r="W568" i="1" s="1"/>
  <c r="U569" i="1"/>
  <c r="W569" i="1" s="1"/>
  <c r="U570" i="1"/>
  <c r="W570" i="1" s="1"/>
  <c r="U571" i="1"/>
  <c r="W571" i="1" s="1"/>
  <c r="U572" i="1"/>
  <c r="W572" i="1" s="1"/>
  <c r="U573" i="1"/>
  <c r="W573" i="1" s="1"/>
  <c r="U574" i="1"/>
  <c r="W574" i="1" s="1"/>
  <c r="U575" i="1"/>
  <c r="W575" i="1" s="1"/>
  <c r="U576" i="1"/>
  <c r="W576" i="1" s="1"/>
  <c r="U577" i="1"/>
  <c r="W577" i="1" s="1"/>
  <c r="U578" i="1"/>
  <c r="W578" i="1" s="1"/>
  <c r="U579" i="1"/>
  <c r="W579" i="1" s="1"/>
  <c r="U580" i="1"/>
  <c r="W580" i="1" s="1"/>
  <c r="U581" i="1"/>
  <c r="W581" i="1" s="1"/>
  <c r="U582" i="1"/>
  <c r="W582" i="1" s="1"/>
  <c r="U583" i="1"/>
  <c r="W583" i="1" s="1"/>
  <c r="U584" i="1"/>
  <c r="W584" i="1" s="1"/>
  <c r="U585" i="1"/>
  <c r="W585" i="1" s="1"/>
  <c r="U586" i="1"/>
  <c r="W586" i="1" s="1"/>
  <c r="U587" i="1"/>
  <c r="W587" i="1" s="1"/>
  <c r="U588" i="1"/>
  <c r="W588" i="1" s="1"/>
  <c r="U589" i="1"/>
  <c r="W589" i="1" s="1"/>
  <c r="U590" i="1"/>
  <c r="W590" i="1" s="1"/>
  <c r="U591" i="1"/>
  <c r="W591" i="1" s="1"/>
  <c r="U592" i="1"/>
  <c r="W592" i="1" s="1"/>
  <c r="U593" i="1"/>
  <c r="W593" i="1" s="1"/>
  <c r="U594" i="1"/>
  <c r="W594" i="1" s="1"/>
  <c r="U595" i="1"/>
  <c r="W595" i="1" s="1"/>
  <c r="U596" i="1"/>
  <c r="W596" i="1" s="1"/>
  <c r="U597" i="1"/>
  <c r="W597" i="1" s="1"/>
  <c r="U598" i="1"/>
  <c r="W598" i="1" s="1"/>
  <c r="U599" i="1"/>
  <c r="W599" i="1" s="1"/>
  <c r="U600" i="1"/>
  <c r="W600" i="1" s="1"/>
  <c r="U601" i="1"/>
  <c r="W601" i="1" s="1"/>
  <c r="U602" i="1"/>
  <c r="W602" i="1" s="1"/>
  <c r="U603" i="1"/>
  <c r="W603" i="1" s="1"/>
  <c r="U604" i="1"/>
  <c r="W604" i="1" s="1"/>
  <c r="U605" i="1"/>
  <c r="W605" i="1" s="1"/>
  <c r="U606" i="1"/>
  <c r="W606" i="1" s="1"/>
  <c r="U607" i="1"/>
  <c r="W607" i="1" s="1"/>
  <c r="U608" i="1"/>
  <c r="W608" i="1" s="1"/>
  <c r="U609" i="1"/>
  <c r="W609" i="1" s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 s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 s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 s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 s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 s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 s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 s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 s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 s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 s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 s="1"/>
  <c r="U698" i="1"/>
  <c r="W698" i="1" s="1"/>
  <c r="U699" i="1"/>
  <c r="W699" i="1" s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 s="1"/>
  <c r="U706" i="1"/>
  <c r="W706" i="1" s="1"/>
  <c r="U707" i="1"/>
  <c r="W707" i="1" s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 s="1"/>
  <c r="U714" i="1"/>
  <c r="W714" i="1" s="1"/>
  <c r="U715" i="1"/>
  <c r="W715" i="1" s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 s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 s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 s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 s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 s="1"/>
  <c r="U754" i="1"/>
  <c r="W754" i="1" s="1"/>
  <c r="U755" i="1"/>
  <c r="W755" i="1" s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 s="1"/>
  <c r="U762" i="1"/>
  <c r="W762" i="1" s="1"/>
  <c r="U763" i="1"/>
  <c r="W763" i="1" s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 s="1"/>
  <c r="U770" i="1"/>
  <c r="W770" i="1" s="1"/>
  <c r="U771" i="1"/>
  <c r="W771" i="1" s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 s="1"/>
  <c r="U778" i="1"/>
  <c r="W778" i="1" s="1"/>
  <c r="U779" i="1"/>
  <c r="W779" i="1" s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 s="1"/>
  <c r="U786" i="1"/>
  <c r="W786" i="1" s="1"/>
  <c r="U787" i="1"/>
  <c r="W787" i="1" s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 s="1"/>
  <c r="U794" i="1"/>
  <c r="W794" i="1" s="1"/>
  <c r="U795" i="1"/>
  <c r="W795" i="1" s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 s="1"/>
  <c r="U802" i="1"/>
  <c r="W802" i="1" s="1"/>
  <c r="U803" i="1"/>
  <c r="W803" i="1" s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 s="1"/>
  <c r="U810" i="1"/>
  <c r="W810" i="1" s="1"/>
  <c r="U811" i="1"/>
  <c r="W811" i="1" s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 s="1"/>
  <c r="U818" i="1"/>
  <c r="W818" i="1" s="1"/>
  <c r="U819" i="1"/>
  <c r="W819" i="1" s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 s="1"/>
  <c r="U826" i="1"/>
  <c r="W826" i="1" s="1"/>
  <c r="U827" i="1"/>
  <c r="W827" i="1" s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 s="1"/>
  <c r="U834" i="1"/>
  <c r="W834" i="1" s="1"/>
  <c r="U835" i="1"/>
  <c r="W835" i="1" s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 s="1"/>
  <c r="U842" i="1"/>
  <c r="W842" i="1" s="1"/>
  <c r="U843" i="1"/>
  <c r="W843" i="1" s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 s="1"/>
  <c r="U850" i="1"/>
  <c r="W850" i="1" s="1"/>
  <c r="U851" i="1"/>
  <c r="W851" i="1" s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 s="1"/>
  <c r="U858" i="1"/>
  <c r="W858" i="1" s="1"/>
  <c r="U859" i="1"/>
  <c r="W859" i="1" s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 s="1"/>
  <c r="U866" i="1"/>
  <c r="W866" i="1" s="1"/>
  <c r="U867" i="1"/>
  <c r="W867" i="1" s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 s="1"/>
  <c r="U874" i="1"/>
  <c r="W874" i="1" s="1"/>
  <c r="U875" i="1"/>
  <c r="W875" i="1" s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 s="1"/>
  <c r="U882" i="1"/>
  <c r="W882" i="1" s="1"/>
  <c r="U883" i="1"/>
  <c r="W883" i="1" s="1"/>
  <c r="U884" i="1"/>
  <c r="W884" i="1" s="1"/>
  <c r="U885" i="1"/>
  <c r="W885" i="1" s="1"/>
  <c r="U886" i="1"/>
  <c r="W886" i="1" s="1"/>
  <c r="U887" i="1"/>
  <c r="W887" i="1" s="1"/>
  <c r="U888" i="1"/>
  <c r="W888" i="1" s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 s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 s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 s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 s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 s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 s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 s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 s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 s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 s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 s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 s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 s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 s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 s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 s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 s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 s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 s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 s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 s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 s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 s="1"/>
  <c r="U1200" i="1"/>
  <c r="W1200" i="1" s="1"/>
  <c r="U1201" i="1"/>
  <c r="W1201" i="1" s="1"/>
  <c r="U1202" i="1"/>
  <c r="W1202" i="1" s="1"/>
  <c r="U1203" i="1"/>
  <c r="W1203" i="1" s="1"/>
  <c r="U1204" i="1"/>
  <c r="W1204" i="1" s="1"/>
  <c r="U1205" i="1"/>
  <c r="W1205" i="1" s="1"/>
  <c r="U1206" i="1"/>
  <c r="W1206" i="1" s="1"/>
  <c r="U1207" i="1"/>
  <c r="W1207" i="1" s="1"/>
  <c r="U1208" i="1"/>
  <c r="W1208" i="1" s="1"/>
  <c r="U1209" i="1"/>
  <c r="W1209" i="1" s="1"/>
  <c r="U1210" i="1"/>
  <c r="W1210" i="1" s="1"/>
  <c r="U1211" i="1"/>
  <c r="W1211" i="1" s="1"/>
  <c r="U1212" i="1"/>
  <c r="W1212" i="1" s="1"/>
  <c r="U1213" i="1"/>
  <c r="W1213" i="1" s="1"/>
  <c r="U1214" i="1"/>
  <c r="W1214" i="1" s="1"/>
  <c r="U1215" i="1"/>
  <c r="W1215" i="1" s="1"/>
  <c r="U1216" i="1"/>
  <c r="W1216" i="1" s="1"/>
  <c r="U1217" i="1"/>
  <c r="W1217" i="1" s="1"/>
  <c r="U1218" i="1"/>
  <c r="W1218" i="1" s="1"/>
  <c r="U1219" i="1"/>
  <c r="W1219" i="1" s="1"/>
  <c r="U1220" i="1"/>
  <c r="W1220" i="1" s="1"/>
  <c r="U1221" i="1"/>
  <c r="W1221" i="1" s="1"/>
  <c r="U1222" i="1"/>
  <c r="W1222" i="1" s="1"/>
  <c r="U1223" i="1"/>
  <c r="W1223" i="1" s="1"/>
  <c r="U1224" i="1"/>
  <c r="W1224" i="1" s="1"/>
  <c r="U1225" i="1"/>
  <c r="W1225" i="1" s="1"/>
  <c r="U1226" i="1"/>
  <c r="W1226" i="1" s="1"/>
  <c r="U1227" i="1"/>
  <c r="W1227" i="1" s="1"/>
  <c r="U1228" i="1"/>
  <c r="W1228" i="1" s="1"/>
  <c r="U1229" i="1"/>
  <c r="W1229" i="1" s="1"/>
  <c r="U1230" i="1"/>
  <c r="W1230" i="1" s="1"/>
  <c r="U1231" i="1"/>
  <c r="W1231" i="1" s="1"/>
  <c r="U1232" i="1"/>
  <c r="W1232" i="1" s="1"/>
  <c r="U1233" i="1"/>
  <c r="W1233" i="1" s="1"/>
  <c r="U1234" i="1"/>
  <c r="W1234" i="1" s="1"/>
  <c r="U1235" i="1"/>
  <c r="W1235" i="1" s="1"/>
  <c r="U1236" i="1"/>
  <c r="W1236" i="1" s="1"/>
  <c r="U1237" i="1"/>
  <c r="W1237" i="1" s="1"/>
  <c r="U1238" i="1"/>
  <c r="W1238" i="1" s="1"/>
  <c r="U1239" i="1"/>
  <c r="W1239" i="1" s="1"/>
  <c r="U1240" i="1"/>
  <c r="W1240" i="1" s="1"/>
  <c r="U1241" i="1"/>
  <c r="W1241" i="1" s="1"/>
  <c r="U1242" i="1"/>
  <c r="W1242" i="1" s="1"/>
  <c r="U1243" i="1"/>
  <c r="W1243" i="1" s="1"/>
  <c r="U1244" i="1"/>
  <c r="W1244" i="1" s="1"/>
  <c r="U1245" i="1"/>
  <c r="W1245" i="1" s="1"/>
  <c r="U1246" i="1"/>
  <c r="W1246" i="1" s="1"/>
  <c r="U1247" i="1"/>
  <c r="W1247" i="1" s="1"/>
  <c r="U1248" i="1"/>
  <c r="W1248" i="1" s="1"/>
  <c r="U1249" i="1"/>
  <c r="W1249" i="1" s="1"/>
  <c r="U1250" i="1"/>
  <c r="W1250" i="1" s="1"/>
  <c r="U1251" i="1"/>
  <c r="W1251" i="1" s="1"/>
  <c r="U1252" i="1"/>
  <c r="W1252" i="1" s="1"/>
  <c r="U1253" i="1"/>
  <c r="W1253" i="1" s="1"/>
  <c r="U1254" i="1"/>
  <c r="W1254" i="1" s="1"/>
  <c r="U1255" i="1"/>
  <c r="W1255" i="1" s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 s="1"/>
  <c r="U1428" i="1"/>
  <c r="W1428" i="1" s="1"/>
  <c r="U1429" i="1"/>
  <c r="W1429" i="1" s="1"/>
  <c r="U1430" i="1"/>
  <c r="W1430" i="1" s="1"/>
  <c r="U1431" i="1"/>
  <c r="W1431" i="1" s="1"/>
  <c r="U1432" i="1"/>
  <c r="W1432" i="1" s="1"/>
  <c r="U1433" i="1"/>
  <c r="W1433" i="1" s="1"/>
  <c r="U1434" i="1"/>
  <c r="W1434" i="1" s="1"/>
  <c r="U1435" i="1"/>
  <c r="W1435" i="1" s="1"/>
  <c r="U1436" i="1"/>
  <c r="W1436" i="1" s="1"/>
  <c r="U1437" i="1"/>
  <c r="W1437" i="1" s="1"/>
  <c r="U1438" i="1"/>
  <c r="W1438" i="1" s="1"/>
  <c r="U1439" i="1"/>
  <c r="W1439" i="1" s="1"/>
  <c r="U1440" i="1"/>
  <c r="W1440" i="1" s="1"/>
  <c r="U1441" i="1"/>
  <c r="W1441" i="1" s="1"/>
  <c r="U1442" i="1"/>
  <c r="W1442" i="1" s="1"/>
  <c r="U1443" i="1"/>
  <c r="W1443" i="1" s="1"/>
  <c r="U1444" i="1"/>
  <c r="W1444" i="1" s="1"/>
  <c r="U1445" i="1"/>
  <c r="W1445" i="1" s="1"/>
  <c r="U1446" i="1"/>
  <c r="W1446" i="1" s="1"/>
  <c r="U1447" i="1"/>
  <c r="W1447" i="1" s="1"/>
  <c r="U1448" i="1"/>
  <c r="W1448" i="1" s="1"/>
  <c r="U1449" i="1"/>
  <c r="W1449" i="1" s="1"/>
  <c r="U1450" i="1"/>
  <c r="W1450" i="1" s="1"/>
  <c r="U1451" i="1"/>
  <c r="W1451" i="1" s="1"/>
  <c r="U1452" i="1"/>
  <c r="W1452" i="1" s="1"/>
  <c r="U1453" i="1"/>
  <c r="W1453" i="1" s="1"/>
  <c r="U1454" i="1"/>
  <c r="W1454" i="1" s="1"/>
  <c r="U1455" i="1"/>
  <c r="W1455" i="1" s="1"/>
  <c r="U1456" i="1"/>
  <c r="W1456" i="1" s="1"/>
  <c r="U1457" i="1"/>
  <c r="W1457" i="1" s="1"/>
  <c r="U1458" i="1"/>
  <c r="W1458" i="1" s="1"/>
  <c r="U1459" i="1"/>
  <c r="W1459" i="1" s="1"/>
  <c r="U1460" i="1"/>
  <c r="W1460" i="1" s="1"/>
  <c r="U1461" i="1"/>
  <c r="W1461" i="1" s="1"/>
  <c r="U1462" i="1"/>
  <c r="W1462" i="1" s="1"/>
  <c r="U1463" i="1"/>
  <c r="W1463" i="1" s="1"/>
  <c r="U1464" i="1"/>
  <c r="W1464" i="1" s="1"/>
  <c r="U1465" i="1"/>
  <c r="W1465" i="1" s="1"/>
  <c r="U1466" i="1"/>
  <c r="W1466" i="1" s="1"/>
  <c r="U1467" i="1"/>
  <c r="W1467" i="1" s="1"/>
  <c r="U1468" i="1"/>
  <c r="W1468" i="1" s="1"/>
  <c r="U1469" i="1"/>
  <c r="W1469" i="1" s="1"/>
  <c r="U1470" i="1"/>
  <c r="W1470" i="1" s="1"/>
  <c r="U1471" i="1"/>
  <c r="W1471" i="1" s="1"/>
  <c r="U1472" i="1"/>
  <c r="W1472" i="1" s="1"/>
  <c r="U1473" i="1"/>
  <c r="W1473" i="1" s="1"/>
  <c r="U1474" i="1"/>
  <c r="W1474" i="1" s="1"/>
  <c r="U1475" i="1"/>
  <c r="W1475" i="1" s="1"/>
  <c r="U1476" i="1"/>
  <c r="W1476" i="1" s="1"/>
  <c r="U1477" i="1"/>
  <c r="W1477" i="1" s="1"/>
  <c r="U1478" i="1"/>
  <c r="W1478" i="1" s="1"/>
  <c r="U1479" i="1"/>
  <c r="W1479" i="1" s="1"/>
  <c r="U1480" i="1"/>
  <c r="W1480" i="1" s="1"/>
  <c r="U1481" i="1"/>
  <c r="W1481" i="1" s="1"/>
  <c r="U1482" i="1"/>
  <c r="W1482" i="1" s="1"/>
  <c r="U1483" i="1"/>
  <c r="W1483" i="1" s="1"/>
  <c r="U1484" i="1"/>
  <c r="W1484" i="1" s="1"/>
  <c r="U1485" i="1"/>
  <c r="W1485" i="1" s="1"/>
  <c r="U1486" i="1"/>
  <c r="W1486" i="1" s="1"/>
  <c r="U1487" i="1"/>
  <c r="W1487" i="1" s="1"/>
  <c r="U1488" i="1"/>
  <c r="W1488" i="1" s="1"/>
  <c r="U1489" i="1"/>
  <c r="W1489" i="1" s="1"/>
  <c r="U1490" i="1"/>
  <c r="W1490" i="1" s="1"/>
  <c r="U1491" i="1"/>
  <c r="W1491" i="1" s="1"/>
  <c r="U1492" i="1"/>
  <c r="W1492" i="1" s="1"/>
  <c r="U1493" i="1"/>
  <c r="W1493" i="1" s="1"/>
  <c r="U1494" i="1"/>
  <c r="W1494" i="1" s="1"/>
  <c r="U1495" i="1"/>
  <c r="W1495" i="1" s="1"/>
  <c r="U1496" i="1"/>
  <c r="W1496" i="1" s="1"/>
  <c r="U1497" i="1"/>
  <c r="W1497" i="1" s="1"/>
  <c r="U1498" i="1"/>
  <c r="W1498" i="1" s="1"/>
  <c r="U1499" i="1"/>
  <c r="W1499" i="1" s="1"/>
  <c r="U1500" i="1"/>
  <c r="W1500" i="1" s="1"/>
  <c r="U1501" i="1"/>
  <c r="W1501" i="1" s="1"/>
  <c r="U1502" i="1"/>
  <c r="W1502" i="1" s="1"/>
  <c r="U1503" i="1"/>
  <c r="W1503" i="1" s="1"/>
  <c r="U1504" i="1"/>
  <c r="W1504" i="1" s="1"/>
  <c r="U1505" i="1"/>
  <c r="W1505" i="1" s="1"/>
  <c r="U1506" i="1"/>
  <c r="W1506" i="1" s="1"/>
  <c r="U1507" i="1"/>
  <c r="W1507" i="1" s="1"/>
  <c r="U1508" i="1"/>
  <c r="W1508" i="1" s="1"/>
  <c r="U1509" i="1"/>
  <c r="W1509" i="1" s="1"/>
  <c r="U1510" i="1"/>
  <c r="W1510" i="1" s="1"/>
  <c r="U1511" i="1"/>
  <c r="W1511" i="1" s="1"/>
  <c r="U1512" i="1"/>
  <c r="W1512" i="1" s="1"/>
  <c r="U1513" i="1"/>
  <c r="W1513" i="1" s="1"/>
  <c r="U1514" i="1"/>
  <c r="W1514" i="1" s="1"/>
  <c r="U1515" i="1"/>
  <c r="W1515" i="1" s="1"/>
  <c r="U1516" i="1"/>
  <c r="W1516" i="1" s="1"/>
  <c r="U1517" i="1"/>
  <c r="W1517" i="1" s="1"/>
  <c r="U1518" i="1"/>
  <c r="W1518" i="1" s="1"/>
  <c r="U1519" i="1"/>
  <c r="W1519" i="1" s="1"/>
  <c r="U1520" i="1"/>
  <c r="W1520" i="1" s="1"/>
  <c r="U1521" i="1"/>
  <c r="W1521" i="1" s="1"/>
  <c r="U1522" i="1"/>
  <c r="W1522" i="1" s="1"/>
  <c r="U1523" i="1"/>
  <c r="W1523" i="1" s="1"/>
  <c r="U1524" i="1"/>
  <c r="W1524" i="1" s="1"/>
  <c r="U1525" i="1"/>
  <c r="W1525" i="1" s="1"/>
  <c r="U1526" i="1"/>
  <c r="W1526" i="1" s="1"/>
  <c r="U1527" i="1"/>
  <c r="W1527" i="1" s="1"/>
  <c r="U1528" i="1"/>
  <c r="W1528" i="1" s="1"/>
  <c r="U1529" i="1"/>
  <c r="W1529" i="1" s="1"/>
  <c r="U1530" i="1"/>
  <c r="W1530" i="1" s="1"/>
  <c r="U1531" i="1"/>
  <c r="W1531" i="1" s="1"/>
  <c r="U1532" i="1"/>
  <c r="W1532" i="1" s="1"/>
  <c r="U1533" i="1"/>
  <c r="W1533" i="1" s="1"/>
  <c r="U1534" i="1"/>
  <c r="W1534" i="1" s="1"/>
  <c r="U1535" i="1"/>
  <c r="W1535" i="1" s="1"/>
  <c r="U1536" i="1"/>
  <c r="W1536" i="1" s="1"/>
  <c r="U1537" i="1"/>
  <c r="W1537" i="1" s="1"/>
  <c r="U1538" i="1"/>
  <c r="W1538" i="1" s="1"/>
  <c r="U1539" i="1"/>
  <c r="W1539" i="1" s="1"/>
  <c r="U1540" i="1"/>
  <c r="W1540" i="1" s="1"/>
  <c r="U1541" i="1"/>
  <c r="W1541" i="1" s="1"/>
  <c r="U1542" i="1"/>
  <c r="W1542" i="1" s="1"/>
  <c r="U1543" i="1"/>
  <c r="W1543" i="1" s="1"/>
  <c r="U1544" i="1"/>
  <c r="W1544" i="1" s="1"/>
  <c r="U1545" i="1"/>
  <c r="W1545" i="1" s="1"/>
  <c r="U1546" i="1"/>
  <c r="W1546" i="1" s="1"/>
  <c r="U1547" i="1"/>
  <c r="W1547" i="1" s="1"/>
  <c r="U1548" i="1"/>
  <c r="W1548" i="1" s="1"/>
  <c r="U1549" i="1"/>
  <c r="W1549" i="1" s="1"/>
  <c r="U1550" i="1"/>
  <c r="W1550" i="1" s="1"/>
  <c r="U1551" i="1"/>
  <c r="W1551" i="1" s="1"/>
  <c r="U1552" i="1"/>
  <c r="W1552" i="1" s="1"/>
  <c r="U1553" i="1"/>
  <c r="W1553" i="1" s="1"/>
  <c r="U1554" i="1"/>
  <c r="W1554" i="1" s="1"/>
  <c r="U1555" i="1"/>
  <c r="W1555" i="1" s="1"/>
  <c r="U1556" i="1"/>
  <c r="W1556" i="1" s="1"/>
  <c r="U1557" i="1"/>
  <c r="W1557" i="1" s="1"/>
  <c r="U1558" i="1"/>
  <c r="W1558" i="1" s="1"/>
  <c r="U1559" i="1"/>
  <c r="W1559" i="1" s="1"/>
  <c r="U1560" i="1"/>
  <c r="W1560" i="1" s="1"/>
  <c r="U1561" i="1"/>
  <c r="W1561" i="1" s="1"/>
  <c r="U1562" i="1"/>
  <c r="W1562" i="1" s="1"/>
  <c r="U1563" i="1"/>
  <c r="W1563" i="1" s="1"/>
  <c r="U1564" i="1"/>
  <c r="W1564" i="1" s="1"/>
  <c r="U1565" i="1"/>
  <c r="W1565" i="1" s="1"/>
  <c r="U1566" i="1"/>
  <c r="W1566" i="1" s="1"/>
  <c r="U1567" i="1"/>
  <c r="W1567" i="1" s="1"/>
  <c r="U1568" i="1"/>
  <c r="W1568" i="1" s="1"/>
  <c r="U1569" i="1"/>
  <c r="W1569" i="1" s="1"/>
  <c r="U1570" i="1"/>
  <c r="W1570" i="1" s="1"/>
  <c r="U1571" i="1"/>
  <c r="W1571" i="1" s="1"/>
  <c r="U1572" i="1"/>
  <c r="W1572" i="1" s="1"/>
  <c r="U1573" i="1"/>
  <c r="W1573" i="1" s="1"/>
  <c r="U1574" i="1"/>
  <c r="W1574" i="1" s="1"/>
  <c r="U1575" i="1"/>
  <c r="W1575" i="1" s="1"/>
  <c r="U1576" i="1"/>
  <c r="W1576" i="1" s="1"/>
  <c r="U1577" i="1"/>
  <c r="W1577" i="1" s="1"/>
  <c r="U1578" i="1"/>
  <c r="W1578" i="1" s="1"/>
  <c r="U1579" i="1"/>
  <c r="W1579" i="1" s="1"/>
  <c r="U1580" i="1"/>
  <c r="W1580" i="1" s="1"/>
  <c r="U1581" i="1"/>
  <c r="W1581" i="1" s="1"/>
  <c r="U1582" i="1"/>
  <c r="W1582" i="1" s="1"/>
  <c r="U1583" i="1"/>
  <c r="W1583" i="1" s="1"/>
  <c r="U1584" i="1"/>
  <c r="W1584" i="1" s="1"/>
  <c r="U1585" i="1"/>
  <c r="W1585" i="1" s="1"/>
  <c r="U1586" i="1"/>
  <c r="W1586" i="1" s="1"/>
  <c r="U1587" i="1"/>
  <c r="W1587" i="1" s="1"/>
  <c r="U1588" i="1"/>
  <c r="W1588" i="1" s="1"/>
  <c r="U1589" i="1"/>
  <c r="W1589" i="1" s="1"/>
  <c r="U1590" i="1"/>
  <c r="W1590" i="1" s="1"/>
  <c r="U1591" i="1"/>
  <c r="W1591" i="1" s="1"/>
  <c r="U1592" i="1"/>
  <c r="W1592" i="1" s="1"/>
  <c r="U1593" i="1"/>
  <c r="W1593" i="1" s="1"/>
  <c r="U1594" i="1"/>
  <c r="W1594" i="1" s="1"/>
  <c r="U1595" i="1"/>
  <c r="W1595" i="1" s="1"/>
  <c r="U1596" i="1"/>
  <c r="W1596" i="1" s="1"/>
  <c r="U1597" i="1"/>
  <c r="W1597" i="1" s="1"/>
  <c r="U1598" i="1"/>
  <c r="W1598" i="1" s="1"/>
  <c r="U1599" i="1"/>
  <c r="W1599" i="1" s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 s="1"/>
  <c r="U1606" i="1"/>
  <c r="W1606" i="1" s="1"/>
  <c r="U1607" i="1"/>
  <c r="W1607" i="1" s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 s="1"/>
  <c r="U1614" i="1"/>
  <c r="W1614" i="1" s="1"/>
  <c r="U1615" i="1"/>
  <c r="W1615" i="1" s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 s="1"/>
  <c r="U1622" i="1"/>
  <c r="W1622" i="1" s="1"/>
  <c r="U1623" i="1"/>
  <c r="W1623" i="1" s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 s="1"/>
  <c r="U1630" i="1"/>
  <c r="W1630" i="1" s="1"/>
  <c r="U1631" i="1"/>
  <c r="W1631" i="1" s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 s="1"/>
  <c r="U1638" i="1"/>
  <c r="W1638" i="1" s="1"/>
  <c r="U1639" i="1"/>
  <c r="W1639" i="1" s="1"/>
  <c r="U1640" i="1"/>
  <c r="W1640" i="1" s="1"/>
  <c r="U1641" i="1"/>
  <c r="W1641" i="1" s="1"/>
  <c r="U1642" i="1"/>
  <c r="W1642" i="1" s="1"/>
  <c r="U1643" i="1"/>
  <c r="W1643" i="1" s="1"/>
  <c r="U1644" i="1"/>
  <c r="W1644" i="1" s="1"/>
  <c r="U1645" i="1"/>
  <c r="W1645" i="1" s="1"/>
  <c r="U1646" i="1"/>
  <c r="W1646" i="1" s="1"/>
  <c r="U1647" i="1"/>
  <c r="W1647" i="1" s="1"/>
  <c r="U1648" i="1"/>
  <c r="W1648" i="1" s="1"/>
  <c r="U1649" i="1"/>
  <c r="W1649" i="1" s="1"/>
  <c r="U1650" i="1"/>
  <c r="W1650" i="1" s="1"/>
  <c r="U1651" i="1"/>
  <c r="W1651" i="1" s="1"/>
  <c r="U1652" i="1"/>
  <c r="W1652" i="1" s="1"/>
  <c r="U1653" i="1"/>
  <c r="W1653" i="1" s="1"/>
  <c r="U1654" i="1"/>
  <c r="W1654" i="1" s="1"/>
  <c r="U1655" i="1"/>
  <c r="W1655" i="1" s="1"/>
  <c r="U1656" i="1"/>
  <c r="W1656" i="1" s="1"/>
  <c r="U1657" i="1"/>
  <c r="W1657" i="1" s="1"/>
  <c r="U1658" i="1"/>
  <c r="W1658" i="1" s="1"/>
  <c r="U1659" i="1"/>
  <c r="W1659" i="1" s="1"/>
  <c r="U1660" i="1"/>
  <c r="W1660" i="1" s="1"/>
  <c r="U1661" i="1"/>
  <c r="W1661" i="1" s="1"/>
  <c r="U1662" i="1"/>
  <c r="W1662" i="1" s="1"/>
  <c r="U1663" i="1"/>
  <c r="W1663" i="1" s="1"/>
  <c r="U1664" i="1"/>
  <c r="W1664" i="1" s="1"/>
  <c r="U1665" i="1"/>
  <c r="W1665" i="1" s="1"/>
  <c r="U1666" i="1"/>
  <c r="W1666" i="1" s="1"/>
  <c r="U1667" i="1"/>
  <c r="W1667" i="1" s="1"/>
  <c r="U1668" i="1"/>
  <c r="W1668" i="1" s="1"/>
  <c r="U1669" i="1"/>
  <c r="W1669" i="1" s="1"/>
  <c r="U1670" i="1"/>
  <c r="W1670" i="1" s="1"/>
  <c r="U1671" i="1"/>
  <c r="W1671" i="1" s="1"/>
  <c r="U1672" i="1"/>
  <c r="W1672" i="1" s="1"/>
  <c r="U1673" i="1"/>
  <c r="W1673" i="1" s="1"/>
  <c r="U1674" i="1"/>
  <c r="W1674" i="1" s="1"/>
  <c r="U1675" i="1"/>
  <c r="W1675" i="1" s="1"/>
  <c r="U1676" i="1"/>
  <c r="W1676" i="1" s="1"/>
  <c r="U1677" i="1"/>
  <c r="W1677" i="1" s="1"/>
  <c r="U1678" i="1"/>
  <c r="W1678" i="1" s="1"/>
  <c r="U1679" i="1"/>
  <c r="W1679" i="1" s="1"/>
  <c r="U1680" i="1"/>
  <c r="W1680" i="1" s="1"/>
  <c r="U1681" i="1"/>
  <c r="W1681" i="1" s="1"/>
  <c r="U1682" i="1"/>
  <c r="W1682" i="1" s="1"/>
  <c r="U1683" i="1"/>
  <c r="W1683" i="1" s="1"/>
  <c r="U1684" i="1"/>
  <c r="W1684" i="1" s="1"/>
  <c r="U1685" i="1"/>
  <c r="W1685" i="1" s="1"/>
  <c r="U1686" i="1"/>
  <c r="W1686" i="1" s="1"/>
  <c r="U1687" i="1"/>
  <c r="W1687" i="1" s="1"/>
  <c r="U1688" i="1"/>
  <c r="W1688" i="1" s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 s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 s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 s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 s="1"/>
  <c r="U2004" i="1"/>
  <c r="W2004" i="1" s="1"/>
  <c r="U2005" i="1"/>
  <c r="W2005" i="1" s="1"/>
  <c r="U2006" i="1"/>
  <c r="W2006" i="1" s="1"/>
  <c r="U2007" i="1"/>
  <c r="W2007" i="1" s="1"/>
  <c r="U2008" i="1"/>
  <c r="W2008" i="1" s="1"/>
  <c r="U2009" i="1"/>
  <c r="W2009" i="1" s="1"/>
  <c r="U2010" i="1"/>
  <c r="W2010" i="1" s="1"/>
  <c r="U2011" i="1"/>
  <c r="W2011" i="1" s="1"/>
  <c r="U2012" i="1"/>
  <c r="W2012" i="1" s="1"/>
  <c r="U2013" i="1"/>
  <c r="W2013" i="1" s="1"/>
  <c r="U2014" i="1"/>
  <c r="W2014" i="1" s="1"/>
  <c r="U2015" i="1"/>
  <c r="W2015" i="1" s="1"/>
  <c r="U2016" i="1"/>
  <c r="W2016" i="1" s="1"/>
  <c r="U2017" i="1"/>
  <c r="W2017" i="1" s="1"/>
  <c r="U2018" i="1"/>
  <c r="W2018" i="1" s="1"/>
  <c r="U2019" i="1"/>
  <c r="W2019" i="1" s="1"/>
  <c r="U2020" i="1"/>
  <c r="W2020" i="1" s="1"/>
  <c r="U2021" i="1"/>
  <c r="W2021" i="1" s="1"/>
  <c r="U2022" i="1"/>
  <c r="W2022" i="1" s="1"/>
  <c r="U2023" i="1"/>
  <c r="W2023" i="1" s="1"/>
  <c r="U2024" i="1"/>
  <c r="W2024" i="1" s="1"/>
  <c r="U2025" i="1"/>
  <c r="W2025" i="1" s="1"/>
  <c r="U2026" i="1"/>
  <c r="W2026" i="1" s="1"/>
  <c r="U2027" i="1"/>
  <c r="W2027" i="1" s="1"/>
  <c r="U2028" i="1"/>
  <c r="W2028" i="1" s="1"/>
  <c r="U2029" i="1"/>
  <c r="W2029" i="1" s="1"/>
  <c r="U2030" i="1"/>
  <c r="W2030" i="1" s="1"/>
  <c r="U2031" i="1"/>
  <c r="W2031" i="1" s="1"/>
  <c r="U2032" i="1"/>
  <c r="W2032" i="1" s="1"/>
  <c r="U2033" i="1"/>
  <c r="W2033" i="1" s="1"/>
  <c r="U2034" i="1"/>
  <c r="W2034" i="1" s="1"/>
  <c r="U2035" i="1"/>
  <c r="W2035" i="1" s="1"/>
  <c r="U2036" i="1"/>
  <c r="W2036" i="1" s="1"/>
  <c r="U2037" i="1"/>
  <c r="W2037" i="1" s="1"/>
  <c r="U2038" i="1"/>
  <c r="W2038" i="1" s="1"/>
  <c r="U2039" i="1"/>
  <c r="W2039" i="1" s="1"/>
  <c r="U2040" i="1"/>
  <c r="W2040" i="1" s="1"/>
  <c r="U2041" i="1"/>
  <c r="W2041" i="1" s="1"/>
  <c r="U2042" i="1"/>
  <c r="W2042" i="1" s="1"/>
  <c r="U2043" i="1"/>
  <c r="W2043" i="1" s="1"/>
  <c r="U2044" i="1"/>
  <c r="W2044" i="1" s="1"/>
  <c r="U2045" i="1"/>
  <c r="W2045" i="1" s="1"/>
  <c r="U2046" i="1"/>
  <c r="W2046" i="1" s="1"/>
  <c r="U2047" i="1"/>
  <c r="W2047" i="1" s="1"/>
  <c r="U2048" i="1"/>
  <c r="W2048" i="1" s="1"/>
  <c r="U2049" i="1"/>
  <c r="W2049" i="1" s="1"/>
  <c r="U2050" i="1"/>
  <c r="W2050" i="1" s="1"/>
  <c r="U2051" i="1"/>
  <c r="W2051" i="1" s="1"/>
  <c r="U2052" i="1"/>
  <c r="W2052" i="1" s="1"/>
  <c r="U2053" i="1"/>
  <c r="W2053" i="1" s="1"/>
  <c r="U2054" i="1"/>
  <c r="W2054" i="1" s="1"/>
  <c r="U2055" i="1"/>
  <c r="W2055" i="1" s="1"/>
  <c r="U2056" i="1"/>
  <c r="W2056" i="1" s="1"/>
  <c r="U2057" i="1"/>
  <c r="W2057" i="1" s="1"/>
  <c r="U2058" i="1"/>
  <c r="W2058" i="1" s="1"/>
  <c r="U2059" i="1"/>
  <c r="W2059" i="1" s="1"/>
  <c r="U2060" i="1"/>
  <c r="W2060" i="1" s="1"/>
  <c r="U2061" i="1"/>
  <c r="W2061" i="1" s="1"/>
  <c r="U2062" i="1"/>
  <c r="W2062" i="1" s="1"/>
  <c r="U2063" i="1"/>
  <c r="W2063" i="1" s="1"/>
  <c r="U2064" i="1"/>
  <c r="W2064" i="1" s="1"/>
  <c r="U2065" i="1"/>
  <c r="W2065" i="1" s="1"/>
  <c r="U2066" i="1"/>
  <c r="W2066" i="1" s="1"/>
  <c r="U2067" i="1"/>
  <c r="W2067" i="1" s="1"/>
  <c r="U2068" i="1"/>
  <c r="W2068" i="1" s="1"/>
  <c r="U2069" i="1"/>
  <c r="W2069" i="1" s="1"/>
  <c r="U2070" i="1"/>
  <c r="W2070" i="1" s="1"/>
  <c r="U2071" i="1"/>
  <c r="W2071" i="1" s="1"/>
  <c r="U2072" i="1"/>
  <c r="W2072" i="1" s="1"/>
  <c r="U2073" i="1"/>
  <c r="W2073" i="1" s="1"/>
  <c r="U2074" i="1"/>
  <c r="W2074" i="1" s="1"/>
  <c r="U2075" i="1"/>
  <c r="W2075" i="1" s="1"/>
  <c r="U2076" i="1"/>
  <c r="W2076" i="1" s="1"/>
  <c r="U2077" i="1"/>
  <c r="W2077" i="1" s="1"/>
  <c r="U2078" i="1"/>
  <c r="W2078" i="1" s="1"/>
  <c r="U2079" i="1"/>
  <c r="W2079" i="1" s="1"/>
  <c r="U2080" i="1"/>
  <c r="W2080" i="1" s="1"/>
  <c r="U2081" i="1"/>
  <c r="W2081" i="1" s="1"/>
  <c r="U2082" i="1"/>
  <c r="W2082" i="1" s="1"/>
  <c r="U2083" i="1"/>
  <c r="W2083" i="1" s="1"/>
  <c r="U2084" i="1"/>
  <c r="W2084" i="1" s="1"/>
  <c r="U2085" i="1"/>
  <c r="W2085" i="1" s="1"/>
  <c r="U2086" i="1"/>
  <c r="W2086" i="1" s="1"/>
  <c r="U2087" i="1"/>
  <c r="W2087" i="1" s="1"/>
  <c r="U2088" i="1"/>
  <c r="W2088" i="1" s="1"/>
  <c r="U2089" i="1"/>
  <c r="W2089" i="1" s="1"/>
  <c r="U2090" i="1"/>
  <c r="W2090" i="1" s="1"/>
  <c r="U2091" i="1"/>
  <c r="W2091" i="1" s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 s="1"/>
  <c r="U2326" i="1"/>
  <c r="W2326" i="1" s="1"/>
  <c r="U2327" i="1"/>
  <c r="W2327" i="1" s="1"/>
  <c r="U2328" i="1"/>
  <c r="W2328" i="1" s="1"/>
  <c r="U2329" i="1"/>
  <c r="W2329" i="1" s="1"/>
  <c r="U2330" i="1"/>
  <c r="W2330" i="1" s="1"/>
  <c r="U2331" i="1"/>
  <c r="W2331" i="1" s="1"/>
  <c r="U2332" i="1"/>
  <c r="W2332" i="1" s="1"/>
  <c r="U2333" i="1"/>
  <c r="W2333" i="1" s="1"/>
  <c r="U2334" i="1"/>
  <c r="W2334" i="1" s="1"/>
  <c r="U2335" i="1"/>
  <c r="W2335" i="1" s="1"/>
  <c r="U2336" i="1"/>
  <c r="W2336" i="1" s="1"/>
  <c r="U2337" i="1"/>
  <c r="W2337" i="1" s="1"/>
  <c r="U2338" i="1"/>
  <c r="W2338" i="1" s="1"/>
  <c r="U2339" i="1"/>
  <c r="W2339" i="1" s="1"/>
  <c r="U2340" i="1"/>
  <c r="W2340" i="1" s="1"/>
  <c r="U2341" i="1"/>
  <c r="W2341" i="1" s="1"/>
  <c r="U2342" i="1"/>
  <c r="W2342" i="1" s="1"/>
  <c r="U2343" i="1"/>
  <c r="W2343" i="1" s="1"/>
  <c r="U2344" i="1"/>
  <c r="W2344" i="1" s="1"/>
  <c r="U2345" i="1"/>
  <c r="W2345" i="1" s="1"/>
  <c r="U2346" i="1"/>
  <c r="W2346" i="1" s="1"/>
  <c r="U2347" i="1"/>
  <c r="W2347" i="1" s="1"/>
  <c r="U2348" i="1"/>
  <c r="W2348" i="1" s="1"/>
  <c r="U2349" i="1"/>
  <c r="W2349" i="1" s="1"/>
  <c r="U2350" i="1"/>
  <c r="W2350" i="1" s="1"/>
  <c r="U2351" i="1"/>
  <c r="W2351" i="1" s="1"/>
  <c r="U2352" i="1"/>
  <c r="W2352" i="1" s="1"/>
  <c r="U2353" i="1"/>
  <c r="W2353" i="1" s="1"/>
  <c r="U2354" i="1"/>
  <c r="W2354" i="1" s="1"/>
  <c r="U2355" i="1"/>
  <c r="W2355" i="1" s="1"/>
  <c r="U2356" i="1"/>
  <c r="W2356" i="1" s="1"/>
  <c r="U2357" i="1"/>
  <c r="W2357" i="1" s="1"/>
  <c r="U2358" i="1"/>
  <c r="W2358" i="1" s="1"/>
  <c r="U2359" i="1"/>
  <c r="W2359" i="1" s="1"/>
  <c r="U2360" i="1"/>
  <c r="W2360" i="1" s="1"/>
  <c r="U2361" i="1"/>
  <c r="W2361" i="1" s="1"/>
  <c r="U2362" i="1"/>
  <c r="W2362" i="1" s="1"/>
  <c r="U2363" i="1"/>
  <c r="W2363" i="1" s="1"/>
  <c r="U2364" i="1"/>
  <c r="W2364" i="1" s="1"/>
  <c r="U2365" i="1"/>
  <c r="W2365" i="1" s="1"/>
  <c r="U2366" i="1"/>
  <c r="W2366" i="1" s="1"/>
  <c r="U2367" i="1"/>
  <c r="W2367" i="1" s="1"/>
  <c r="U2368" i="1"/>
  <c r="W2368" i="1" s="1"/>
  <c r="U2369" i="1"/>
  <c r="W2369" i="1" s="1"/>
  <c r="U2370" i="1"/>
  <c r="W2370" i="1" s="1"/>
  <c r="U2371" i="1"/>
  <c r="W2371" i="1" s="1"/>
  <c r="U2372" i="1"/>
  <c r="W2372" i="1" s="1"/>
  <c r="U2373" i="1"/>
  <c r="W2373" i="1" s="1"/>
  <c r="U2374" i="1"/>
  <c r="W2374" i="1" s="1"/>
  <c r="U2375" i="1"/>
  <c r="W2375" i="1" s="1"/>
  <c r="U2376" i="1"/>
  <c r="W2376" i="1" s="1"/>
  <c r="U2377" i="1"/>
  <c r="W2377" i="1" s="1"/>
  <c r="U2378" i="1"/>
  <c r="W2378" i="1" s="1"/>
  <c r="U2379" i="1"/>
  <c r="W2379" i="1" s="1"/>
  <c r="U2380" i="1"/>
  <c r="W2380" i="1" s="1"/>
  <c r="U2381" i="1"/>
  <c r="W2381" i="1" s="1"/>
  <c r="U2382" i="1"/>
  <c r="W2382" i="1" s="1"/>
  <c r="U2383" i="1"/>
  <c r="W2383" i="1" s="1"/>
  <c r="U2384" i="1"/>
  <c r="W2384" i="1" s="1"/>
  <c r="U2385" i="1"/>
  <c r="W2385" i="1" s="1"/>
  <c r="U2386" i="1"/>
  <c r="W2386" i="1" s="1"/>
  <c r="U2387" i="1"/>
  <c r="W2387" i="1" s="1"/>
  <c r="U2388" i="1"/>
  <c r="W2388" i="1" s="1"/>
  <c r="U2389" i="1"/>
  <c r="W2389" i="1" s="1"/>
  <c r="U2390" i="1"/>
  <c r="W2390" i="1" s="1"/>
  <c r="U2391" i="1"/>
  <c r="W2391" i="1" s="1"/>
  <c r="U2392" i="1"/>
  <c r="W2392" i="1" s="1"/>
  <c r="U2393" i="1"/>
  <c r="W2393" i="1" s="1"/>
  <c r="U2394" i="1"/>
  <c r="W2394" i="1" s="1"/>
  <c r="U2395" i="1"/>
  <c r="W2395" i="1" s="1"/>
  <c r="U2396" i="1"/>
  <c r="W2396" i="1" s="1"/>
  <c r="U2397" i="1"/>
  <c r="W2397" i="1" s="1"/>
  <c r="U2398" i="1"/>
  <c r="W2398" i="1" s="1"/>
  <c r="U2399" i="1"/>
  <c r="W2399" i="1" s="1"/>
  <c r="U2400" i="1"/>
  <c r="W2400" i="1" s="1"/>
  <c r="U2401" i="1"/>
  <c r="W2401" i="1" s="1"/>
  <c r="U2402" i="1"/>
  <c r="W2402" i="1" s="1"/>
  <c r="U2403" i="1"/>
  <c r="W2403" i="1" s="1"/>
  <c r="U2404" i="1"/>
  <c r="W2404" i="1" s="1"/>
  <c r="U2405" i="1"/>
  <c r="W2405" i="1" s="1"/>
  <c r="U2406" i="1"/>
  <c r="W2406" i="1" s="1"/>
  <c r="U2407" i="1"/>
  <c r="W2407" i="1" s="1"/>
  <c r="U2408" i="1"/>
  <c r="W2408" i="1" s="1"/>
  <c r="U2409" i="1"/>
  <c r="W2409" i="1" s="1"/>
  <c r="U2410" i="1"/>
  <c r="W2410" i="1" s="1"/>
  <c r="U2411" i="1"/>
  <c r="W2411" i="1" s="1"/>
  <c r="U2412" i="1"/>
  <c r="W2412" i="1" s="1"/>
  <c r="U2413" i="1"/>
  <c r="W2413" i="1" s="1"/>
  <c r="U2414" i="1"/>
  <c r="W2414" i="1" s="1"/>
  <c r="U2415" i="1"/>
  <c r="W2415" i="1" s="1"/>
  <c r="U2416" i="1"/>
  <c r="W2416" i="1" s="1"/>
  <c r="U2417" i="1"/>
  <c r="W2417" i="1" s="1"/>
  <c r="U2418" i="1"/>
  <c r="W2418" i="1" s="1"/>
  <c r="U2419" i="1"/>
  <c r="W2419" i="1" s="1"/>
  <c r="U2420" i="1"/>
  <c r="W2420" i="1" s="1"/>
  <c r="U2421" i="1"/>
  <c r="W2421" i="1" s="1"/>
  <c r="U2422" i="1"/>
  <c r="W2422" i="1" s="1"/>
  <c r="U2423" i="1"/>
  <c r="W2423" i="1" s="1"/>
  <c r="U2424" i="1"/>
  <c r="W2424" i="1" s="1"/>
  <c r="U2425" i="1"/>
  <c r="W2425" i="1" s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 s="1"/>
  <c r="U2432" i="1"/>
  <c r="W2432" i="1" s="1"/>
  <c r="U2433" i="1"/>
  <c r="W2433" i="1" s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 s="1"/>
  <c r="U2440" i="1"/>
  <c r="W2440" i="1" s="1"/>
  <c r="U2441" i="1"/>
  <c r="W2441" i="1" s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 s="1"/>
  <c r="U2448" i="1"/>
  <c r="W2448" i="1" s="1"/>
  <c r="U2449" i="1"/>
  <c r="W2449" i="1" s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 s="1"/>
  <c r="U2456" i="1"/>
  <c r="W2456" i="1" s="1"/>
  <c r="U2457" i="1"/>
  <c r="W2457" i="1" s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 s="1"/>
  <c r="U2464" i="1"/>
  <c r="W2464" i="1" s="1"/>
  <c r="U2465" i="1"/>
  <c r="W2465" i="1" s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 s="1"/>
  <c r="U2472" i="1"/>
  <c r="W2472" i="1" s="1"/>
  <c r="U2473" i="1"/>
  <c r="W2473" i="1" s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 s="1"/>
  <c r="U2480" i="1"/>
  <c r="W2480" i="1" s="1"/>
  <c r="U2481" i="1"/>
  <c r="W2481" i="1" s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 s="1"/>
  <c r="U2488" i="1"/>
  <c r="W2488" i="1" s="1"/>
  <c r="U2489" i="1"/>
  <c r="W2489" i="1" s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 s="1"/>
  <c r="U2496" i="1"/>
  <c r="W2496" i="1" s="1"/>
  <c r="U2497" i="1"/>
  <c r="W2497" i="1" s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 s="1"/>
  <c r="U2504" i="1"/>
  <c r="W2504" i="1" s="1"/>
  <c r="U2505" i="1"/>
  <c r="W2505" i="1" s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 s="1"/>
  <c r="U2512" i="1"/>
  <c r="W2512" i="1" s="1"/>
  <c r="U2513" i="1"/>
  <c r="W2513" i="1" s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 s="1"/>
  <c r="U2520" i="1"/>
  <c r="W2520" i="1" s="1"/>
  <c r="U2521" i="1"/>
  <c r="W2521" i="1" s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 s="1"/>
  <c r="U2528" i="1"/>
  <c r="W2528" i="1" s="1"/>
  <c r="U2529" i="1"/>
  <c r="W2529" i="1" s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 s="1"/>
  <c r="U2536" i="1"/>
  <c r="W2536" i="1" s="1"/>
  <c r="U2537" i="1"/>
  <c r="W2537" i="1" s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 s="1"/>
  <c r="U2544" i="1"/>
  <c r="W2544" i="1" s="1"/>
  <c r="U2545" i="1"/>
  <c r="W2545" i="1" s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 s="1"/>
  <c r="U2552" i="1"/>
  <c r="W2552" i="1" s="1"/>
  <c r="U2553" i="1"/>
  <c r="W2553" i="1" s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 s="1"/>
  <c r="U2560" i="1"/>
  <c r="W2560" i="1" s="1"/>
  <c r="U2561" i="1"/>
  <c r="W2561" i="1" s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 s="1"/>
  <c r="U2568" i="1"/>
  <c r="W2568" i="1" s="1"/>
  <c r="U2569" i="1"/>
  <c r="W2569" i="1" s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 s="1"/>
  <c r="U2576" i="1"/>
  <c r="W2576" i="1" s="1"/>
  <c r="U2577" i="1"/>
  <c r="W2577" i="1" s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 s="1"/>
  <c r="U2584" i="1"/>
  <c r="W2584" i="1" s="1"/>
  <c r="U2585" i="1"/>
  <c r="W2585" i="1" s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 s="1"/>
  <c r="U2592" i="1"/>
  <c r="W2592" i="1" s="1"/>
  <c r="U2593" i="1"/>
  <c r="W2593" i="1" s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 s="1"/>
  <c r="U2600" i="1"/>
  <c r="W2600" i="1" s="1"/>
  <c r="U2601" i="1"/>
  <c r="W2601" i="1" s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 s="1"/>
  <c r="U2608" i="1"/>
  <c r="W2608" i="1" s="1"/>
  <c r="U2609" i="1"/>
  <c r="W2609" i="1" s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 s="1"/>
  <c r="U2616" i="1"/>
  <c r="W2616" i="1" s="1"/>
  <c r="U2617" i="1"/>
  <c r="W2617" i="1" s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 s="1"/>
  <c r="U2624" i="1"/>
  <c r="W2624" i="1" s="1"/>
  <c r="U2625" i="1"/>
  <c r="W2625" i="1" s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 s="1"/>
  <c r="U2632" i="1"/>
  <c r="W2632" i="1" s="1"/>
  <c r="U2633" i="1"/>
  <c r="W2633" i="1" s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 s="1"/>
  <c r="U2640" i="1"/>
  <c r="W2640" i="1" s="1"/>
  <c r="U2641" i="1"/>
  <c r="W2641" i="1" s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 s="1"/>
  <c r="U2648" i="1"/>
  <c r="W2648" i="1" s="1"/>
  <c r="U2649" i="1"/>
  <c r="W2649" i="1" s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 s="1"/>
  <c r="U2656" i="1"/>
  <c r="W2656" i="1" s="1"/>
  <c r="U2657" i="1"/>
  <c r="W2657" i="1" s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 s="1"/>
  <c r="U2664" i="1"/>
  <c r="W2664" i="1" s="1"/>
  <c r="U2665" i="1"/>
  <c r="W2665" i="1" s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 s="1"/>
  <c r="U2672" i="1"/>
  <c r="W2672" i="1" s="1"/>
  <c r="U2673" i="1"/>
  <c r="W2673" i="1" s="1"/>
  <c r="U2674" i="1"/>
  <c r="W2674" i="1" s="1"/>
  <c r="U2675" i="1"/>
  <c r="W2675" i="1" s="1"/>
  <c r="U2676" i="1"/>
  <c r="W2676" i="1" s="1"/>
  <c r="U2677" i="1"/>
  <c r="W2677" i="1" s="1"/>
  <c r="U2678" i="1"/>
  <c r="W2678" i="1" s="1"/>
  <c r="U2679" i="1"/>
  <c r="W2679" i="1" s="1"/>
  <c r="U2680" i="1"/>
  <c r="W2680" i="1" s="1"/>
  <c r="U2681" i="1"/>
  <c r="W2681" i="1" s="1"/>
  <c r="U2682" i="1"/>
  <c r="W2682" i="1" s="1"/>
  <c r="U2683" i="1"/>
  <c r="W2683" i="1" s="1"/>
  <c r="U2684" i="1"/>
  <c r="W2684" i="1" s="1"/>
  <c r="U2685" i="1"/>
  <c r="W2685" i="1" s="1"/>
  <c r="U2686" i="1"/>
  <c r="W2686" i="1" s="1"/>
  <c r="U2687" i="1"/>
  <c r="W2687" i="1" s="1"/>
  <c r="U2688" i="1"/>
  <c r="W2688" i="1" s="1"/>
  <c r="U2689" i="1"/>
  <c r="W2689" i="1" s="1"/>
  <c r="U2690" i="1"/>
  <c r="W2690" i="1" s="1"/>
  <c r="U2691" i="1"/>
  <c r="W2691" i="1" s="1"/>
  <c r="U2692" i="1"/>
  <c r="W2692" i="1" s="1"/>
  <c r="U2693" i="1"/>
  <c r="W2693" i="1" s="1"/>
  <c r="U2694" i="1"/>
  <c r="W2694" i="1" s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U3237" i="1"/>
  <c r="W3237" i="1" s="1"/>
  <c r="U3238" i="1"/>
  <c r="W3238" i="1" s="1"/>
  <c r="U3239" i="1"/>
  <c r="W3239" i="1" s="1"/>
  <c r="U3240" i="1"/>
  <c r="W3240" i="1" s="1"/>
  <c r="U3241" i="1"/>
  <c r="W3241" i="1" s="1"/>
  <c r="U3242" i="1"/>
  <c r="W3242" i="1" s="1"/>
  <c r="U3243" i="1"/>
  <c r="W3243" i="1" s="1"/>
  <c r="U3244" i="1"/>
  <c r="W3244" i="1" s="1"/>
  <c r="U3245" i="1"/>
  <c r="W3245" i="1" s="1"/>
  <c r="U3246" i="1"/>
  <c r="W3246" i="1" s="1"/>
  <c r="U3247" i="1"/>
  <c r="W3247" i="1" s="1"/>
  <c r="U3248" i="1"/>
  <c r="W3248" i="1" s="1"/>
  <c r="U3249" i="1"/>
  <c r="W3249" i="1" s="1"/>
  <c r="U3250" i="1"/>
  <c r="W3250" i="1" s="1"/>
  <c r="U3251" i="1"/>
  <c r="W3251" i="1" s="1"/>
  <c r="U3252" i="1"/>
  <c r="W3252" i="1" s="1"/>
  <c r="U3253" i="1"/>
  <c r="W3253" i="1" s="1"/>
  <c r="U3254" i="1"/>
  <c r="W3254" i="1" s="1"/>
  <c r="U3255" i="1"/>
  <c r="W3255" i="1" s="1"/>
  <c r="U3256" i="1"/>
  <c r="W3256" i="1" s="1"/>
  <c r="U3257" i="1"/>
  <c r="W3257" i="1" s="1"/>
  <c r="U3258" i="1"/>
  <c r="W3258" i="1" s="1"/>
  <c r="U3259" i="1"/>
  <c r="W3259" i="1" s="1"/>
  <c r="U3260" i="1"/>
  <c r="W3260" i="1" s="1"/>
  <c r="U3261" i="1"/>
  <c r="W3261" i="1" s="1"/>
  <c r="U3262" i="1"/>
  <c r="W3262" i="1" s="1"/>
  <c r="U3263" i="1"/>
  <c r="W3263" i="1" s="1"/>
  <c r="U3264" i="1"/>
  <c r="W3264" i="1" s="1"/>
  <c r="U3265" i="1"/>
  <c r="W3265" i="1" s="1"/>
  <c r="U3266" i="1"/>
  <c r="W3266" i="1" s="1"/>
  <c r="U3267" i="1"/>
  <c r="W3267" i="1" s="1"/>
  <c r="U3268" i="1"/>
  <c r="W3268" i="1" s="1"/>
  <c r="U3269" i="1"/>
  <c r="W3269" i="1" s="1"/>
  <c r="U3270" i="1"/>
  <c r="W3270" i="1" s="1"/>
  <c r="U3271" i="1"/>
  <c r="W3271" i="1" s="1"/>
  <c r="U3272" i="1"/>
  <c r="W3272" i="1" s="1"/>
  <c r="U3273" i="1"/>
  <c r="W3273" i="1" s="1"/>
  <c r="U3274" i="1"/>
  <c r="W3274" i="1" s="1"/>
  <c r="U3275" i="1"/>
  <c r="W3275" i="1" s="1"/>
  <c r="U3276" i="1"/>
  <c r="W3276" i="1" s="1"/>
  <c r="U3277" i="1"/>
  <c r="W3277" i="1" s="1"/>
  <c r="U3278" i="1"/>
  <c r="W3278" i="1" s="1"/>
  <c r="U3279" i="1"/>
  <c r="W3279" i="1" s="1"/>
  <c r="U3280" i="1"/>
  <c r="W3280" i="1" s="1"/>
  <c r="U3281" i="1"/>
  <c r="W3281" i="1" s="1"/>
  <c r="U3282" i="1"/>
  <c r="W3282" i="1" s="1"/>
  <c r="U3283" i="1"/>
  <c r="W3283" i="1" s="1"/>
  <c r="U3284" i="1"/>
  <c r="W3284" i="1" s="1"/>
  <c r="U3285" i="1"/>
  <c r="W3285" i="1" s="1"/>
  <c r="U3286" i="1"/>
  <c r="W3286" i="1" s="1"/>
  <c r="U3287" i="1"/>
  <c r="W3287" i="1" s="1"/>
  <c r="U3288" i="1"/>
  <c r="W3288" i="1" s="1"/>
  <c r="U3289" i="1"/>
  <c r="W3289" i="1" s="1"/>
  <c r="U3290" i="1"/>
  <c r="W3290" i="1" s="1"/>
  <c r="U3291" i="1"/>
  <c r="W3291" i="1" s="1"/>
  <c r="U3292" i="1"/>
  <c r="W3292" i="1" s="1"/>
  <c r="U3293" i="1"/>
  <c r="W3293" i="1" s="1"/>
  <c r="U3294" i="1"/>
  <c r="W3294" i="1" s="1"/>
  <c r="U3295" i="1"/>
  <c r="W3295" i="1" s="1"/>
  <c r="U3296" i="1"/>
  <c r="W3296" i="1" s="1"/>
  <c r="U3297" i="1"/>
  <c r="W3297" i="1" s="1"/>
  <c r="U3298" i="1"/>
  <c r="W3298" i="1" s="1"/>
  <c r="U3299" i="1"/>
  <c r="W3299" i="1" s="1"/>
  <c r="U3300" i="1"/>
  <c r="W3300" i="1" s="1"/>
  <c r="U3301" i="1"/>
  <c r="W3301" i="1" s="1"/>
  <c r="U3302" i="1"/>
  <c r="W3302" i="1" s="1"/>
  <c r="U3303" i="1"/>
  <c r="W3303" i="1" s="1"/>
  <c r="U3304" i="1"/>
  <c r="W3304" i="1" s="1"/>
  <c r="U3305" i="1"/>
  <c r="W3305" i="1" s="1"/>
  <c r="U3306" i="1"/>
  <c r="W3306" i="1" s="1"/>
  <c r="U3307" i="1"/>
  <c r="W3307" i="1" s="1"/>
  <c r="U3308" i="1"/>
  <c r="W3308" i="1" s="1"/>
  <c r="U3309" i="1"/>
  <c r="W3309" i="1" s="1"/>
  <c r="U3310" i="1"/>
  <c r="W3310" i="1" s="1"/>
  <c r="U3311" i="1"/>
  <c r="W3311" i="1" s="1"/>
  <c r="U3312" i="1"/>
  <c r="W3312" i="1" s="1"/>
  <c r="U3313" i="1"/>
  <c r="W3313" i="1" s="1"/>
  <c r="U3314" i="1"/>
  <c r="W3314" i="1" s="1"/>
  <c r="U3315" i="1"/>
  <c r="W3315" i="1" s="1"/>
  <c r="U3316" i="1"/>
  <c r="W3316" i="1" s="1"/>
  <c r="U3317" i="1"/>
  <c r="W3317" i="1" s="1"/>
  <c r="U3318" i="1"/>
  <c r="W3318" i="1" s="1"/>
  <c r="U3319" i="1"/>
  <c r="W3319" i="1" s="1"/>
  <c r="U3320" i="1"/>
  <c r="W3320" i="1" s="1"/>
  <c r="U3321" i="1"/>
  <c r="W3321" i="1" s="1"/>
  <c r="U3322" i="1"/>
  <c r="W3322" i="1" s="1"/>
  <c r="U3323" i="1"/>
  <c r="W3323" i="1" s="1"/>
  <c r="U3324" i="1"/>
  <c r="W3324" i="1" s="1"/>
  <c r="U3325" i="1"/>
  <c r="W3325" i="1" s="1"/>
  <c r="U3326" i="1"/>
  <c r="W3326" i="1" s="1"/>
  <c r="U3327" i="1"/>
  <c r="W3327" i="1" s="1"/>
  <c r="U3328" i="1"/>
  <c r="W3328" i="1" s="1"/>
  <c r="U3329" i="1"/>
  <c r="W3329" i="1" s="1"/>
  <c r="U3330" i="1"/>
  <c r="W3330" i="1" s="1"/>
  <c r="U3331" i="1"/>
  <c r="W3331" i="1" s="1"/>
  <c r="U3332" i="1"/>
  <c r="W3332" i="1" s="1"/>
  <c r="U3333" i="1"/>
  <c r="W3333" i="1" s="1"/>
  <c r="U3334" i="1"/>
  <c r="W3334" i="1" s="1"/>
  <c r="U3335" i="1"/>
  <c r="W3335" i="1" s="1"/>
  <c r="U3336" i="1"/>
  <c r="W3336" i="1" s="1"/>
  <c r="U3337" i="1"/>
  <c r="W3337" i="1" s="1"/>
  <c r="U3338" i="1"/>
  <c r="W3338" i="1" s="1"/>
  <c r="U3339" i="1"/>
  <c r="W3339" i="1" s="1"/>
  <c r="U3340" i="1"/>
  <c r="W3340" i="1" s="1"/>
  <c r="U3341" i="1"/>
  <c r="W3341" i="1" s="1"/>
  <c r="U3342" i="1"/>
  <c r="W3342" i="1" s="1"/>
  <c r="U3343" i="1"/>
  <c r="W3343" i="1" s="1"/>
  <c r="U3344" i="1"/>
  <c r="W3344" i="1" s="1"/>
  <c r="U3345" i="1"/>
  <c r="W3345" i="1" s="1"/>
  <c r="U3346" i="1"/>
  <c r="W3346" i="1" s="1"/>
  <c r="U3347" i="1"/>
  <c r="W3347" i="1" s="1"/>
  <c r="U3348" i="1"/>
  <c r="W3348" i="1" s="1"/>
  <c r="U3349" i="1"/>
  <c r="W3349" i="1" s="1"/>
  <c r="U3350" i="1"/>
  <c r="W3350" i="1" s="1"/>
  <c r="U3351" i="1"/>
  <c r="W3351" i="1" s="1"/>
  <c r="U3352" i="1"/>
  <c r="W3352" i="1" s="1"/>
  <c r="U3353" i="1"/>
  <c r="W3353" i="1" s="1"/>
  <c r="U3354" i="1"/>
  <c r="W3354" i="1" s="1"/>
  <c r="U3355" i="1"/>
  <c r="W3355" i="1" s="1"/>
  <c r="U3356" i="1"/>
  <c r="W3356" i="1" s="1"/>
  <c r="U3357" i="1"/>
  <c r="W3357" i="1" s="1"/>
  <c r="U3358" i="1"/>
  <c r="W3358" i="1" s="1"/>
  <c r="U3359" i="1"/>
  <c r="W3359" i="1" s="1"/>
  <c r="U3360" i="1"/>
  <c r="W3360" i="1" s="1"/>
  <c r="U3361" i="1"/>
  <c r="W3361" i="1" s="1"/>
  <c r="U3362" i="1"/>
  <c r="W3362" i="1" s="1"/>
  <c r="U3363" i="1"/>
  <c r="W3363" i="1" s="1"/>
  <c r="U3364" i="1"/>
  <c r="W3364" i="1" s="1"/>
  <c r="U3365" i="1"/>
  <c r="W3365" i="1" s="1"/>
  <c r="U3366" i="1"/>
  <c r="W3366" i="1" s="1"/>
  <c r="U3367" i="1"/>
  <c r="W3367" i="1" s="1"/>
  <c r="U3368" i="1"/>
  <c r="W3368" i="1" s="1"/>
  <c r="U3369" i="1"/>
  <c r="W3369" i="1" s="1"/>
  <c r="U3370" i="1"/>
  <c r="W3370" i="1" s="1"/>
  <c r="U3371" i="1"/>
  <c r="W3371" i="1" s="1"/>
  <c r="U3372" i="1"/>
  <c r="W3372" i="1" s="1"/>
  <c r="U3373" i="1"/>
  <c r="W3373" i="1" s="1"/>
  <c r="U3374" i="1"/>
  <c r="W3374" i="1" s="1"/>
  <c r="U3375" i="1"/>
  <c r="W3375" i="1" s="1"/>
  <c r="U3376" i="1"/>
  <c r="W3376" i="1" s="1"/>
  <c r="U3377" i="1"/>
  <c r="W3377" i="1" s="1"/>
  <c r="U3378" i="1"/>
  <c r="W3378" i="1" s="1"/>
  <c r="U3379" i="1"/>
  <c r="W3379" i="1" s="1"/>
  <c r="U3380" i="1"/>
  <c r="W3380" i="1" s="1"/>
  <c r="U3381" i="1"/>
  <c r="W3381" i="1" s="1"/>
  <c r="U3382" i="1"/>
  <c r="W3382" i="1" s="1"/>
  <c r="U3383" i="1"/>
  <c r="W3383" i="1" s="1"/>
  <c r="U3384" i="1"/>
  <c r="W3384" i="1" s="1"/>
  <c r="U3385" i="1"/>
  <c r="W3385" i="1" s="1"/>
  <c r="U3386" i="1"/>
  <c r="W3386" i="1" s="1"/>
  <c r="U3387" i="1"/>
  <c r="W3387" i="1" s="1"/>
  <c r="U3388" i="1"/>
  <c r="W3388" i="1" s="1"/>
  <c r="U3389" i="1"/>
  <c r="W3389" i="1" s="1"/>
  <c r="U3390" i="1"/>
  <c r="W3390" i="1" s="1"/>
  <c r="U3391" i="1"/>
  <c r="W3391" i="1" s="1"/>
  <c r="U3392" i="1"/>
  <c r="W3392" i="1" s="1"/>
  <c r="U3393" i="1"/>
  <c r="W3393" i="1" s="1"/>
  <c r="U3394" i="1"/>
  <c r="W3394" i="1" s="1"/>
  <c r="U3395" i="1"/>
  <c r="W3395" i="1" s="1"/>
  <c r="U3396" i="1"/>
  <c r="W3396" i="1" s="1"/>
  <c r="U3397" i="1"/>
  <c r="W3397" i="1" s="1"/>
  <c r="U3398" i="1"/>
  <c r="W3398" i="1" s="1"/>
  <c r="U3399" i="1"/>
  <c r="W3399" i="1" s="1"/>
  <c r="U3400" i="1"/>
  <c r="W3400" i="1" s="1"/>
  <c r="U3401" i="1"/>
  <c r="W3401" i="1" s="1"/>
  <c r="U3402" i="1"/>
  <c r="W3402" i="1" s="1"/>
  <c r="U3403" i="1"/>
  <c r="W3403" i="1" s="1"/>
  <c r="U3404" i="1"/>
  <c r="W3404" i="1" s="1"/>
  <c r="U3405" i="1"/>
  <c r="W3405" i="1" s="1"/>
  <c r="U3406" i="1"/>
  <c r="W3406" i="1" s="1"/>
  <c r="U3407" i="1"/>
  <c r="W3407" i="1" s="1"/>
  <c r="U3408" i="1"/>
  <c r="W3408" i="1" s="1"/>
  <c r="U3409" i="1"/>
  <c r="W3409" i="1" s="1"/>
  <c r="U3410" i="1"/>
  <c r="W3410" i="1" s="1"/>
  <c r="U3411" i="1"/>
  <c r="W3411" i="1" s="1"/>
  <c r="U3412" i="1"/>
  <c r="W3412" i="1" s="1"/>
  <c r="U3413" i="1"/>
  <c r="W3413" i="1" s="1"/>
  <c r="U3414" i="1"/>
  <c r="W3414" i="1" s="1"/>
  <c r="U3415" i="1"/>
  <c r="W3415" i="1" s="1"/>
  <c r="U3416" i="1"/>
  <c r="W3416" i="1" s="1"/>
  <c r="U3417" i="1"/>
  <c r="W3417" i="1" s="1"/>
  <c r="U3418" i="1"/>
  <c r="W3418" i="1" s="1"/>
  <c r="U3419" i="1"/>
  <c r="W3419" i="1" s="1"/>
  <c r="U3420" i="1"/>
  <c r="W3420" i="1" s="1"/>
  <c r="U3421" i="1"/>
  <c r="W3421" i="1" s="1"/>
  <c r="U3422" i="1"/>
  <c r="W3422" i="1" s="1"/>
  <c r="U3423" i="1"/>
  <c r="W3423" i="1" s="1"/>
  <c r="U3424" i="1"/>
  <c r="W3424" i="1" s="1"/>
  <c r="U3425" i="1"/>
  <c r="W3425" i="1" s="1"/>
  <c r="U3426" i="1"/>
  <c r="W3426" i="1" s="1"/>
  <c r="U3427" i="1"/>
  <c r="W3427" i="1" s="1"/>
  <c r="U3428" i="1"/>
  <c r="W3428" i="1" s="1"/>
  <c r="U3429" i="1"/>
  <c r="W3429" i="1" s="1"/>
  <c r="U3430" i="1"/>
  <c r="W3430" i="1" s="1"/>
  <c r="U3431" i="1"/>
  <c r="W3431" i="1" s="1"/>
  <c r="U3432" i="1"/>
  <c r="W3432" i="1" s="1"/>
  <c r="U3433" i="1"/>
  <c r="W3433" i="1" s="1"/>
  <c r="U3434" i="1"/>
  <c r="W3434" i="1" s="1"/>
  <c r="U3435" i="1"/>
  <c r="W3435" i="1" s="1"/>
  <c r="U3436" i="1"/>
  <c r="W3436" i="1" s="1"/>
  <c r="U3437" i="1"/>
  <c r="W3437" i="1" s="1"/>
  <c r="U3438" i="1"/>
  <c r="W3438" i="1" s="1"/>
  <c r="U3439" i="1"/>
  <c r="W3439" i="1" s="1"/>
  <c r="U3440" i="1"/>
  <c r="W3440" i="1" s="1"/>
  <c r="U3441" i="1"/>
  <c r="W3441" i="1" s="1"/>
  <c r="U3442" i="1"/>
  <c r="W3442" i="1" s="1"/>
  <c r="U3443" i="1"/>
  <c r="W3443" i="1" s="1"/>
  <c r="U3444" i="1"/>
  <c r="W3444" i="1" s="1"/>
  <c r="U3445" i="1"/>
  <c r="W3445" i="1" s="1"/>
  <c r="U3446" i="1"/>
  <c r="W3446" i="1" s="1"/>
  <c r="U3447" i="1"/>
  <c r="W3447" i="1" s="1"/>
  <c r="U3448" i="1"/>
  <c r="W3448" i="1" s="1"/>
  <c r="U3449" i="1"/>
  <c r="W3449" i="1" s="1"/>
  <c r="U3450" i="1"/>
  <c r="W3450" i="1" s="1"/>
  <c r="U3451" i="1"/>
  <c r="W3451" i="1" s="1"/>
  <c r="U3452" i="1"/>
  <c r="W3452" i="1" s="1"/>
  <c r="U3453" i="1"/>
  <c r="W3453" i="1" s="1"/>
  <c r="U3454" i="1"/>
  <c r="W3454" i="1" s="1"/>
  <c r="U3455" i="1"/>
  <c r="W3455" i="1" s="1"/>
  <c r="U3456" i="1"/>
  <c r="W3456" i="1" s="1"/>
  <c r="U3457" i="1"/>
  <c r="W3457" i="1" s="1"/>
  <c r="U3458" i="1"/>
  <c r="W3458" i="1" s="1"/>
  <c r="U3459" i="1"/>
  <c r="W3459" i="1" s="1"/>
  <c r="U3460" i="1"/>
  <c r="W3460" i="1" s="1"/>
  <c r="U3461" i="1"/>
  <c r="W3461" i="1" s="1"/>
  <c r="U3462" i="1"/>
  <c r="W3462" i="1" s="1"/>
  <c r="U3463" i="1"/>
  <c r="W3463" i="1" s="1"/>
  <c r="U3464" i="1"/>
  <c r="W3464" i="1" s="1"/>
  <c r="U3465" i="1"/>
  <c r="W3465" i="1" s="1"/>
  <c r="U3466" i="1"/>
  <c r="W3466" i="1" s="1"/>
  <c r="U3467" i="1"/>
  <c r="W3467" i="1" s="1"/>
  <c r="U3468" i="1"/>
  <c r="W3468" i="1" s="1"/>
  <c r="U3469" i="1"/>
  <c r="W3469" i="1" s="1"/>
  <c r="U3470" i="1"/>
  <c r="W3470" i="1" s="1"/>
  <c r="U3471" i="1"/>
  <c r="W3471" i="1" s="1"/>
  <c r="U3472" i="1"/>
  <c r="W3472" i="1" s="1"/>
  <c r="U3473" i="1"/>
  <c r="W3473" i="1" s="1"/>
  <c r="U3474" i="1"/>
  <c r="W3474" i="1" s="1"/>
  <c r="U3475" i="1"/>
  <c r="W3475" i="1" s="1"/>
  <c r="U3476" i="1"/>
  <c r="W3476" i="1" s="1"/>
  <c r="U3477" i="1"/>
  <c r="W3477" i="1" s="1"/>
  <c r="U3478" i="1"/>
  <c r="W3478" i="1" s="1"/>
  <c r="U3479" i="1"/>
  <c r="W3479" i="1" s="1"/>
  <c r="U3480" i="1"/>
  <c r="W3480" i="1" s="1"/>
  <c r="U3481" i="1"/>
  <c r="W3481" i="1" s="1"/>
  <c r="U3482" i="1"/>
  <c r="W3482" i="1" s="1"/>
  <c r="U3483" i="1"/>
  <c r="W3483" i="1" s="1"/>
  <c r="U3484" i="1"/>
  <c r="W3484" i="1" s="1"/>
  <c r="U3485" i="1"/>
  <c r="W3485" i="1" s="1"/>
  <c r="U3486" i="1"/>
  <c r="W3486" i="1" s="1"/>
  <c r="U3487" i="1"/>
  <c r="W3487" i="1" s="1"/>
  <c r="U3488" i="1"/>
  <c r="W3488" i="1" s="1"/>
  <c r="U3489" i="1"/>
  <c r="W3489" i="1" s="1"/>
  <c r="U3490" i="1"/>
  <c r="W3490" i="1" s="1"/>
  <c r="U3491" i="1"/>
  <c r="W3491" i="1" s="1"/>
  <c r="U3492" i="1"/>
  <c r="W3492" i="1" s="1"/>
  <c r="U3493" i="1"/>
  <c r="W3493" i="1" s="1"/>
  <c r="U3494" i="1"/>
  <c r="W3494" i="1" s="1"/>
  <c r="U3495" i="1"/>
  <c r="W3495" i="1" s="1"/>
  <c r="U3496" i="1"/>
  <c r="W3496" i="1" s="1"/>
  <c r="U3497" i="1"/>
  <c r="W3497" i="1" s="1"/>
  <c r="U3498" i="1"/>
  <c r="W3498" i="1" s="1"/>
  <c r="U3499" i="1"/>
  <c r="W3499" i="1" s="1"/>
  <c r="U3500" i="1"/>
  <c r="W3500" i="1" s="1"/>
  <c r="U3501" i="1"/>
  <c r="W3501" i="1" s="1"/>
  <c r="U3502" i="1"/>
  <c r="W3502" i="1" s="1"/>
  <c r="U3503" i="1"/>
  <c r="W3503" i="1" s="1"/>
  <c r="U3504" i="1"/>
  <c r="W3504" i="1" s="1"/>
  <c r="U3505" i="1"/>
  <c r="W3505" i="1" s="1"/>
  <c r="U3506" i="1"/>
  <c r="W3506" i="1" s="1"/>
  <c r="U3507" i="1"/>
  <c r="W3507" i="1" s="1"/>
  <c r="U3508" i="1"/>
  <c r="W3508" i="1" s="1"/>
  <c r="U3509" i="1"/>
  <c r="W3509" i="1" s="1"/>
  <c r="U3510" i="1"/>
  <c r="W3510" i="1" s="1"/>
  <c r="U3511" i="1"/>
  <c r="W3511" i="1" s="1"/>
  <c r="U3512" i="1"/>
  <c r="W3512" i="1" s="1"/>
  <c r="U3513" i="1"/>
  <c r="W3513" i="1" s="1"/>
  <c r="U3514" i="1"/>
  <c r="W3514" i="1" s="1"/>
  <c r="U3515" i="1"/>
  <c r="W3515" i="1" s="1"/>
  <c r="U3516" i="1"/>
  <c r="W3516" i="1" s="1"/>
  <c r="U3517" i="1"/>
  <c r="W3517" i="1" s="1"/>
  <c r="U3518" i="1"/>
  <c r="W3518" i="1" s="1"/>
  <c r="U3519" i="1"/>
  <c r="W3519" i="1" s="1"/>
  <c r="U3520" i="1"/>
  <c r="W3520" i="1" s="1"/>
  <c r="U3521" i="1"/>
  <c r="W3521" i="1" s="1"/>
  <c r="U3522" i="1"/>
  <c r="W3522" i="1" s="1"/>
  <c r="U3523" i="1"/>
  <c r="W3523" i="1" s="1"/>
  <c r="U3524" i="1"/>
  <c r="W3524" i="1" s="1"/>
  <c r="U3525" i="1"/>
  <c r="W3525" i="1" s="1"/>
  <c r="U3526" i="1"/>
  <c r="W3526" i="1" s="1"/>
  <c r="U3527" i="1"/>
  <c r="W3527" i="1" s="1"/>
  <c r="U3528" i="1"/>
  <c r="W3528" i="1" s="1"/>
  <c r="U3529" i="1"/>
  <c r="W3529" i="1" s="1"/>
  <c r="U3530" i="1"/>
  <c r="W3530" i="1" s="1"/>
  <c r="U3531" i="1"/>
  <c r="W3531" i="1" s="1"/>
  <c r="U3532" i="1"/>
  <c r="W3532" i="1" s="1"/>
  <c r="U3533" i="1"/>
  <c r="W3533" i="1" s="1"/>
  <c r="U3534" i="1"/>
  <c r="W3534" i="1" s="1"/>
  <c r="U3535" i="1"/>
  <c r="W3535" i="1" s="1"/>
  <c r="U3536" i="1"/>
  <c r="W3536" i="1" s="1"/>
  <c r="U3537" i="1"/>
  <c r="W3537" i="1" s="1"/>
  <c r="U3538" i="1"/>
  <c r="W3538" i="1" s="1"/>
  <c r="U3539" i="1"/>
  <c r="W3539" i="1" s="1"/>
  <c r="U3540" i="1"/>
  <c r="W3540" i="1" s="1"/>
  <c r="U3541" i="1"/>
  <c r="W3541" i="1" s="1"/>
  <c r="U3542" i="1"/>
  <c r="W3542" i="1" s="1"/>
  <c r="U3543" i="1"/>
  <c r="W3543" i="1" s="1"/>
  <c r="U3544" i="1"/>
  <c r="W3544" i="1" s="1"/>
  <c r="U3545" i="1"/>
  <c r="W3545" i="1" s="1"/>
  <c r="U3546" i="1"/>
  <c r="W3546" i="1" s="1"/>
  <c r="U3547" i="1"/>
  <c r="W3547" i="1" s="1"/>
  <c r="U3548" i="1"/>
  <c r="W3548" i="1" s="1"/>
  <c r="U3549" i="1"/>
  <c r="W3549" i="1" s="1"/>
  <c r="U3550" i="1"/>
  <c r="W3550" i="1" s="1"/>
  <c r="U3551" i="1"/>
  <c r="W3551" i="1" s="1"/>
  <c r="U3552" i="1"/>
  <c r="W3552" i="1" s="1"/>
  <c r="U3553" i="1"/>
  <c r="W3553" i="1" s="1"/>
  <c r="U3554" i="1"/>
  <c r="W3554" i="1" s="1"/>
  <c r="U3555" i="1"/>
  <c r="W3555" i="1" s="1"/>
  <c r="U3556" i="1"/>
  <c r="W3556" i="1" s="1"/>
  <c r="U3557" i="1"/>
  <c r="W3557" i="1" s="1"/>
  <c r="U3558" i="1"/>
  <c r="W3558" i="1" s="1"/>
  <c r="U3559" i="1"/>
  <c r="W3559" i="1" s="1"/>
  <c r="U3560" i="1"/>
  <c r="W3560" i="1" s="1"/>
  <c r="U3561" i="1"/>
  <c r="W3561" i="1" s="1"/>
  <c r="U3562" i="1"/>
  <c r="W3562" i="1" s="1"/>
  <c r="U3563" i="1"/>
  <c r="W3563" i="1" s="1"/>
  <c r="U3564" i="1"/>
  <c r="W3564" i="1" s="1"/>
  <c r="U3565" i="1"/>
  <c r="W3565" i="1" s="1"/>
  <c r="U3566" i="1"/>
  <c r="W3566" i="1" s="1"/>
  <c r="U3567" i="1"/>
  <c r="W3567" i="1" s="1"/>
  <c r="U3568" i="1"/>
  <c r="W3568" i="1" s="1"/>
  <c r="U3569" i="1"/>
  <c r="W3569" i="1" s="1"/>
  <c r="U3570" i="1"/>
  <c r="W3570" i="1" s="1"/>
  <c r="U3571" i="1"/>
  <c r="W3571" i="1" s="1"/>
  <c r="U3572" i="1"/>
  <c r="W3572" i="1" s="1"/>
  <c r="U3573" i="1"/>
  <c r="W3573" i="1" s="1"/>
  <c r="U3574" i="1"/>
  <c r="W3574" i="1" s="1"/>
  <c r="U3575" i="1"/>
  <c r="W3575" i="1" s="1"/>
  <c r="U3576" i="1"/>
  <c r="W3576" i="1" s="1"/>
  <c r="U3577" i="1"/>
  <c r="W3577" i="1" s="1"/>
  <c r="U3578" i="1"/>
  <c r="W3578" i="1" s="1"/>
  <c r="U3579" i="1"/>
  <c r="W3579" i="1" s="1"/>
  <c r="U3580" i="1"/>
  <c r="W3580" i="1" s="1"/>
  <c r="U3581" i="1"/>
  <c r="W3581" i="1" s="1"/>
  <c r="U3582" i="1"/>
  <c r="W3582" i="1" s="1"/>
  <c r="U3583" i="1"/>
  <c r="W3583" i="1" s="1"/>
  <c r="U3584" i="1"/>
  <c r="W3584" i="1" s="1"/>
  <c r="U3585" i="1"/>
  <c r="W3585" i="1" s="1"/>
  <c r="U3586" i="1"/>
  <c r="W3586" i="1" s="1"/>
  <c r="U3587" i="1"/>
  <c r="W3587" i="1" s="1"/>
  <c r="U3588" i="1"/>
  <c r="W3588" i="1" s="1"/>
  <c r="U3589" i="1"/>
  <c r="W3589" i="1" s="1"/>
  <c r="U3590" i="1"/>
  <c r="W3590" i="1" s="1"/>
  <c r="U3591" i="1"/>
  <c r="W3591" i="1" s="1"/>
  <c r="U3592" i="1"/>
  <c r="W3592" i="1" s="1"/>
  <c r="U3593" i="1"/>
  <c r="W3593" i="1" s="1"/>
  <c r="U3594" i="1"/>
  <c r="W3594" i="1" s="1"/>
  <c r="U3595" i="1"/>
  <c r="W3595" i="1" s="1"/>
  <c r="U3596" i="1"/>
  <c r="W3596" i="1" s="1"/>
  <c r="U3597" i="1"/>
  <c r="W3597" i="1" s="1"/>
  <c r="U3598" i="1"/>
  <c r="W3598" i="1" s="1"/>
  <c r="U3599" i="1"/>
  <c r="W3599" i="1" s="1"/>
  <c r="U3600" i="1"/>
  <c r="W3600" i="1" s="1"/>
  <c r="U3601" i="1"/>
  <c r="W3601" i="1" s="1"/>
  <c r="U3602" i="1"/>
  <c r="W3602" i="1" s="1"/>
  <c r="U3603" i="1"/>
  <c r="W3603" i="1" s="1"/>
  <c r="U3604" i="1"/>
  <c r="W3604" i="1" s="1"/>
  <c r="U3605" i="1"/>
  <c r="W3605" i="1" s="1"/>
  <c r="U3606" i="1"/>
  <c r="W3606" i="1" s="1"/>
  <c r="U3607" i="1"/>
  <c r="W3607" i="1" s="1"/>
  <c r="U3608" i="1"/>
  <c r="W3608" i="1" s="1"/>
  <c r="U3609" i="1"/>
  <c r="W3609" i="1" s="1"/>
  <c r="U3610" i="1"/>
  <c r="W3610" i="1" s="1"/>
  <c r="U3611" i="1"/>
  <c r="W3611" i="1" s="1"/>
  <c r="U3612" i="1"/>
  <c r="W3612" i="1" s="1"/>
  <c r="U3613" i="1"/>
  <c r="W3613" i="1" s="1"/>
  <c r="U3614" i="1"/>
  <c r="W3614" i="1" s="1"/>
  <c r="U3615" i="1"/>
  <c r="W3615" i="1" s="1"/>
  <c r="U3616" i="1"/>
  <c r="W3616" i="1" s="1"/>
  <c r="U3617" i="1"/>
  <c r="W3617" i="1" s="1"/>
  <c r="U3618" i="1"/>
  <c r="W3618" i="1" s="1"/>
  <c r="U3619" i="1"/>
  <c r="W3619" i="1" s="1"/>
  <c r="U3620" i="1"/>
  <c r="W3620" i="1" s="1"/>
  <c r="U3621" i="1"/>
  <c r="W3621" i="1" s="1"/>
  <c r="U3622" i="1"/>
  <c r="W3622" i="1" s="1"/>
  <c r="U3623" i="1"/>
  <c r="W3623" i="1" s="1"/>
  <c r="U3624" i="1"/>
  <c r="W3624" i="1" s="1"/>
  <c r="U3625" i="1"/>
  <c r="W3625" i="1" s="1"/>
  <c r="U3626" i="1"/>
  <c r="W3626" i="1" s="1"/>
  <c r="U3627" i="1"/>
  <c r="W3627" i="1" s="1"/>
  <c r="U3628" i="1"/>
  <c r="W3628" i="1" s="1"/>
  <c r="U3629" i="1"/>
  <c r="W3629" i="1" s="1"/>
  <c r="U3630" i="1"/>
  <c r="W3630" i="1" s="1"/>
  <c r="U3631" i="1"/>
  <c r="W3631" i="1" s="1"/>
  <c r="U3632" i="1"/>
  <c r="W3632" i="1" s="1"/>
  <c r="U3633" i="1"/>
  <c r="W3633" i="1" s="1"/>
  <c r="U3634" i="1"/>
  <c r="W3634" i="1" s="1"/>
  <c r="U3635" i="1"/>
  <c r="W3635" i="1" s="1"/>
  <c r="U3636" i="1"/>
  <c r="W3636" i="1" s="1"/>
  <c r="U3637" i="1"/>
  <c r="W3637" i="1" s="1"/>
  <c r="U3638" i="1"/>
  <c r="W3638" i="1" s="1"/>
  <c r="U3639" i="1"/>
  <c r="W3639" i="1" s="1"/>
  <c r="U3640" i="1"/>
  <c r="W3640" i="1" s="1"/>
  <c r="U3641" i="1"/>
  <c r="W3641" i="1" s="1"/>
  <c r="U3642" i="1"/>
  <c r="W3642" i="1" s="1"/>
  <c r="U3643" i="1"/>
  <c r="W3643" i="1" s="1"/>
  <c r="U3644" i="1"/>
  <c r="W3644" i="1" s="1"/>
  <c r="U3645" i="1"/>
  <c r="W3645" i="1" s="1"/>
  <c r="U3646" i="1"/>
  <c r="W3646" i="1" s="1"/>
  <c r="U3647" i="1"/>
  <c r="W3647" i="1" s="1"/>
  <c r="U3648" i="1"/>
  <c r="W3648" i="1" s="1"/>
  <c r="U3649" i="1"/>
  <c r="W3649" i="1" s="1"/>
  <c r="U3650" i="1"/>
  <c r="W3650" i="1" s="1"/>
  <c r="U3651" i="1"/>
  <c r="W3651" i="1" s="1"/>
  <c r="U3652" i="1"/>
  <c r="W3652" i="1" s="1"/>
  <c r="U3653" i="1"/>
  <c r="W3653" i="1" s="1"/>
  <c r="U3654" i="1"/>
  <c r="W3654" i="1" s="1"/>
  <c r="U3655" i="1"/>
  <c r="W3655" i="1" s="1"/>
  <c r="U3656" i="1"/>
  <c r="W3656" i="1" s="1"/>
  <c r="U3657" i="1"/>
  <c r="W3657" i="1" s="1"/>
  <c r="U3658" i="1"/>
  <c r="W3658" i="1" s="1"/>
  <c r="U3659" i="1"/>
  <c r="W3659" i="1" s="1"/>
  <c r="U3660" i="1"/>
  <c r="W3660" i="1" s="1"/>
  <c r="U3661" i="1"/>
  <c r="W3661" i="1" s="1"/>
  <c r="U3662" i="1"/>
  <c r="W3662" i="1" s="1"/>
  <c r="U3663" i="1"/>
  <c r="W3663" i="1" s="1"/>
  <c r="U3664" i="1"/>
  <c r="W3664" i="1" s="1"/>
  <c r="U3665" i="1"/>
  <c r="W3665" i="1" s="1"/>
  <c r="U3666" i="1"/>
  <c r="W3666" i="1" s="1"/>
  <c r="U3667" i="1"/>
  <c r="W3667" i="1" s="1"/>
  <c r="U3668" i="1"/>
  <c r="W3668" i="1" s="1"/>
  <c r="U3669" i="1"/>
  <c r="W3669" i="1" s="1"/>
  <c r="U3670" i="1"/>
  <c r="W3670" i="1" s="1"/>
  <c r="U3671" i="1"/>
  <c r="W3671" i="1" s="1"/>
  <c r="U3672" i="1"/>
  <c r="W3672" i="1" s="1"/>
  <c r="U3673" i="1"/>
  <c r="W3673" i="1" s="1"/>
  <c r="U3674" i="1"/>
  <c r="W3674" i="1" s="1"/>
  <c r="U3675" i="1"/>
  <c r="W3675" i="1" s="1"/>
  <c r="U3676" i="1"/>
  <c r="W3676" i="1" s="1"/>
  <c r="U3677" i="1"/>
  <c r="W3677" i="1" s="1"/>
  <c r="U3678" i="1"/>
  <c r="W3678" i="1" s="1"/>
  <c r="U3679" i="1"/>
  <c r="W3679" i="1" s="1"/>
  <c r="U3680" i="1"/>
  <c r="W3680" i="1" s="1"/>
  <c r="U3681" i="1"/>
  <c r="W3681" i="1" s="1"/>
  <c r="U3682" i="1"/>
  <c r="W3682" i="1" s="1"/>
  <c r="U3683" i="1"/>
  <c r="W3683" i="1" s="1"/>
  <c r="U3684" i="1"/>
  <c r="W3684" i="1" s="1"/>
  <c r="U3685" i="1"/>
  <c r="W3685" i="1" s="1"/>
  <c r="U3686" i="1"/>
  <c r="W3686" i="1" s="1"/>
  <c r="U3687" i="1"/>
  <c r="W3687" i="1" s="1"/>
  <c r="U3688" i="1"/>
  <c r="W3688" i="1" s="1"/>
  <c r="U3689" i="1"/>
  <c r="W3689" i="1" s="1"/>
  <c r="U3690" i="1"/>
  <c r="W3690" i="1" s="1"/>
  <c r="U3691" i="1"/>
  <c r="W3691" i="1" s="1"/>
  <c r="U3692" i="1"/>
  <c r="W3692" i="1" s="1"/>
  <c r="U3693" i="1"/>
  <c r="W3693" i="1" s="1"/>
  <c r="U3694" i="1"/>
  <c r="W3694" i="1" s="1"/>
  <c r="U3695" i="1"/>
  <c r="W3695" i="1" s="1"/>
  <c r="U3696" i="1"/>
  <c r="W3696" i="1" s="1"/>
  <c r="U3697" i="1"/>
  <c r="W3697" i="1" s="1"/>
  <c r="U3698" i="1"/>
  <c r="W3698" i="1" s="1"/>
  <c r="U3699" i="1"/>
  <c r="W3699" i="1" s="1"/>
  <c r="U3700" i="1"/>
  <c r="W3700" i="1" s="1"/>
  <c r="U3701" i="1"/>
  <c r="W3701" i="1" s="1"/>
  <c r="U3702" i="1"/>
  <c r="W3702" i="1" s="1"/>
  <c r="U3703" i="1"/>
  <c r="W3703" i="1" s="1"/>
  <c r="U3704" i="1"/>
  <c r="W3704" i="1" s="1"/>
  <c r="U3705" i="1"/>
  <c r="W3705" i="1" s="1"/>
  <c r="U3706" i="1"/>
  <c r="W3706" i="1" s="1"/>
  <c r="U3707" i="1"/>
  <c r="W3707" i="1" s="1"/>
  <c r="U3708" i="1"/>
  <c r="W3708" i="1" s="1"/>
  <c r="U3709" i="1"/>
  <c r="W3709" i="1" s="1"/>
  <c r="U3710" i="1"/>
  <c r="W3710" i="1" s="1"/>
  <c r="U3711" i="1"/>
  <c r="W3711" i="1" s="1"/>
  <c r="U3712" i="1"/>
  <c r="W3712" i="1" s="1"/>
  <c r="U3713" i="1"/>
  <c r="W3713" i="1" s="1"/>
  <c r="U3714" i="1"/>
  <c r="W3714" i="1" s="1"/>
  <c r="U3715" i="1"/>
  <c r="W3715" i="1" s="1"/>
  <c r="U3716" i="1"/>
  <c r="W3716" i="1" s="1"/>
  <c r="U3717" i="1"/>
  <c r="W3717" i="1" s="1"/>
  <c r="U3718" i="1"/>
  <c r="W3718" i="1" s="1"/>
  <c r="U3719" i="1"/>
  <c r="W3719" i="1" s="1"/>
  <c r="U3720" i="1"/>
  <c r="W3720" i="1" s="1"/>
  <c r="U3721" i="1"/>
  <c r="W3721" i="1" s="1"/>
  <c r="U3722" i="1"/>
  <c r="W3722" i="1" s="1"/>
  <c r="U3723" i="1"/>
  <c r="W3723" i="1" s="1"/>
  <c r="U3724" i="1"/>
  <c r="W3724" i="1" s="1"/>
  <c r="U3725" i="1"/>
  <c r="W3725" i="1" s="1"/>
  <c r="U3726" i="1"/>
  <c r="W3726" i="1" s="1"/>
  <c r="U3727" i="1"/>
  <c r="W3727" i="1" s="1"/>
  <c r="U3728" i="1"/>
  <c r="W3728" i="1" s="1"/>
  <c r="U3729" i="1"/>
  <c r="W3729" i="1" s="1"/>
  <c r="U3730" i="1"/>
  <c r="W3730" i="1" s="1"/>
  <c r="U3731" i="1"/>
  <c r="W3731" i="1" s="1"/>
  <c r="U3732" i="1"/>
  <c r="W3732" i="1" s="1"/>
  <c r="U3733" i="1"/>
  <c r="W3733" i="1" s="1"/>
  <c r="U3734" i="1"/>
  <c r="W3734" i="1" s="1"/>
  <c r="U3735" i="1"/>
  <c r="W3735" i="1" s="1"/>
  <c r="U3736" i="1"/>
  <c r="W3736" i="1" s="1"/>
  <c r="U3737" i="1"/>
  <c r="W3737" i="1" s="1"/>
  <c r="U3738" i="1"/>
  <c r="W3738" i="1" s="1"/>
  <c r="U3739" i="1"/>
  <c r="W3739" i="1" s="1"/>
  <c r="U3740" i="1"/>
  <c r="W3740" i="1" s="1"/>
  <c r="U3741" i="1"/>
  <c r="W3741" i="1" s="1"/>
  <c r="U3742" i="1"/>
  <c r="W3742" i="1" s="1"/>
  <c r="U3743" i="1"/>
  <c r="W3743" i="1" s="1"/>
  <c r="U3744" i="1"/>
  <c r="W3744" i="1" s="1"/>
  <c r="U3745" i="1"/>
  <c r="W3745" i="1" s="1"/>
  <c r="U3746" i="1"/>
  <c r="W3746" i="1" s="1"/>
  <c r="U3747" i="1"/>
  <c r="W3747" i="1" s="1"/>
  <c r="U3748" i="1"/>
  <c r="W3748" i="1" s="1"/>
  <c r="U3749" i="1"/>
  <c r="W3749" i="1" s="1"/>
  <c r="U3750" i="1"/>
  <c r="W3750" i="1" s="1"/>
  <c r="U3751" i="1"/>
  <c r="W3751" i="1" s="1"/>
  <c r="U3752" i="1"/>
  <c r="W3752" i="1" s="1"/>
  <c r="U3753" i="1"/>
  <c r="W3753" i="1" s="1"/>
  <c r="U3754" i="1"/>
  <c r="W3754" i="1" s="1"/>
  <c r="U3755" i="1"/>
  <c r="W3755" i="1" s="1"/>
  <c r="U3756" i="1"/>
  <c r="W3756" i="1" s="1"/>
  <c r="U3757" i="1"/>
  <c r="W3757" i="1" s="1"/>
  <c r="U3758" i="1"/>
  <c r="W3758" i="1" s="1"/>
  <c r="U3759" i="1"/>
  <c r="W3759" i="1" s="1"/>
  <c r="U3760" i="1"/>
  <c r="W3760" i="1" s="1"/>
  <c r="U3761" i="1"/>
  <c r="W3761" i="1" s="1"/>
  <c r="U3762" i="1"/>
  <c r="W3762" i="1" s="1"/>
  <c r="U3763" i="1"/>
  <c r="W3763" i="1" s="1"/>
  <c r="U3764" i="1"/>
  <c r="W3764" i="1" s="1"/>
  <c r="U3765" i="1"/>
  <c r="W3765" i="1" s="1"/>
  <c r="U3766" i="1"/>
  <c r="W3766" i="1" s="1"/>
  <c r="U3767" i="1"/>
  <c r="W3767" i="1" s="1"/>
  <c r="U3768" i="1"/>
  <c r="W3768" i="1" s="1"/>
  <c r="U3769" i="1"/>
  <c r="W3769" i="1" s="1"/>
  <c r="U3770" i="1"/>
  <c r="W3770" i="1" s="1"/>
  <c r="U3771" i="1"/>
  <c r="W3771" i="1" s="1"/>
  <c r="U3772" i="1"/>
  <c r="W3772" i="1" s="1"/>
  <c r="U3773" i="1"/>
  <c r="W3773" i="1" s="1"/>
  <c r="U3774" i="1"/>
  <c r="W3774" i="1" s="1"/>
  <c r="U3775" i="1"/>
  <c r="W3775" i="1" s="1"/>
  <c r="U3776" i="1"/>
  <c r="W3776" i="1" s="1"/>
  <c r="U3777" i="1"/>
  <c r="W3777" i="1" s="1"/>
  <c r="U3778" i="1"/>
  <c r="W3778" i="1" s="1"/>
  <c r="U3779" i="1"/>
  <c r="W3779" i="1" s="1"/>
  <c r="U3780" i="1"/>
  <c r="W3780" i="1" s="1"/>
  <c r="U3781" i="1"/>
  <c r="W3781" i="1" s="1"/>
  <c r="U3782" i="1"/>
  <c r="W3782" i="1" s="1"/>
  <c r="U3783" i="1"/>
  <c r="W3783" i="1" s="1"/>
  <c r="U3784" i="1"/>
  <c r="W3784" i="1" s="1"/>
  <c r="U3785" i="1"/>
  <c r="W3785" i="1" s="1"/>
  <c r="U3786" i="1"/>
  <c r="W3786" i="1" s="1"/>
  <c r="U3787" i="1"/>
  <c r="W3787" i="1" s="1"/>
  <c r="U3788" i="1"/>
  <c r="W3788" i="1" s="1"/>
  <c r="U3789" i="1"/>
  <c r="W3789" i="1" s="1"/>
  <c r="U3790" i="1"/>
  <c r="W3790" i="1" s="1"/>
  <c r="U3791" i="1"/>
  <c r="W3791" i="1" s="1"/>
  <c r="U3792" i="1"/>
  <c r="W3792" i="1" s="1"/>
  <c r="U3793" i="1"/>
  <c r="W3793" i="1" s="1"/>
  <c r="U3794" i="1"/>
  <c r="W3794" i="1" s="1"/>
  <c r="U3795" i="1"/>
  <c r="W3795" i="1" s="1"/>
  <c r="U3796" i="1"/>
  <c r="W3796" i="1" s="1"/>
  <c r="U3797" i="1"/>
  <c r="W3797" i="1" s="1"/>
  <c r="U3798" i="1"/>
  <c r="W3798" i="1" s="1"/>
  <c r="U3799" i="1"/>
  <c r="W3799" i="1" s="1"/>
  <c r="U3800" i="1"/>
  <c r="W3800" i="1" s="1"/>
  <c r="U3801" i="1"/>
  <c r="W3801" i="1" s="1"/>
  <c r="U3802" i="1"/>
  <c r="W3802" i="1" s="1"/>
  <c r="U3803" i="1"/>
  <c r="W3803" i="1" s="1"/>
  <c r="U3804" i="1"/>
  <c r="W3804" i="1" s="1"/>
  <c r="U3805" i="1"/>
  <c r="W3805" i="1" s="1"/>
  <c r="U3806" i="1"/>
  <c r="W3806" i="1" s="1"/>
  <c r="U3807" i="1"/>
  <c r="W3807" i="1" s="1"/>
  <c r="U3808" i="1"/>
  <c r="W3808" i="1" s="1"/>
  <c r="U3809" i="1"/>
  <c r="W3809" i="1" s="1"/>
  <c r="U3810" i="1"/>
  <c r="W3810" i="1" s="1"/>
  <c r="U3811" i="1"/>
  <c r="W3811" i="1" s="1"/>
  <c r="U3812" i="1"/>
  <c r="W3812" i="1" s="1"/>
  <c r="U3813" i="1"/>
  <c r="W3813" i="1" s="1"/>
  <c r="U3814" i="1"/>
  <c r="W3814" i="1" s="1"/>
  <c r="U3815" i="1"/>
  <c r="W3815" i="1" s="1"/>
  <c r="U3816" i="1"/>
  <c r="W3816" i="1" s="1"/>
  <c r="U3817" i="1"/>
  <c r="W3817" i="1" s="1"/>
  <c r="U3818" i="1"/>
  <c r="W3818" i="1" s="1"/>
  <c r="U3819" i="1"/>
  <c r="W3819" i="1" s="1"/>
  <c r="U3820" i="1"/>
  <c r="W3820" i="1" s="1"/>
  <c r="U3821" i="1"/>
  <c r="W3821" i="1" s="1"/>
  <c r="U3822" i="1"/>
  <c r="W3822" i="1" s="1"/>
  <c r="U3823" i="1"/>
  <c r="W3823" i="1" s="1"/>
  <c r="U3824" i="1"/>
  <c r="W3824" i="1" s="1"/>
  <c r="U3825" i="1"/>
  <c r="W3825" i="1" s="1"/>
  <c r="U3826" i="1"/>
  <c r="W3826" i="1" s="1"/>
  <c r="U3827" i="1"/>
  <c r="W3827" i="1" s="1"/>
  <c r="U3828" i="1"/>
  <c r="W3828" i="1" s="1"/>
  <c r="U3829" i="1"/>
  <c r="W3829" i="1" s="1"/>
  <c r="U3830" i="1"/>
  <c r="W3830" i="1" s="1"/>
  <c r="U3831" i="1"/>
  <c r="W3831" i="1" s="1"/>
  <c r="U3832" i="1"/>
  <c r="W3832" i="1" s="1"/>
  <c r="U3833" i="1"/>
  <c r="W3833" i="1" s="1"/>
  <c r="U3834" i="1"/>
  <c r="W3834" i="1" s="1"/>
  <c r="U3835" i="1"/>
  <c r="W3835" i="1" s="1"/>
  <c r="U3836" i="1"/>
  <c r="W3836" i="1" s="1"/>
  <c r="U3837" i="1"/>
  <c r="W3837" i="1" s="1"/>
  <c r="U3838" i="1"/>
  <c r="W3838" i="1" s="1"/>
  <c r="U3839" i="1"/>
  <c r="W3839" i="1" s="1"/>
  <c r="U3840" i="1"/>
  <c r="W3840" i="1" s="1"/>
  <c r="U3841" i="1"/>
  <c r="W3841" i="1" s="1"/>
  <c r="U3842" i="1"/>
  <c r="W3842" i="1" s="1"/>
  <c r="U3843" i="1"/>
  <c r="W3843" i="1" s="1"/>
  <c r="U3844" i="1"/>
  <c r="W3844" i="1" s="1"/>
  <c r="U3845" i="1"/>
  <c r="W3845" i="1" s="1"/>
  <c r="U3846" i="1"/>
  <c r="W3846" i="1" s="1"/>
  <c r="U3847" i="1"/>
  <c r="W3847" i="1" s="1"/>
  <c r="U3848" i="1"/>
  <c r="W3848" i="1" s="1"/>
  <c r="U3849" i="1"/>
  <c r="W3849" i="1" s="1"/>
  <c r="U3850" i="1"/>
  <c r="W3850" i="1" s="1"/>
  <c r="U3851" i="1"/>
  <c r="W3851" i="1" s="1"/>
  <c r="U3852" i="1"/>
  <c r="W3852" i="1" s="1"/>
  <c r="U3853" i="1"/>
  <c r="W3853" i="1" s="1"/>
  <c r="U3854" i="1"/>
  <c r="W3854" i="1" s="1"/>
  <c r="U3855" i="1"/>
  <c r="W3855" i="1" s="1"/>
  <c r="U3856" i="1"/>
  <c r="W3856" i="1" s="1"/>
  <c r="U3857" i="1"/>
  <c r="W3857" i="1" s="1"/>
  <c r="U3858" i="1"/>
  <c r="W3858" i="1" s="1"/>
  <c r="U3859" i="1"/>
  <c r="W3859" i="1" s="1"/>
  <c r="U3860" i="1"/>
  <c r="W3860" i="1" s="1"/>
  <c r="U3861" i="1"/>
  <c r="W3861" i="1" s="1"/>
  <c r="U3862" i="1"/>
  <c r="W3862" i="1" s="1"/>
  <c r="U3863" i="1"/>
  <c r="W3863" i="1" s="1"/>
  <c r="U3864" i="1"/>
  <c r="W3864" i="1" s="1"/>
  <c r="U3865" i="1"/>
  <c r="W3865" i="1" s="1"/>
  <c r="U3866" i="1"/>
  <c r="W3866" i="1" s="1"/>
  <c r="U3867" i="1"/>
  <c r="W3867" i="1" s="1"/>
  <c r="U3868" i="1"/>
  <c r="W3868" i="1" s="1"/>
  <c r="U3869" i="1"/>
  <c r="W3869" i="1" s="1"/>
  <c r="U3870" i="1"/>
  <c r="W3870" i="1" s="1"/>
  <c r="U3871" i="1"/>
  <c r="W3871" i="1" s="1"/>
  <c r="U3872" i="1"/>
  <c r="W3872" i="1" s="1"/>
  <c r="U3873" i="1"/>
  <c r="W3873" i="1" s="1"/>
  <c r="U3874" i="1"/>
  <c r="W3874" i="1" s="1"/>
  <c r="U3875" i="1"/>
  <c r="W3875" i="1" s="1"/>
  <c r="U3876" i="1"/>
  <c r="W3876" i="1" s="1"/>
  <c r="U3877" i="1"/>
  <c r="W3877" i="1" s="1"/>
  <c r="U3878" i="1"/>
  <c r="W3878" i="1" s="1"/>
  <c r="U3879" i="1"/>
  <c r="W3879" i="1" s="1"/>
  <c r="U3880" i="1"/>
  <c r="W3880" i="1" s="1"/>
  <c r="U3881" i="1"/>
  <c r="W3881" i="1" s="1"/>
  <c r="U3882" i="1"/>
  <c r="W3882" i="1" s="1"/>
  <c r="U3883" i="1"/>
  <c r="W3883" i="1" s="1"/>
  <c r="U3884" i="1"/>
  <c r="W3884" i="1" s="1"/>
  <c r="U3885" i="1"/>
  <c r="W3885" i="1" s="1"/>
  <c r="U3886" i="1"/>
  <c r="W3886" i="1" s="1"/>
  <c r="U3887" i="1"/>
  <c r="W3887" i="1" s="1"/>
  <c r="U3888" i="1"/>
  <c r="W3888" i="1" s="1"/>
  <c r="U3889" i="1"/>
  <c r="W3889" i="1" s="1"/>
  <c r="U3890" i="1"/>
  <c r="W3890" i="1" s="1"/>
  <c r="U3891" i="1"/>
  <c r="W3891" i="1" s="1"/>
  <c r="U3892" i="1"/>
  <c r="W3892" i="1" s="1"/>
  <c r="U3893" i="1"/>
  <c r="W3893" i="1" s="1"/>
  <c r="U3894" i="1"/>
  <c r="W3894" i="1" s="1"/>
  <c r="U3895" i="1"/>
  <c r="W3895" i="1" s="1"/>
  <c r="U3896" i="1"/>
  <c r="W3896" i="1" s="1"/>
  <c r="U3897" i="1"/>
  <c r="W3897" i="1" s="1"/>
  <c r="U3898" i="1"/>
  <c r="W3898" i="1" s="1"/>
  <c r="U3899" i="1"/>
  <c r="W3899" i="1" s="1"/>
  <c r="U3900" i="1"/>
  <c r="W3900" i="1" s="1"/>
  <c r="U3901" i="1"/>
  <c r="W3901" i="1" s="1"/>
  <c r="U3902" i="1"/>
  <c r="W3902" i="1" s="1"/>
  <c r="U3903" i="1"/>
  <c r="W3903" i="1" s="1"/>
  <c r="U3904" i="1"/>
  <c r="W3904" i="1" s="1"/>
  <c r="U3905" i="1"/>
  <c r="W3905" i="1" s="1"/>
  <c r="U3906" i="1"/>
  <c r="W3906" i="1" s="1"/>
  <c r="U3907" i="1"/>
  <c r="W3907" i="1" s="1"/>
  <c r="U3908" i="1"/>
  <c r="W3908" i="1" s="1"/>
  <c r="U3909" i="1"/>
  <c r="W3909" i="1" s="1"/>
  <c r="U3910" i="1"/>
  <c r="W3910" i="1" s="1"/>
  <c r="U3911" i="1"/>
  <c r="W3911" i="1" s="1"/>
  <c r="U3912" i="1"/>
  <c r="W3912" i="1" s="1"/>
  <c r="U3913" i="1"/>
  <c r="W3913" i="1" s="1"/>
  <c r="U3914" i="1"/>
  <c r="W3914" i="1" s="1"/>
  <c r="U3915" i="1"/>
  <c r="W3915" i="1" s="1"/>
  <c r="U3916" i="1"/>
  <c r="W3916" i="1" s="1"/>
  <c r="U3917" i="1"/>
  <c r="W3917" i="1" s="1"/>
  <c r="U3918" i="1"/>
  <c r="W3918" i="1" s="1"/>
  <c r="U3919" i="1"/>
  <c r="W3919" i="1" s="1"/>
  <c r="U3920" i="1"/>
  <c r="W3920" i="1" s="1"/>
  <c r="U3921" i="1"/>
  <c r="W3921" i="1" s="1"/>
  <c r="U3922" i="1"/>
  <c r="W3922" i="1" s="1"/>
  <c r="U3923" i="1"/>
  <c r="W3923" i="1" s="1"/>
  <c r="U3924" i="1"/>
  <c r="W3924" i="1" s="1"/>
  <c r="U3925" i="1"/>
  <c r="W3925" i="1" s="1"/>
  <c r="U3926" i="1"/>
  <c r="W3926" i="1" s="1"/>
  <c r="U3927" i="1"/>
  <c r="W3927" i="1" s="1"/>
  <c r="U3928" i="1"/>
  <c r="W3928" i="1" s="1"/>
  <c r="U3929" i="1"/>
  <c r="W3929" i="1" s="1"/>
  <c r="U3930" i="1"/>
  <c r="W3930" i="1" s="1"/>
  <c r="U3931" i="1"/>
  <c r="W3931" i="1" s="1"/>
  <c r="U3932" i="1"/>
  <c r="W3932" i="1" s="1"/>
  <c r="U3933" i="1"/>
  <c r="W3933" i="1" s="1"/>
  <c r="U3934" i="1"/>
  <c r="W3934" i="1" s="1"/>
  <c r="U3935" i="1"/>
  <c r="W3935" i="1" s="1"/>
  <c r="U3936" i="1"/>
  <c r="W3936" i="1" s="1"/>
  <c r="U3937" i="1"/>
  <c r="W3937" i="1" s="1"/>
  <c r="U3938" i="1"/>
  <c r="W3938" i="1" s="1"/>
  <c r="U3939" i="1"/>
  <c r="W3939" i="1" s="1"/>
  <c r="U3940" i="1"/>
  <c r="W3940" i="1" s="1"/>
  <c r="U3941" i="1"/>
  <c r="W3941" i="1" s="1"/>
  <c r="U3942" i="1"/>
  <c r="W3942" i="1" s="1"/>
  <c r="U3943" i="1"/>
  <c r="W3943" i="1" s="1"/>
  <c r="U3944" i="1"/>
  <c r="W3944" i="1" s="1"/>
  <c r="U3945" i="1"/>
  <c r="W3945" i="1" s="1"/>
  <c r="U3946" i="1"/>
  <c r="W3946" i="1" s="1"/>
  <c r="U3947" i="1"/>
  <c r="W3947" i="1" s="1"/>
  <c r="U3948" i="1"/>
  <c r="W3948" i="1" s="1"/>
  <c r="U3949" i="1"/>
  <c r="W3949" i="1" s="1"/>
  <c r="U3950" i="1"/>
  <c r="W3950" i="1" s="1"/>
  <c r="U3951" i="1"/>
  <c r="W3951" i="1" s="1"/>
  <c r="U3952" i="1"/>
  <c r="W3952" i="1" s="1"/>
  <c r="U3953" i="1"/>
  <c r="W3953" i="1" s="1"/>
  <c r="U3954" i="1"/>
  <c r="W3954" i="1" s="1"/>
  <c r="U3955" i="1"/>
  <c r="W3955" i="1" s="1"/>
  <c r="U3956" i="1"/>
  <c r="W3956" i="1" s="1"/>
  <c r="U3957" i="1"/>
  <c r="W3957" i="1" s="1"/>
  <c r="U3958" i="1"/>
  <c r="W3958" i="1" s="1"/>
  <c r="U3959" i="1"/>
  <c r="W3959" i="1" s="1"/>
  <c r="U3960" i="1"/>
  <c r="W3960" i="1" s="1"/>
  <c r="U3961" i="1"/>
  <c r="W3961" i="1" s="1"/>
  <c r="U3962" i="1"/>
  <c r="W3962" i="1" s="1"/>
  <c r="U3963" i="1"/>
  <c r="W3963" i="1" s="1"/>
  <c r="U3964" i="1"/>
  <c r="W3964" i="1" s="1"/>
  <c r="U3965" i="1"/>
  <c r="W3965" i="1" s="1"/>
  <c r="U3966" i="1"/>
  <c r="W3966" i="1" s="1"/>
  <c r="U3967" i="1"/>
  <c r="W3967" i="1" s="1"/>
  <c r="U3968" i="1"/>
  <c r="W3968" i="1" s="1"/>
  <c r="U3969" i="1"/>
  <c r="W3969" i="1" s="1"/>
  <c r="U3970" i="1"/>
  <c r="W3970" i="1" s="1"/>
  <c r="U3971" i="1"/>
  <c r="W3971" i="1" s="1"/>
  <c r="U3972" i="1"/>
  <c r="W3972" i="1" s="1"/>
  <c r="U3973" i="1"/>
  <c r="W3973" i="1" s="1"/>
  <c r="U3974" i="1"/>
  <c r="W3974" i="1" s="1"/>
  <c r="U3975" i="1"/>
  <c r="W3975" i="1" s="1"/>
  <c r="U3976" i="1"/>
  <c r="W3976" i="1" s="1"/>
  <c r="U3977" i="1"/>
  <c r="W3977" i="1" s="1"/>
  <c r="U3978" i="1"/>
  <c r="W3978" i="1" s="1"/>
  <c r="U3979" i="1"/>
  <c r="W3979" i="1" s="1"/>
  <c r="U3980" i="1"/>
  <c r="W3980" i="1" s="1"/>
  <c r="U3981" i="1"/>
  <c r="W3981" i="1" s="1"/>
  <c r="U3982" i="1"/>
  <c r="W3982" i="1" s="1"/>
  <c r="U3983" i="1"/>
  <c r="W3983" i="1" s="1"/>
  <c r="U3984" i="1"/>
  <c r="W3984" i="1" s="1"/>
  <c r="U3985" i="1"/>
  <c r="W3985" i="1" s="1"/>
  <c r="U3986" i="1"/>
  <c r="W3986" i="1" s="1"/>
  <c r="U3987" i="1"/>
  <c r="W3987" i="1" s="1"/>
  <c r="U3988" i="1"/>
  <c r="W3988" i="1" s="1"/>
  <c r="U3989" i="1"/>
  <c r="W3989" i="1" s="1"/>
  <c r="U3990" i="1"/>
  <c r="W3990" i="1" s="1"/>
  <c r="U3991" i="1"/>
  <c r="W3991" i="1" s="1"/>
  <c r="U3992" i="1"/>
  <c r="W3992" i="1" s="1"/>
  <c r="U3993" i="1"/>
  <c r="W3993" i="1" s="1"/>
  <c r="U3994" i="1"/>
  <c r="W3994" i="1" s="1"/>
  <c r="U3995" i="1"/>
  <c r="W3995" i="1" s="1"/>
  <c r="U3996" i="1"/>
  <c r="W3996" i="1" s="1"/>
  <c r="U3997" i="1"/>
  <c r="W3997" i="1" s="1"/>
  <c r="U3998" i="1"/>
  <c r="W3998" i="1" s="1"/>
  <c r="U3999" i="1"/>
  <c r="W3999" i="1" s="1"/>
  <c r="U4000" i="1"/>
  <c r="W4000" i="1" s="1"/>
  <c r="U4001" i="1"/>
  <c r="W4001" i="1" s="1"/>
  <c r="U4002" i="1"/>
  <c r="W4002" i="1" s="1"/>
  <c r="U4003" i="1"/>
  <c r="W4003" i="1" s="1"/>
  <c r="U4004" i="1"/>
  <c r="W4004" i="1" s="1"/>
  <c r="U4005" i="1"/>
  <c r="W4005" i="1" s="1"/>
  <c r="U4006" i="1"/>
  <c r="W4006" i="1" s="1"/>
  <c r="U4007" i="1"/>
  <c r="W4007" i="1" s="1"/>
  <c r="U4008" i="1"/>
  <c r="W4008" i="1" s="1"/>
  <c r="U4009" i="1"/>
  <c r="W4009" i="1" s="1"/>
  <c r="U4010" i="1"/>
  <c r="W4010" i="1" s="1"/>
  <c r="U4011" i="1"/>
  <c r="W4011" i="1" s="1"/>
  <c r="U4012" i="1"/>
  <c r="W4012" i="1" s="1"/>
  <c r="U4013" i="1"/>
  <c r="W4013" i="1" s="1"/>
  <c r="U4014" i="1"/>
  <c r="W4014" i="1" s="1"/>
  <c r="U4015" i="1"/>
  <c r="W4015" i="1" s="1"/>
  <c r="U4016" i="1"/>
  <c r="W4016" i="1" s="1"/>
  <c r="U4017" i="1"/>
  <c r="W4017" i="1" s="1"/>
  <c r="U4018" i="1"/>
  <c r="W4018" i="1" s="1"/>
  <c r="U4019" i="1"/>
  <c r="W4019" i="1" s="1"/>
  <c r="U4020" i="1"/>
  <c r="W4020" i="1" s="1"/>
  <c r="U4021" i="1"/>
  <c r="W4021" i="1" s="1"/>
  <c r="U4022" i="1"/>
  <c r="W4022" i="1" s="1"/>
  <c r="U4023" i="1"/>
  <c r="W4023" i="1" s="1"/>
  <c r="U4024" i="1"/>
  <c r="W4024" i="1" s="1"/>
  <c r="U4025" i="1"/>
  <c r="W4025" i="1" s="1"/>
  <c r="U4026" i="1"/>
  <c r="W4026" i="1" s="1"/>
  <c r="U4027" i="1"/>
  <c r="W4027" i="1" s="1"/>
  <c r="U4028" i="1"/>
  <c r="W4028" i="1" s="1"/>
  <c r="U4029" i="1"/>
  <c r="W4029" i="1" s="1"/>
  <c r="U4030" i="1"/>
  <c r="W4030" i="1" s="1"/>
  <c r="U4031" i="1"/>
  <c r="W4031" i="1" s="1"/>
  <c r="U4032" i="1"/>
  <c r="W4032" i="1" s="1"/>
  <c r="U4033" i="1"/>
  <c r="W4033" i="1" s="1"/>
  <c r="U4034" i="1"/>
  <c r="W4034" i="1" s="1"/>
  <c r="U4035" i="1"/>
  <c r="W4035" i="1" s="1"/>
  <c r="U4036" i="1"/>
  <c r="W4036" i="1" s="1"/>
  <c r="U4037" i="1"/>
  <c r="W4037" i="1" s="1"/>
  <c r="U4038" i="1"/>
  <c r="W4038" i="1" s="1"/>
  <c r="U4039" i="1"/>
  <c r="W4039" i="1" s="1"/>
  <c r="U4040" i="1"/>
  <c r="W4040" i="1" s="1"/>
  <c r="U4041" i="1"/>
  <c r="W4041" i="1" s="1"/>
  <c r="U4042" i="1"/>
  <c r="W4042" i="1" s="1"/>
  <c r="U4043" i="1"/>
  <c r="W4043" i="1" s="1"/>
  <c r="U4044" i="1"/>
  <c r="W4044" i="1" s="1"/>
  <c r="U4045" i="1"/>
  <c r="W4045" i="1" s="1"/>
  <c r="U4046" i="1"/>
  <c r="W4046" i="1" s="1"/>
  <c r="U4047" i="1"/>
  <c r="W4047" i="1" s="1"/>
  <c r="U4048" i="1"/>
  <c r="W4048" i="1" s="1"/>
  <c r="U4049" i="1"/>
  <c r="W4049" i="1" s="1"/>
  <c r="U4050" i="1"/>
  <c r="W4050" i="1" s="1"/>
  <c r="U4051" i="1"/>
  <c r="W4051" i="1" s="1"/>
  <c r="U4052" i="1"/>
  <c r="W4052" i="1" s="1"/>
  <c r="U4053" i="1"/>
  <c r="W4053" i="1" s="1"/>
  <c r="U4054" i="1"/>
  <c r="W4054" i="1" s="1"/>
  <c r="U4055" i="1"/>
  <c r="W4055" i="1" s="1"/>
  <c r="U4056" i="1"/>
  <c r="W4056" i="1" s="1"/>
  <c r="U4057" i="1"/>
  <c r="W4057" i="1" s="1"/>
  <c r="U4058" i="1"/>
  <c r="W4058" i="1" s="1"/>
  <c r="U4059" i="1"/>
  <c r="W4059" i="1" s="1"/>
  <c r="U4060" i="1"/>
  <c r="W4060" i="1" s="1"/>
  <c r="U4061" i="1"/>
  <c r="W4061" i="1" s="1"/>
  <c r="U4062" i="1"/>
  <c r="W4062" i="1" s="1"/>
  <c r="U4063" i="1"/>
  <c r="W4063" i="1" s="1"/>
  <c r="U4064" i="1"/>
  <c r="W4064" i="1" s="1"/>
  <c r="U4065" i="1"/>
  <c r="W4065" i="1" s="1"/>
  <c r="U4066" i="1"/>
  <c r="W4066" i="1" s="1"/>
  <c r="U4067" i="1"/>
  <c r="W4067" i="1" s="1"/>
  <c r="U4068" i="1"/>
  <c r="W4068" i="1" s="1"/>
  <c r="U4069" i="1"/>
  <c r="W4069" i="1" s="1"/>
  <c r="U4070" i="1"/>
  <c r="W4070" i="1" s="1"/>
  <c r="U4071" i="1"/>
  <c r="W4071" i="1" s="1"/>
  <c r="U4072" i="1"/>
  <c r="W4072" i="1" s="1"/>
  <c r="U4073" i="1"/>
  <c r="W4073" i="1" s="1"/>
  <c r="U4074" i="1"/>
  <c r="W4074" i="1" s="1"/>
  <c r="U4075" i="1"/>
  <c r="W4075" i="1" s="1"/>
  <c r="U4076" i="1"/>
  <c r="W4076" i="1" s="1"/>
  <c r="U4077" i="1"/>
  <c r="W4077" i="1" s="1"/>
  <c r="U4078" i="1"/>
  <c r="W4078" i="1" s="1"/>
  <c r="U4079" i="1"/>
  <c r="W4079" i="1" s="1"/>
  <c r="U4080" i="1"/>
  <c r="W4080" i="1" s="1"/>
  <c r="U4081" i="1"/>
  <c r="W4081" i="1" s="1"/>
  <c r="U4082" i="1"/>
  <c r="W4082" i="1" s="1"/>
  <c r="U4083" i="1"/>
  <c r="W4083" i="1" s="1"/>
  <c r="U4084" i="1"/>
  <c r="W4084" i="1" s="1"/>
  <c r="U4085" i="1"/>
  <c r="W4085" i="1" s="1"/>
  <c r="U4086" i="1"/>
  <c r="W4086" i="1" s="1"/>
  <c r="U4087" i="1"/>
  <c r="W4087" i="1" s="1"/>
  <c r="U4088" i="1"/>
  <c r="W4088" i="1" s="1"/>
  <c r="U4089" i="1"/>
  <c r="W4089" i="1" s="1"/>
  <c r="U4090" i="1"/>
  <c r="W4090" i="1" s="1"/>
  <c r="U4091" i="1"/>
  <c r="W4091" i="1" s="1"/>
  <c r="U4092" i="1"/>
  <c r="W4092" i="1" s="1"/>
  <c r="U4093" i="1"/>
  <c r="W4093" i="1" s="1"/>
  <c r="U4094" i="1"/>
  <c r="W4094" i="1" s="1"/>
  <c r="U4095" i="1"/>
  <c r="W4095" i="1" s="1"/>
  <c r="U4096" i="1"/>
  <c r="W4096" i="1" s="1"/>
  <c r="U4097" i="1"/>
  <c r="W4097" i="1" s="1"/>
  <c r="U4098" i="1"/>
  <c r="W4098" i="1" s="1"/>
  <c r="U4099" i="1"/>
  <c r="W4099" i="1" s="1"/>
  <c r="U4100" i="1"/>
  <c r="W4100" i="1" s="1"/>
  <c r="U4101" i="1"/>
  <c r="W4101" i="1" s="1"/>
  <c r="U4102" i="1"/>
  <c r="W4102" i="1" s="1"/>
  <c r="U4103" i="1"/>
  <c r="W4103" i="1" s="1"/>
  <c r="U4104" i="1"/>
  <c r="W4104" i="1" s="1"/>
  <c r="U4105" i="1"/>
  <c r="W4105" i="1" s="1"/>
  <c r="U4106" i="1"/>
  <c r="W4106" i="1" s="1"/>
  <c r="U4107" i="1"/>
  <c r="W4107" i="1" s="1"/>
  <c r="U4108" i="1"/>
  <c r="W4108" i="1" s="1"/>
  <c r="U4109" i="1"/>
  <c r="W4109" i="1" s="1"/>
  <c r="U4110" i="1"/>
  <c r="W4110" i="1" s="1"/>
  <c r="U4111" i="1"/>
  <c r="W4111" i="1" s="1"/>
  <c r="U4112" i="1"/>
  <c r="W4112" i="1" s="1"/>
  <c r="U4113" i="1"/>
  <c r="W4113" i="1" s="1"/>
  <c r="U4114" i="1"/>
  <c r="W4114" i="1" s="1"/>
  <c r="U4115" i="1"/>
  <c r="W4115" i="1" s="1"/>
  <c r="U2" i="1"/>
  <c r="W2" i="1" s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7" i="1"/>
  <c r="J4108" i="1"/>
  <c r="J4109" i="1"/>
  <c r="J4110" i="1"/>
  <c r="J4111" i="1"/>
  <c r="J4112" i="1"/>
  <c r="J4113" i="1"/>
  <c r="J4114" i="1"/>
  <c r="J4115" i="1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<sst xmlns="http://schemas.openxmlformats.org/spreadsheetml/2006/main" count="33046" uniqueCount="8419">
  <si>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</si>
  <si>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</si>
  <si>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</si>
  <si>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</si>
  <si>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</si>
  <si>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</si>
  <si>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</si>
  <si>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</si>
  <si>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</si>
  <si>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</si>
  <si>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</si>
  <si>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</si>
  <si>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</si>
  <si>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</si>
  <si>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</si>
  <si>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</si>
  <si>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</si>
  <si>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</si>
  <si>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</si>
  <si>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</si>
  <si>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</si>
  <si>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</si>
  <si>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</si>
  <si>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</si>
  <si>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</si>
  <si>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</si>
  <si>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</si>
  <si>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</si>
  <si>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</si>
  <si>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</si>
  <si>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</si>
  <si>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</si>
  <si>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</si>
  <si>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</si>
  <si>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</si>
  <si>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</si>
  <si>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</si>
  <si>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</si>
  <si>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</si>
  <si>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</si>
  <si>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</si>
  <si>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</si>
  <si>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</si>
  <si>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</si>
  <si>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</si>
  <si>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</si>
  <si>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</si>
  <si>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</si>
  <si>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</si>
  <si>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</si>
  <si>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</si>
  <si>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</si>
  <si>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</si>
  <si>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</si>
  <si>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</si>
  <si>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</si>
  <si>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</si>
  <si>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</si>
  <si>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</si>
  <si>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</si>
  <si>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</si>
  <si>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</si>
  <si>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</si>
  <si>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</si>
  <si>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</si>
  <si>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</si>
  <si>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</si>
  <si>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</si>
  <si>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</si>
  <si>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</si>
  <si>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</si>
  <si>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</si>
  <si>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</si>
  <si>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</si>
  <si>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</si>
  <si>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</si>
  <si>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</si>
  <si>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</si>
  <si>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</si>
  <si>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</si>
  <si>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</si>
  <si>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</si>
  <si>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</si>
  <si>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</si>
  <si>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</si>
  <si>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</si>
  <si>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</si>
  <si>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</si>
  <si>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</si>
  <si>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</si>
  <si>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</si>
  <si>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</si>
  <si>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</si>
  <si>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</si>
  <si>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</si>
  <si>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</si>
  <si>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</si>
  <si>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</si>
  <si>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</si>
  <si>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</si>
  <si>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</si>
  <si>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</si>
  <si>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</si>
  <si>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</si>
  <si>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</si>
  <si>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</si>
  <si>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</si>
  <si>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</si>
  <si>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</si>
  <si>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</si>
  <si>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</si>
  <si>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</si>
  <si>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</si>
  <si>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</si>
  <si>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</si>
  <si>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</si>
  <si>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</si>
  <si>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</si>
  <si>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</si>
  <si>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</si>
  <si>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</si>
  <si>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</si>
  <si>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</si>
  <si>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</si>
  <si>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</si>
  <si>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</si>
  <si>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</si>
  <si>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</si>
  <si>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</si>
  <si>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</si>
  <si>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</si>
  <si>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</si>
  <si>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</si>
  <si>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</si>
  <si>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</si>
  <si>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</si>
  <si>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</si>
  <si>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</si>
  <si>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</si>
  <si>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</si>
  <si>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</si>
  <si>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</si>
  <si>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</si>
  <si>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</si>
  <si>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</si>
  <si>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</si>
  <si>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</si>
  <si>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</si>
  <si>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</si>
  <si>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</si>
  <si>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</si>
  <si>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</si>
  <si>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</si>
  <si>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</si>
  <si>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</si>
  <si>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</si>
  <si>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</si>
  <si>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</si>
  <si>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</si>
  <si>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</si>
  <si>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</si>
  <si>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</si>
  <si>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</si>
  <si>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</si>
  <si>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</si>
  <si>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</si>
  <si>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</si>
  <si>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</si>
  <si>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</si>
  <si>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</si>
  <si>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</si>
  <si>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</si>
  <si>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</si>
  <si>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</si>
  <si>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</si>
  <si>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</si>
  <si>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</si>
  <si>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</si>
  <si>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</si>
  <si>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</si>
  <si>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</si>
  <si>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</si>
  <si>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</si>
  <si>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</si>
  <si>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</si>
  <si>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</si>
  <si>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</si>
  <si>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</si>
  <si>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</si>
  <si>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</si>
  <si>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</si>
  <si>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</si>
  <si>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</si>
  <si>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</si>
  <si>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</si>
  <si>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</si>
  <si>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</si>
  <si>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</si>
  <si>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</si>
  <si>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</si>
  <si>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</si>
  <si>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</si>
  <si>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</si>
  <si>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</si>
  <si>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</si>
  <si>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</si>
  <si>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</si>
  <si>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</si>
  <si>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</si>
  <si>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</si>
  <si>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</si>
  <si>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</si>
  <si>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</si>
  <si>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</si>
  <si>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</si>
  <si>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</si>
  <si>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</si>
  <si>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</si>
  <si>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</si>
  <si>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</si>
  <si>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</si>
  <si>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</si>
  <si>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</si>
  <si>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</si>
  <si>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</si>
  <si>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</si>
  <si>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</si>
  <si>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</si>
  <si>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</si>
  <si>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</si>
  <si>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</si>
  <si>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</si>
  <si>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</si>
  <si>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</si>
  <si>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</si>
  <si>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</si>
  <si>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</si>
  <si>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</si>
  <si>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</si>
  <si>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</si>
  <si>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</si>
  <si>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</si>
  <si>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</si>
  <si>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</si>
  <si>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</si>
  <si>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</si>
  <si>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</si>
  <si>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</si>
  <si>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</si>
  <si>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</si>
  <si>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</si>
  <si>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</si>
  <si>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</si>
  <si>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</si>
  <si>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</si>
  <si>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</si>
  <si>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</si>
  <si>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</si>
  <si>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</si>
  <si>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</si>
  <si>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</si>
  <si>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</si>
  <si>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</si>
  <si>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</si>
  <si>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</si>
  <si>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</si>
  <si>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</si>
  <si>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</si>
  <si>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</si>
  <si>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</si>
  <si>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</si>
  <si>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</si>
  <si>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</si>
  <si>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</si>
  <si>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</si>
  <si>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</si>
  <si>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</si>
  <si>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</si>
  <si>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</si>
  <si>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</si>
  <si>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</si>
  <si>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</si>
  <si>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</si>
  <si>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</si>
  <si>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</si>
  <si>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</si>
  <si>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</si>
  <si>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</si>
  <si>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</si>
  <si>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</si>
  <si>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</si>
  <si>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</si>
  <si>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</si>
  <si>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</si>
  <si>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</si>
  <si>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</si>
  <si>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</si>
  <si>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</si>
  <si>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</si>
  <si>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</si>
  <si>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</si>
  <si>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</si>
  <si>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</si>
  <si>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</si>
  <si>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</si>
  <si>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</si>
  <si>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</si>
  <si>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</si>
  <si>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</si>
  <si>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</si>
  <si>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</si>
  <si>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</si>
  <si>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</si>
  <si>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</si>
  <si>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</si>
  <si>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</si>
  <si>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</si>
  <si>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</si>
  <si>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</si>
  <si>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</si>
  <si>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</si>
  <si>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</si>
  <si>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</si>
  <si>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</si>
  <si>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</si>
  <si>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</si>
  <si>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</si>
  <si>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</si>
  <si>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</si>
  <si>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</si>
  <si>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</si>
  <si>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</si>
  <si>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</si>
  <si>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</si>
  <si>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</si>
  <si>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</si>
  <si>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</si>
  <si>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</si>
  <si>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</si>
  <si>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</si>
  <si>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</si>
  <si>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</si>
  <si>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</si>
  <si>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</si>
  <si>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</si>
  <si>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</si>
  <si>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</si>
  <si>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</si>
  <si>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</si>
  <si>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</si>
  <si>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</si>
  <si>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</si>
  <si>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</si>
  <si>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</si>
  <si>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</si>
  <si>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</si>
  <si>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</si>
  <si>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</si>
  <si>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</si>
  <si>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</si>
  <si>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</si>
  <si>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</si>
  <si>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</si>
  <si>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</si>
  <si>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</si>
  <si>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</si>
  <si>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</si>
  <si>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</si>
  <si>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</si>
  <si>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</si>
  <si>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</si>
  <si>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</si>
  <si>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</si>
  <si>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</si>
  <si>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</si>
  <si>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</si>
  <si>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</si>
  <si>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</si>
  <si>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</si>
  <si>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</si>
  <si>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</si>
  <si>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</si>
  <si>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</si>
  <si>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</si>
  <si>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</si>
  <si>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</si>
  <si>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</si>
  <si>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</si>
  <si>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</si>
  <si>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</si>
  <si>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</si>
  <si>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</si>
  <si>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</si>
  <si>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</si>
  <si>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</si>
  <si>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</si>
  <si>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</si>
  <si>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</si>
  <si>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</si>
  <si>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</si>
  <si>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</si>
  <si>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</si>
  <si>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</si>
  <si>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</si>
  <si>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</si>
  <si>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</si>
  <si>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</si>
  <si>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</si>
  <si>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</si>
  <si>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</si>
  <si>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</si>
  <si>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</si>
  <si>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</si>
  <si>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</si>
  <si>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</si>
  <si>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</si>
  <si>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</si>
  <si>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</si>
  <si>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</si>
  <si>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</si>
  <si>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</si>
  <si>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</si>
  <si>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</si>
  <si>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</si>
  <si>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</si>
  <si>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</si>
  <si>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</si>
  <si>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</si>
  <si>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</si>
  <si>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</si>
  <si>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</si>
  <si>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</si>
  <si>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</si>
  <si>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</si>
  <si>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</si>
  <si>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</si>
  <si>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</si>
  <si>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</si>
  <si>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</si>
  <si>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</si>
  <si>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</si>
  <si>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</si>
  <si>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</si>
  <si>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</si>
  <si>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</si>
  <si>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</si>
  <si>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</si>
  <si>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</si>
  <si>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</si>
  <si>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</si>
  <si>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</si>
  <si>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</si>
  <si>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</si>
  <si>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</si>
  <si>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</si>
  <si>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</si>
  <si>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</si>
  <si>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</si>
  <si>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</si>
  <si>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</si>
  <si>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</si>
  <si>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</si>
  <si>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</si>
  <si>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</si>
  <si>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</si>
  <si>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</si>
  <si>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</si>
  <si>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</si>
  <si>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</si>
  <si>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</si>
  <si>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</si>
  <si>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</si>
  <si>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</si>
  <si>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</si>
  <si>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</si>
  <si>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</si>
  <si>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</si>
  <si>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</si>
  <si>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</si>
  <si>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</si>
  <si>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</si>
  <si>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</si>
  <si>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</si>
  <si>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</si>
  <si>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</si>
  <si>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</si>
  <si>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</si>
  <si>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</si>
  <si>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</si>
  <si>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</si>
  <si>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</si>
  <si>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</si>
  <si>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</si>
  <si>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</si>
  <si>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</si>
  <si>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</si>
  <si>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</si>
  <si>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</si>
  <si>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</si>
  <si>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</si>
  <si>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</si>
  <si>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</si>
  <si>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</si>
  <si>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</si>
  <si>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</si>
  <si>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</si>
  <si>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</si>
  <si>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</si>
  <si>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</si>
  <si>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</si>
  <si>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</si>
  <si>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</si>
  <si>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</si>
  <si>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</si>
  <si>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</si>
  <si>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</si>
  <si>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</si>
  <si>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</si>
  <si>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</si>
  <si>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</si>
  <si>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</si>
  <si>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</si>
  <si>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</si>
  <si>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</si>
  <si>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</si>
  <si>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</si>
  <si>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</si>
  <si>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</si>
  <si>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</si>
  <si>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</si>
  <si>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</si>
  <si>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</si>
  <si>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</si>
  <si>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</si>
  <si>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</si>
  <si>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</si>
  <si>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</si>
  <si>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</si>
  <si>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</si>
  <si>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</si>
  <si>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</si>
  <si>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</si>
  <si>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</si>
  <si>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</si>
  <si>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</si>
  <si>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</si>
  <si>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</si>
  <si>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</si>
  <si>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</si>
  <si>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</si>
  <si>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</si>
  <si>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</si>
  <si>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</si>
  <si>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</si>
  <si>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</si>
  <si>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</si>
  <si>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</si>
  <si>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</si>
  <si>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</si>
  <si>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</si>
  <si>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</si>
  <si>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</si>
  <si>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</si>
  <si>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</si>
  <si>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</si>
  <si>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</si>
  <si>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</si>
  <si>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</si>
  <si>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</si>
  <si>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</si>
  <si>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</si>
  <si>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</si>
  <si>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</si>
  <si>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</si>
  <si>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</si>
  <si>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</si>
  <si>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</si>
  <si>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</si>
  <si>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</si>
  <si>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</si>
  <si>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</si>
  <si>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</si>
  <si>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</si>
  <si>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</si>
  <si>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</si>
  <si>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</si>
  <si>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</si>
  <si>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</si>
  <si>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</si>
  <si>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</si>
  <si>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</si>
  <si>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</si>
  <si>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</si>
  <si>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</si>
  <si>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</si>
  <si>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</si>
  <si>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</si>
  <si>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</si>
  <si>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</si>
  <si>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</si>
  <si>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</si>
  <si>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</si>
  <si>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</si>
  <si>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</si>
  <si>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</si>
  <si>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</si>
  <si>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</si>
  <si>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</si>
  <si>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</si>
  <si>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</si>
  <si>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</si>
  <si>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</si>
  <si>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</si>
  <si>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</si>
  <si>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</si>
  <si>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</si>
  <si>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</si>
  <si>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</si>
  <si>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</si>
  <si>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</si>
  <si>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</si>
  <si>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</si>
  <si>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</si>
  <si>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</si>
  <si>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</si>
  <si>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</si>
  <si>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</si>
  <si>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</si>
  <si>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</si>
  <si>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</si>
  <si>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</si>
  <si>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</si>
  <si>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</si>
  <si>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</si>
  <si>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</si>
  <si>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</si>
  <si>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</si>
  <si>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</si>
  <si>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</si>
  <si>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</si>
  <si>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</si>
  <si>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</si>
  <si>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</si>
  <si>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</si>
  <si>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</si>
  <si>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</si>
  <si>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</si>
  <si>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</si>
  <si>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</si>
  <si>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</si>
  <si>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</si>
  <si>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</si>
  <si>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</si>
  <si>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</si>
  <si>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</si>
  <si>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</si>
  <si>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</si>
  <si>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</si>
  <si>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</si>
  <si>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</si>
  <si>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</si>
  <si>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</si>
  <si>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</si>
  <si>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</si>
  <si>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</si>
  <si>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</si>
  <si>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</si>
  <si>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</si>
  <si>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</si>
  <si>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</si>
  <si>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</si>
  <si>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</si>
  <si>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</si>
  <si>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</si>
  <si>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</si>
  <si>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</si>
  <si>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</si>
  <si>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</si>
  <si>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</si>
  <si>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</si>
  <si>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</si>
  <si>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</si>
  <si>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</si>
  <si>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</si>
  <si>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</si>
  <si>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</si>
  <si>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</si>
  <si>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</si>
  <si>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</si>
  <si>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</si>
  <si>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</si>
  <si>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</si>
  <si>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</si>
  <si>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</si>
  <si>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</si>
  <si>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</si>
  <si>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</si>
  <si>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</si>
  <si>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</si>
  <si>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</si>
  <si>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</si>
  <si>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</si>
  <si>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</si>
  <si>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</si>
  <si>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</si>
  <si>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</si>
  <si>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</si>
  <si>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</si>
  <si>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</si>
  <si>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</si>
  <si>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</si>
  <si>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</si>
  <si>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</si>
  <si>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</si>
  <si>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</si>
  <si>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</si>
  <si>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</si>
  <si>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</si>
  <si>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</si>
  <si>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</si>
  <si>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</si>
  <si>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</si>
  <si>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</si>
  <si>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</si>
  <si>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</si>
  <si>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</si>
  <si>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</si>
  <si>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</si>
  <si>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</si>
  <si>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</si>
  <si>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</si>
  <si>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</si>
  <si>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</si>
  <si>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</si>
  <si>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</si>
  <si>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</si>
  <si>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</si>
  <si>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</si>
  <si>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</si>
  <si>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</si>
  <si>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</si>
  <si>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</si>
  <si>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</si>
  <si>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</si>
  <si>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</si>
  <si>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</si>
  <si>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</si>
  <si>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</si>
  <si>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</si>
  <si>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</si>
  <si>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</si>
  <si>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</si>
  <si>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</si>
  <si>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</si>
  <si>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</si>
  <si>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</si>
  <si>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</si>
  <si>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</si>
  <si>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</si>
  <si>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</si>
  <si>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</si>
  <si>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</si>
  <si>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</si>
  <si>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</si>
  <si>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</si>
  <si>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</si>
  <si>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</si>
  <si>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</si>
  <si>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</si>
  <si>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</si>
  <si>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</si>
  <si>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</si>
  <si>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</si>
  <si>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</si>
  <si>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</si>
  <si>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</si>
  <si>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</si>
  <si>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</si>
  <si>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</si>
  <si>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</si>
  <si>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</si>
  <si>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</si>
  <si>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</si>
  <si>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</si>
  <si>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</si>
  <si>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</si>
  <si>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</si>
  <si>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</si>
  <si>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</si>
  <si>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</si>
  <si>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</si>
  <si>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</si>
  <si>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</si>
  <si>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</si>
  <si>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</si>
  <si>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</si>
  <si>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</si>
  <si>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</si>
  <si>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</si>
  <si>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</si>
  <si>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</si>
  <si>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</si>
  <si>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</si>
  <si>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</si>
  <si>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</si>
  <si>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</si>
  <si>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</si>
  <si>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</si>
  <si>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</si>
  <si>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</si>
  <si>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</si>
  <si>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</si>
  <si>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</si>
  <si>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</si>
  <si>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</si>
  <si>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</si>
  <si>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</si>
  <si>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</si>
  <si>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</si>
  <si>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</si>
  <si>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</si>
  <si>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</si>
  <si>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</si>
  <si>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</si>
  <si>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</si>
  <si>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</si>
  <si>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</si>
  <si>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</si>
  <si>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</si>
  <si>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</si>
  <si>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</si>
  <si>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</si>
  <si>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</si>
  <si>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</si>
  <si>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</si>
  <si>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</si>
  <si>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</si>
  <si>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</si>
  <si>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</si>
  <si>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</si>
  <si>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</si>
  <si>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</si>
  <si>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</si>
  <si>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</si>
  <si>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</si>
  <si>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</si>
  <si>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</si>
  <si>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</si>
  <si>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</si>
  <si>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</si>
  <si>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</si>
  <si>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</si>
  <si>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</si>
  <si>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</si>
  <si>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</si>
  <si>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</si>
  <si>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</si>
  <si>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</si>
  <si>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</si>
  <si>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</si>
  <si>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</si>
  <si>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</si>
  <si>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</si>
  <si>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</si>
  <si>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</si>
  <si>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</si>
  <si>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</si>
  <si>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</si>
  <si>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</si>
  <si>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</si>
  <si>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</si>
  <si>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</si>
  <si>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</si>
  <si>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</si>
  <si>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</si>
  <si>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</si>
  <si>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</si>
  <si>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</si>
  <si>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</si>
  <si>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</si>
  <si>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</si>
  <si>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</si>
  <si>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</si>
  <si>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</si>
  <si>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</si>
  <si>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</si>
  <si>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</si>
  <si>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</si>
  <si>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</si>
  <si>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</si>
  <si>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</si>
  <si>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</si>
  <si>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</si>
  <si>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</si>
  <si>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</si>
  <si>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</si>
  <si>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</si>
  <si>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</si>
  <si>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</si>
  <si>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</si>
  <si>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</si>
  <si>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</si>
  <si>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</si>
  <si>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</si>
  <si>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</si>
  <si>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</si>
  <si>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</si>
  <si>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</si>
  <si>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</si>
  <si>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</si>
  <si>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</si>
  <si>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</si>
  <si>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</si>
  <si>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</si>
  <si>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</si>
  <si>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</si>
  <si>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</si>
  <si>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</si>
  <si>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</si>
  <si>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</si>
  <si>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</si>
  <si>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</si>
  <si>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</si>
  <si>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</si>
  <si>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</si>
  <si>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</si>
  <si>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</si>
  <si>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</si>
  <si>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</si>
  <si>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</si>
  <si>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</si>
  <si>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</si>
  <si>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</si>
  <si>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</si>
  <si>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</si>
  <si>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</si>
  <si>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</si>
  <si>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</si>
  <si>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</si>
  <si>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</si>
  <si>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</si>
  <si>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</si>
  <si>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</si>
  <si>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</si>
  <si>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</si>
  <si>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</si>
  <si>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</si>
  <si>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</si>
  <si>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</si>
  <si>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</si>
  <si>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</si>
  <si>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</si>
  <si>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</si>
  <si>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</si>
  <si>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</si>
  <si>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</si>
  <si>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</si>
  <si>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</si>
  <si>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</si>
  <si>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</si>
  <si>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</si>
  <si>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</si>
  <si>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</si>
  <si>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</si>
  <si>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</si>
  <si>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</si>
  <si>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</si>
  <si>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</si>
  <si>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</si>
  <si>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</si>
  <si>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</si>
  <si>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</si>
  <si>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</si>
  <si>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</si>
  <si>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</si>
  <si>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</si>
  <si>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</si>
  <si>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</si>
  <si>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</si>
  <si>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</si>
  <si>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</si>
  <si>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</si>
  <si>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</si>
  <si>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</si>
  <si>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</si>
  <si>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</si>
  <si>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</si>
  <si>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</si>
  <si>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</si>
  <si>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</si>
  <si>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</si>
  <si>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</si>
  <si>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</si>
  <si>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</si>
  <si>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</si>
  <si>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</si>
  <si>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</si>
  <si>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</si>
  <si>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</si>
  <si>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</si>
  <si>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</si>
  <si>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</si>
  <si>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</si>
  <si>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</si>
  <si>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</si>
  <si>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</si>
  <si>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</si>
  <si>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</si>
  <si>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</si>
  <si>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</si>
  <si>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</si>
  <si>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</si>
  <si>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</si>
  <si>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</si>
  <si>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</si>
  <si>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</si>
  <si>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</si>
  <si>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</si>
  <si>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</si>
  <si>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</si>
  <si>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</si>
  <si>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</si>
  <si>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</si>
  <si>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</si>
  <si>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</si>
  <si>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</si>
  <si>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</si>
  <si>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</si>
  <si>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</si>
  <si>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</si>
  <si>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</si>
  <si>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</si>
  <si>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</si>
  <si>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</si>
  <si>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</si>
  <si>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</si>
  <si>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</si>
  <si>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</si>
  <si>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</si>
  <si>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</si>
  <si>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</si>
  <si>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</si>
  <si>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</si>
  <si>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</si>
  <si>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</si>
  <si>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</si>
  <si>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</si>
  <si>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</si>
  <si>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</si>
  <si>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</si>
  <si>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</si>
  <si>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</si>
  <si>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</si>
  <si>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</si>
  <si>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</si>
  <si>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</si>
  <si>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</si>
  <si>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</si>
  <si>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</si>
  <si>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</si>
  <si>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</si>
  <si>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</si>
  <si>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</si>
  <si>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</si>
  <si>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</si>
  <si>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</si>
  <si>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</si>
  <si>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</si>
  <si>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</si>
  <si>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</si>
  <si>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</si>
  <si>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</si>
  <si>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</si>
  <si>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</si>
  <si>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</si>
  <si>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</si>
  <si>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</si>
  <si>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</si>
  <si>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</si>
  <si>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</si>
  <si>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</si>
  <si>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</si>
  <si>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</si>
  <si>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</si>
  <si>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</si>
  <si>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</si>
  <si>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</si>
  <si>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</si>
  <si>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</si>
  <si>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</si>
  <si>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</si>
  <si>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</si>
  <si>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</si>
  <si>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</si>
  <si>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</si>
  <si>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</si>
  <si>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</si>
  <si>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</si>
  <si>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</si>
  <si>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</si>
  <si>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</si>
  <si>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</si>
  <si>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</si>
  <si>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</si>
  <si>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</si>
  <si>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</si>
  <si>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</si>
  <si>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</si>
  <si>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</si>
  <si>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</si>
  <si>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</si>
  <si>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</si>
  <si>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</si>
  <si>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</si>
  <si>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</si>
  <si>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</si>
  <si>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</si>
  <si>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</si>
  <si>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</si>
  <si>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</si>
  <si>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</si>
  <si>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</si>
  <si>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</si>
  <si>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</si>
  <si>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</si>
  <si>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</si>
  <si>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</si>
  <si>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</si>
  <si>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</si>
  <si>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</si>
  <si>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</si>
  <si>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</si>
  <si>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</si>
  <si>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</si>
  <si>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</si>
  <si>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</si>
  <si>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</si>
  <si>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</si>
  <si>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</si>
  <si>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</si>
  <si>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</si>
  <si>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</si>
  <si>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</si>
  <si>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</si>
  <si>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</si>
  <si>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</si>
  <si>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</si>
  <si>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</si>
  <si>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</si>
  <si>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</si>
  <si>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</si>
  <si>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</si>
  <si>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</si>
  <si>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</si>
  <si>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</si>
  <si>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</si>
  <si>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</si>
  <si>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</si>
  <si>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</si>
  <si>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</si>
  <si>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</si>
  <si>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</si>
  <si>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</si>
  <si>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</si>
  <si>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</si>
  <si>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</si>
  <si>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</si>
  <si>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</si>
  <si>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</si>
  <si>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</si>
  <si>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</si>
  <si>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</si>
  <si>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</si>
  <si>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</si>
  <si>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</si>
  <si>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</si>
  <si>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</si>
  <si>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</si>
  <si>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</si>
  <si>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</si>
  <si>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</si>
  <si>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</si>
  <si>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</si>
  <si>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</si>
  <si>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</si>
  <si>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</si>
  <si>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</si>
  <si>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</si>
  <si>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</si>
  <si>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</si>
  <si>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</si>
  <si>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</si>
  <si>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</si>
  <si>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</si>
  <si>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</si>
  <si>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</si>
  <si>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</si>
  <si>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</si>
  <si>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</si>
  <si>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</si>
  <si>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</si>
  <si>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</si>
  <si>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</si>
  <si>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</si>
  <si>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</si>
  <si>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</si>
  <si>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</si>
  <si>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</si>
  <si>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</si>
  <si>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</si>
  <si>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</si>
  <si>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</si>
  <si>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</si>
  <si>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</si>
  <si>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</si>
  <si>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</si>
  <si>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</si>
  <si>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</si>
  <si>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</si>
  <si>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</si>
  <si>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</si>
  <si>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</si>
  <si>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</si>
  <si>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</si>
  <si>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</si>
  <si>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</si>
  <si>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</si>
  <si>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</si>
  <si>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</si>
  <si>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</si>
  <si>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</si>
  <si>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</si>
  <si>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</si>
  <si>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</si>
  <si>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</si>
  <si>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</si>
  <si>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</si>
  <si>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</si>
  <si>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</si>
  <si>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</si>
  <si>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</si>
  <si>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</si>
  <si>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</si>
  <si>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</si>
  <si>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</si>
  <si>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</si>
  <si>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</si>
  <si>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</si>
  <si>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</si>
  <si>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</si>
  <si>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</si>
  <si>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</si>
  <si>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</si>
  <si>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</si>
  <si>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</si>
  <si>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</si>
  <si>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</si>
  <si>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</si>
  <si>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</si>
  <si>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</si>
  <si>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</si>
  <si>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</si>
  <si>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</si>
  <si>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</si>
  <si>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</si>
  <si>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</si>
  <si>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</si>
  <si>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</si>
  <si>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</si>
  <si>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</si>
  <si>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</si>
  <si>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</si>
  <si>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</si>
  <si>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</si>
  <si>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</si>
  <si>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</si>
  <si>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</si>
  <si>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</si>
  <si>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</si>
  <si>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</si>
  <si>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</si>
  <si>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</si>
  <si>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</si>
  <si>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</si>
  <si>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</si>
  <si>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</si>
  <si>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</si>
  <si>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</si>
  <si>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</si>
  <si>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</si>
  <si>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</si>
  <si>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</si>
  <si>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</si>
  <si>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</si>
  <si>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</si>
  <si>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</si>
  <si>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</si>
  <si>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</si>
  <si>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</si>
  <si>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</si>
  <si>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</si>
  <si>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</si>
  <si>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</si>
  <si>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</si>
  <si>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</si>
  <si>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</si>
  <si>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</si>
  <si>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</si>
  <si>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</si>
  <si>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</si>
  <si>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</si>
  <si>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</si>
  <si>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</si>
  <si>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</si>
  <si>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</si>
  <si>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</si>
  <si>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</si>
  <si>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</si>
  <si>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</si>
  <si>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</si>
  <si>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</si>
  <si>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</si>
  <si>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</si>
  <si>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</si>
  <si>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</si>
  <si>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</si>
  <si>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</si>
  <si>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</si>
  <si>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</si>
  <si>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</si>
  <si>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</si>
  <si>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</si>
  <si>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</si>
  <si>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</si>
  <si>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</si>
  <si>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</si>
  <si>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</si>
  <si>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</si>
  <si>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</si>
  <si>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</si>
  <si>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</si>
  <si>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</si>
  <si>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</si>
  <si>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</si>
  <si>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</si>
  <si>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</si>
  <si>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</si>
  <si>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</si>
  <si>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</si>
  <si>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</si>
  <si>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</si>
  <si>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</si>
  <si>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</si>
  <si>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</si>
  <si>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</si>
  <si>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</si>
  <si>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</si>
  <si>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</si>
  <si>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</si>
  <si>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</si>
  <si>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</si>
  <si>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</si>
  <si>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</si>
  <si>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</si>
  <si>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</si>
  <si>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</si>
  <si>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</si>
  <si>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</si>
  <si>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</si>
  <si>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</si>
  <si>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</si>
  <si>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</si>
  <si>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</si>
  <si>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</si>
  <si>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</si>
  <si>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</si>
  <si>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</si>
  <si>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</si>
  <si>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</si>
  <si>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</si>
  <si>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</si>
  <si>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</si>
  <si>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</si>
  <si>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</si>
  <si>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</si>
  <si>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</si>
  <si>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</si>
  <si>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</si>
  <si>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</si>
  <si>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</si>
  <si>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</si>
  <si>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</si>
  <si>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</si>
  <si>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</si>
  <si>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</si>
  <si>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</si>
  <si>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</si>
  <si>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</si>
  <si>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</si>
  <si>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</si>
  <si>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</si>
  <si>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</si>
  <si>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</si>
  <si>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</si>
  <si>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</si>
  <si>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</si>
  <si>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</si>
  <si>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</si>
  <si>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</si>
  <si>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</si>
  <si>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</si>
  <si>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</si>
  <si>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</si>
  <si>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</si>
  <si>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</si>
  <si>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</si>
  <si>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</si>
  <si>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</si>
  <si>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</si>
  <si>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</si>
  <si>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</si>
  <si>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</si>
  <si>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</si>
  <si>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</si>
  <si>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</si>
  <si>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</si>
  <si>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</si>
  <si>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</si>
  <si>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</si>
  <si>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</si>
  <si>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</si>
  <si>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</si>
  <si>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</si>
  <si>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</si>
  <si>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</si>
  <si>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</si>
  <si>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</si>
  <si>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</si>
  <si>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</si>
  <si>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</si>
  <si>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</si>
  <si>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</si>
  <si>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</si>
  <si>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</si>
  <si>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</si>
  <si>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</si>
  <si>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</si>
  <si>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</si>
  <si>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</si>
  <si>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</si>
  <si>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</si>
  <si>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</si>
  <si>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</si>
  <si>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</si>
  <si>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</si>
  <si>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</si>
  <si>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</si>
  <si>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</si>
  <si>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</si>
  <si>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</si>
  <si>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</si>
  <si>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</si>
  <si>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</si>
  <si>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</si>
  <si>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</si>
  <si>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</si>
  <si>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</si>
  <si>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</si>
  <si>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</si>
  <si>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</si>
  <si>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</si>
  <si>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</si>
  <si>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</si>
  <si>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</si>
  <si>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</si>
  <si>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</si>
  <si>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</si>
  <si>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</si>
  <si>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</si>
  <si>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</si>
  <si>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</si>
  <si>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</si>
  <si>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</si>
  <si>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</si>
  <si>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</si>
  <si>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</si>
  <si>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</si>
  <si>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</si>
  <si>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</si>
  <si>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</si>
  <si>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</si>
  <si>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</si>
  <si>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</si>
  <si>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</si>
  <si>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</si>
  <si>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</si>
  <si>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</si>
  <si>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</si>
  <si>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</si>
  <si>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</si>
  <si>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</si>
  <si>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</si>
  <si>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</si>
  <si>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</si>
  <si>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</si>
  <si>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</si>
  <si>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</si>
  <si>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</si>
  <si>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</si>
  <si>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</si>
  <si>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</si>
  <si>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</si>
  <si>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</si>
  <si>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</si>
  <si>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</si>
  <si>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</si>
  <si>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</si>
  <si>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</si>
  <si>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</si>
  <si>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</si>
  <si>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</si>
  <si>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</si>
  <si>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</si>
  <si>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</si>
  <si>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</si>
  <si>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</si>
  <si>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</si>
  <si>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</si>
  <si>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</si>
  <si>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</si>
  <si>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</si>
  <si>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</si>
  <si>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</si>
  <si>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</si>
  <si>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</si>
  <si>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</si>
  <si>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</si>
  <si>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</si>
  <si>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</si>
  <si>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</si>
  <si>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</si>
  <si>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</si>
  <si>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</si>
  <si>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</si>
  <si>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</si>
  <si>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</si>
  <si>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</si>
  <si>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</si>
  <si>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</si>
  <si>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</si>
  <si>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</si>
  <si>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</si>
  <si>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</si>
  <si>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</si>
  <si>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</si>
  <si>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</si>
  <si>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</si>
  <si>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</si>
  <si>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</si>
  <si>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</si>
  <si>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</si>
  <si>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</si>
  <si>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</si>
  <si>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</si>
  <si>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</si>
  <si>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</si>
  <si>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</si>
  <si>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</si>
  <si>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</si>
  <si>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</si>
  <si>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</si>
  <si>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</si>
  <si>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</si>
  <si>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</si>
  <si>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</si>
  <si>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</si>
  <si>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</si>
  <si>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</si>
  <si>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</si>
  <si>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</si>
  <si>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</si>
  <si>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</si>
  <si>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</si>
  <si>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</si>
  <si>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</si>
  <si>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</si>
  <si>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</si>
  <si>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</si>
  <si>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</si>
  <si>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</si>
  <si>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</si>
  <si>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</si>
  <si>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</si>
  <si>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</si>
  <si>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</si>
  <si>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</si>
  <si>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</si>
  <si>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</si>
  <si>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</si>
  <si>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</si>
  <si>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</si>
  <si>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</si>
  <si>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</si>
  <si>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</si>
  <si>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</si>
  <si>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</si>
  <si>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</si>
  <si>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</si>
  <si>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</si>
  <si>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</si>
  <si>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</si>
  <si>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</si>
  <si>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</si>
  <si>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</si>
  <si>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</si>
  <si>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</si>
  <si>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</si>
  <si>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</si>
  <si>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</si>
  <si>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</si>
  <si>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</si>
  <si>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</si>
  <si>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</si>
  <si>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</si>
  <si>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</si>
  <si>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</si>
  <si>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</si>
  <si>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</si>
  <si>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</si>
  <si>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</si>
  <si>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</si>
  <si>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</si>
  <si>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</si>
  <si>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</si>
  <si>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</si>
  <si>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</si>
  <si>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</si>
  <si>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</si>
  <si>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</si>
  <si>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</si>
  <si>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</si>
  <si>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</si>
  <si>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</si>
  <si>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</si>
  <si>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</si>
  <si>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</si>
  <si>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</si>
  <si>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</si>
  <si>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</si>
  <si>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</si>
  <si>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</si>
  <si>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</si>
  <si>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</si>
  <si>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</si>
  <si>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</si>
  <si>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</si>
  <si>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</si>
  <si>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</si>
  <si>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</si>
  <si>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</si>
  <si>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</si>
  <si>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</si>
  <si>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</si>
  <si>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</si>
  <si>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</si>
  <si>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</si>
  <si>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</si>
  <si>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</si>
  <si>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</si>
  <si>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</si>
  <si>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</si>
  <si>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</si>
  <si>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</si>
  <si>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</si>
  <si>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</si>
  <si>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</si>
  <si>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</si>
  <si>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</si>
  <si>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</si>
  <si>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</si>
  <si>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</si>
  <si>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</si>
  <si>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</si>
  <si>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</si>
  <si>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</si>
  <si>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</si>
  <si>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</si>
  <si>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</si>
  <si>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</si>
  <si>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</si>
  <si>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</si>
  <si>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</si>
  <si>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</si>
  <si>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</si>
  <si>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</si>
  <si>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</si>
  <si>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</si>
  <si>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</si>
  <si>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</si>
  <si>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</si>
  <si>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</si>
  <si>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</si>
  <si>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</si>
  <si>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</si>
  <si>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</si>
  <si>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</si>
  <si>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</si>
  <si>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</si>
  <si>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</si>
  <si>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</si>
  <si>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</si>
  <si>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</si>
  <si>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</si>
  <si>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</si>
  <si>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</si>
  <si>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</si>
  <si>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</si>
  <si>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</si>
  <si>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</si>
  <si>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</si>
  <si>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</si>
  <si>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</si>
  <si>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</si>
  <si>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</si>
  <si>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</si>
  <si>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</si>
  <si>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</si>
  <si>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</si>
  <si>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</si>
  <si>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</si>
  <si>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</si>
  <si>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</si>
  <si>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</si>
  <si>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</si>
  <si>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</si>
  <si>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</si>
  <si>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</si>
  <si>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</si>
  <si>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</si>
  <si>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</si>
  <si>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</si>
  <si>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</si>
  <si>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</si>
  <si>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</si>
  <si>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</si>
  <si>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</si>
  <si>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</si>
  <si>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</si>
  <si>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</si>
  <si>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</si>
  <si>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</si>
  <si>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</si>
  <si>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</si>
  <si>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</si>
  <si>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</si>
  <si>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</si>
  <si>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</si>
  <si>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</si>
  <si>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</si>
  <si>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</si>
  <si>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</si>
  <si>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</si>
  <si>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</si>
  <si>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</si>
  <si>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</si>
  <si>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</si>
  <si>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</si>
  <si>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</si>
  <si>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</si>
  <si>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</si>
  <si>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</si>
  <si>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</si>
  <si>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</si>
  <si>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</si>
  <si>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</si>
  <si>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</si>
  <si>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</si>
  <si>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</si>
  <si>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</si>
  <si>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</si>
  <si>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</si>
  <si>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</si>
  <si>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</si>
  <si>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</si>
  <si>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</si>
  <si>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</si>
  <si>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</si>
  <si>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</si>
  <si>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</si>
  <si>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</si>
  <si>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</si>
  <si>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</si>
  <si>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</si>
  <si>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</si>
  <si>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</si>
  <si>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</si>
  <si>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</si>
  <si>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</si>
  <si>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</si>
  <si>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</si>
  <si>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</si>
  <si>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</si>
  <si>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</si>
  <si>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</si>
  <si>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</si>
  <si>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</si>
  <si>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</si>
  <si>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</si>
  <si>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</si>
  <si>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</si>
  <si>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</si>
  <si>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</si>
  <si>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</si>
  <si>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</si>
  <si>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</si>
  <si>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</si>
  <si>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</si>
  <si>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</si>
  <si>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</si>
  <si>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</si>
  <si>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</si>
  <si>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</si>
  <si>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</si>
  <si>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</si>
  <si>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</si>
  <si>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</si>
  <si>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</si>
  <si>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</si>
  <si>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</si>
  <si>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</si>
  <si>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</si>
  <si>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</si>
  <si>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</si>
  <si>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</si>
  <si>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</si>
  <si>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</si>
  <si>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</si>
  <si>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</si>
  <si>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</si>
  <si>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</si>
  <si>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</si>
  <si>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</si>
  <si>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</si>
  <si>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</si>
  <si>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</si>
  <si>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</si>
  <si>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</si>
  <si>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</si>
  <si>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</si>
  <si>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</si>
  <si>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</si>
  <si>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</si>
  <si>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</si>
  <si>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</si>
  <si>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</si>
  <si>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</si>
  <si>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</si>
  <si>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</si>
  <si>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</si>
  <si>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</si>
  <si>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</si>
  <si>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</si>
  <si>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</si>
  <si>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</si>
  <si>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</si>
  <si>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</si>
  <si>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</si>
  <si>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</si>
  <si>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</si>
  <si>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</si>
  <si>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</si>
  <si>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</si>
  <si>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</si>
  <si>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</si>
  <si>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</si>
  <si>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</si>
  <si>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</si>
  <si>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</si>
  <si>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</si>
  <si>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</si>
  <si>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</si>
  <si>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</si>
  <si>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</si>
  <si>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</si>
  <si>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</si>
  <si>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</si>
  <si>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</si>
  <si>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</si>
  <si>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</si>
  <si>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</si>
  <si>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</si>
  <si>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</si>
  <si>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</si>
  <si>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</si>
  <si>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</si>
  <si>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</si>
  <si>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</si>
  <si>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</si>
  <si>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</si>
  <si>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</si>
  <si>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</si>
  <si>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</si>
  <si>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</si>
  <si>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</si>
  <si>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</si>
  <si>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</si>
  <si>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</si>
  <si>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</si>
  <si>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</si>
  <si>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</si>
  <si>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</si>
  <si>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</si>
  <si>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</si>
  <si>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</si>
  <si>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</si>
  <si>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</si>
  <si>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</si>
  <si>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</si>
  <si>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</si>
  <si>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</si>
  <si>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</si>
  <si>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</si>
  <si>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</si>
  <si>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</si>
  <si>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</si>
  <si>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</si>
  <si>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</si>
  <si>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</si>
  <si>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</si>
  <si>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</si>
  <si>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</si>
  <si>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</si>
  <si>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</si>
  <si>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</si>
  <si>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</si>
  <si>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</si>
  <si>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</si>
  <si>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</si>
  <si>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</si>
  <si>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</si>
  <si>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</si>
  <si>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</si>
  <si>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</si>
  <si>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</si>
  <si>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</si>
  <si>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</si>
  <si>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</si>
  <si>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</si>
  <si>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</si>
  <si>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</si>
  <si>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</si>
  <si>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</si>
  <si>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</si>
  <si>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</si>
  <si>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</si>
  <si>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</si>
  <si>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</si>
  <si>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</si>
  <si>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</si>
  <si>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</si>
  <si>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</si>
  <si>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</si>
  <si>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</si>
  <si>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</si>
  <si>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</si>
  <si>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</si>
  <si>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</si>
  <si>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</si>
  <si>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</si>
  <si>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</si>
  <si>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</si>
  <si>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</si>
  <si>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</si>
  <si>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</si>
  <si>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</si>
  <si>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</si>
  <si>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</si>
  <si>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</si>
  <si>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</si>
  <si>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</si>
  <si>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</si>
  <si>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</si>
  <si>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</si>
  <si>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</si>
  <si>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</si>
  <si>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</si>
  <si>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</si>
  <si>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</si>
  <si>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</si>
  <si>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</si>
  <si>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</si>
  <si>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</si>
  <si>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</si>
  <si>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</si>
  <si>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</si>
  <si>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</si>
  <si>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</si>
  <si>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</si>
  <si>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</si>
  <si>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</si>
  <si>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</si>
  <si>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</si>
  <si>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</si>
  <si>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</si>
  <si>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</si>
  <si>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</si>
  <si>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</si>
  <si>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</si>
  <si>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</si>
  <si>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</si>
  <si>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</si>
  <si>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</si>
  <si>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</si>
  <si>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</si>
  <si>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</si>
  <si>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</si>
  <si>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</si>
  <si>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</si>
  <si>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</si>
  <si>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</si>
  <si>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</si>
  <si>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</si>
  <si>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</si>
  <si>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</si>
  <si>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</si>
  <si>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</si>
  <si>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</si>
  <si>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</si>
  <si>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</si>
  <si>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</si>
  <si>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</si>
  <si>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</si>
  <si>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</si>
  <si>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</si>
  <si>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</si>
  <si>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</si>
  <si>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</si>
  <si>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</si>
  <si>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</si>
  <si>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</si>
  <si>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</si>
  <si>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</si>
  <si>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</si>
  <si>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</si>
  <si>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</si>
  <si>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</si>
  <si>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</si>
  <si>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</si>
  <si>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</si>
  <si>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</si>
  <si>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</si>
  <si>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</si>
  <si>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</si>
  <si>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</si>
  <si>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</si>
  <si>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</si>
  <si>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</si>
  <si>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</si>
  <si>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</si>
  <si>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</si>
  <si>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</si>
  <si>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</si>
  <si>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</si>
  <si>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</si>
  <si>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</si>
  <si>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</si>
  <si>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</si>
  <si>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</si>
  <si>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</si>
  <si>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</si>
  <si>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</si>
  <si>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</si>
  <si>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</si>
  <si>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</si>
  <si>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</si>
  <si>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</si>
  <si>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</si>
  <si>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</si>
  <si>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</si>
  <si>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</si>
  <si>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</si>
  <si>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</si>
  <si>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</si>
  <si>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</si>
  <si>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</si>
  <si>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</si>
  <si>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</si>
  <si>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</si>
  <si>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</si>
  <si>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</si>
  <si>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</si>
  <si>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</si>
  <si>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</si>
  <si>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</si>
  <si>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</si>
  <si>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</si>
  <si>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</si>
  <si>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</si>
  <si>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</si>
  <si>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</si>
  <si>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</si>
  <si>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</si>
  <si>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</si>
  <si>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</si>
  <si>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</si>
  <si>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</si>
  <si>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</si>
  <si>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</si>
  <si>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</si>
  <si>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</si>
  <si>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</si>
  <si>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</si>
  <si>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</si>
  <si>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</si>
  <si>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</si>
  <si>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</si>
  <si>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</si>
  <si>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</si>
  <si>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</si>
  <si>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</si>
  <si>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</si>
  <si>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</si>
  <si>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</si>
  <si>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</si>
  <si>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</si>
  <si>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</si>
  <si>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</si>
  <si>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</si>
  <si>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</si>
  <si>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</si>
  <si>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</si>
  <si>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</si>
  <si>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</si>
  <si>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</si>
  <si>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</si>
  <si>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</si>
  <si>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</si>
  <si>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</si>
  <si>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</si>
  <si>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</si>
  <si>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</si>
  <si>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</si>
  <si>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</si>
  <si>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</si>
  <si>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</si>
  <si>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</si>
  <si>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</si>
  <si>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</si>
  <si>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</si>
  <si>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</si>
  <si>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</si>
  <si>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</si>
  <si>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</si>
  <si>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</si>
  <si>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</si>
  <si>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</si>
  <si>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</si>
  <si>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</si>
  <si>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</si>
  <si>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</si>
  <si>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</si>
  <si>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</si>
  <si>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</si>
  <si>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</si>
  <si>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</si>
  <si>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</si>
  <si>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</si>
  <si>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</si>
  <si>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</si>
  <si>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</si>
  <si>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</si>
  <si>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</si>
  <si>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</si>
  <si>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</si>
  <si>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</si>
  <si>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</si>
  <si>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</si>
  <si>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</si>
  <si>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</si>
  <si>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</si>
  <si>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</si>
  <si>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</si>
  <si>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</si>
  <si>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</si>
  <si>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</si>
  <si>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</si>
  <si>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</si>
  <si>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</si>
  <si>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</si>
  <si>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</si>
  <si>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</si>
  <si>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</si>
  <si>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</si>
  <si>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</si>
  <si>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</si>
  <si>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</si>
  <si>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</si>
  <si>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</si>
  <si>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</si>
  <si>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</si>
  <si>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</si>
  <si>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</si>
  <si>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</si>
  <si>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</si>
  <si>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</si>
  <si>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</si>
  <si>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</si>
  <si>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</si>
  <si>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</si>
  <si>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</si>
  <si>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</si>
  <si>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</si>
  <si>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</si>
  <si>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</si>
  <si>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</si>
  <si>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</si>
  <si>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</si>
  <si>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</si>
  <si>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</si>
  <si>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</si>
  <si>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</si>
  <si>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</si>
  <si>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</si>
  <si>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</si>
  <si>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</si>
  <si>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</si>
  <si>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</si>
  <si>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</si>
  <si>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</si>
  <si>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</si>
  <si>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</si>
  <si>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</si>
  <si>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</si>
  <si>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</si>
  <si>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</si>
  <si>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</si>
  <si>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</si>
  <si>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</si>
  <si>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</si>
  <si>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</si>
  <si>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</si>
  <si>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</si>
  <si>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</si>
  <si>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</si>
  <si>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</si>
  <si>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</si>
  <si>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</si>
  <si>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</si>
  <si>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</si>
  <si>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</si>
  <si>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</si>
  <si>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</si>
  <si>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</si>
  <si>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</si>
  <si>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</si>
  <si>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</si>
  <si>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</si>
  <si>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</si>
  <si>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</si>
  <si>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</si>
  <si>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</si>
  <si>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</si>
  <si>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</si>
  <si>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</si>
  <si>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</si>
  <si>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</si>
  <si>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</si>
  <si>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</si>
  <si>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</si>
  <si>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</si>
  <si>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</si>
  <si>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</si>
  <si>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</si>
  <si>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</si>
  <si>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</si>
  <si>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</si>
  <si>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</si>
  <si>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</si>
  <si>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</si>
  <si>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</si>
  <si>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</si>
  <si>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</si>
  <si>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</si>
  <si>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</si>
  <si>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</si>
  <si>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</si>
  <si>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</si>
  <si>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</si>
  <si>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</si>
  <si>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</si>
  <si>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</si>
  <si>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</si>
  <si>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</si>
  <si>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</si>
  <si>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</si>
  <si>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</si>
  <si>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</si>
  <si>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</si>
  <si>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</si>
  <si>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</si>
  <si>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</si>
  <si>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</si>
  <si>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</si>
  <si>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</si>
  <si>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</si>
  <si>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</si>
  <si>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</si>
  <si>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</si>
  <si>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</si>
  <si>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</si>
  <si>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</si>
  <si>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</si>
  <si>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</si>
  <si>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</si>
  <si>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</si>
  <si>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</si>
  <si>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</si>
  <si>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</si>
  <si>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</si>
  <si>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</si>
  <si>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</si>
  <si>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</si>
  <si>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</si>
  <si>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</si>
  <si>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</si>
  <si>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</si>
  <si>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</si>
  <si>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</si>
  <si>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</si>
  <si>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</si>
  <si>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</si>
  <si>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</si>
  <si>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</si>
  <si>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</si>
  <si>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</si>
  <si>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</si>
  <si>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</si>
  <si>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</si>
  <si>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</si>
  <si>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</si>
  <si>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</si>
  <si>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</si>
  <si>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</si>
  <si>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</si>
  <si>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</si>
  <si>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</si>
  <si>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</si>
  <si>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</si>
  <si>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</si>
  <si>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</si>
  <si>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</si>
  <si>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</si>
  <si>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</si>
  <si>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</si>
  <si>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</si>
  <si>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</si>
  <si>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</si>
  <si>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</si>
  <si>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</si>
  <si>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</si>
  <si>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</si>
  <si>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</si>
  <si>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</si>
  <si>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</si>
  <si>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</si>
  <si>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</si>
  <si>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</si>
  <si>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</si>
  <si>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</si>
  <si>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</si>
  <si>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</si>
  <si>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</si>
  <si>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</si>
  <si>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</si>
  <si>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</si>
  <si>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</si>
  <si>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</si>
  <si>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</si>
  <si>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</si>
  <si>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</si>
  <si>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</si>
  <si>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</si>
  <si>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</si>
  <si>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</si>
  <si>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</si>
  <si>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</si>
  <si>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</si>
  <si>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</si>
  <si>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</si>
  <si>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</si>
  <si>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</si>
  <si>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</si>
  <si>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</si>
  <si>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</si>
  <si>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</si>
  <si>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</si>
  <si>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</si>
  <si>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</si>
  <si>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</si>
  <si>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</si>
  <si>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</si>
  <si>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</si>
  <si>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</si>
  <si>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</si>
  <si>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</si>
  <si>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</si>
  <si>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</si>
  <si>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</si>
  <si>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</si>
  <si>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</si>
  <si>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</si>
  <si>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</si>
  <si>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</si>
  <si>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</si>
  <si>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</si>
  <si>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</si>
  <si>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</si>
  <si>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</si>
  <si>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</si>
  <si>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</si>
  <si>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</si>
  <si>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</si>
  <si>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</si>
  <si>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</si>
  <si>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</si>
  <si>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</si>
  <si>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</si>
  <si>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</si>
  <si>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</si>
  <si>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</si>
  <si>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</si>
  <si>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</si>
  <si>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</si>
  <si>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</si>
  <si>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</si>
  <si>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</si>
  <si>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</si>
  <si>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</si>
  <si>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</si>
  <si>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</si>
  <si>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</si>
  <si>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</si>
  <si>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</si>
  <si>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</si>
  <si>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</si>
  <si>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</si>
  <si>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</si>
  <si>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</si>
  <si>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</si>
  <si>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</si>
  <si>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</si>
  <si>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</si>
  <si>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</si>
  <si>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</si>
  <si>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</si>
  <si>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</si>
  <si>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</si>
  <si>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</si>
  <si>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</si>
  <si>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</si>
  <si>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</si>
  <si>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</si>
  <si>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</si>
  <si>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</si>
  <si>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</si>
  <si>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</si>
  <si>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</si>
  <si>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</si>
  <si>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</si>
  <si>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</si>
  <si>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</si>
  <si>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</si>
  <si>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</si>
  <si>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</si>
  <si>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</si>
  <si>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</si>
  <si>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</si>
  <si>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</si>
  <si>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</si>
  <si>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</si>
  <si>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</si>
  <si>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</si>
  <si>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</si>
  <si>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</si>
  <si>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</si>
  <si>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</si>
  <si>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</si>
  <si>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</si>
  <si>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</si>
  <si>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</si>
  <si>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</si>
  <si>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</si>
  <si>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</si>
  <si>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</si>
  <si>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</si>
  <si>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</si>
  <si>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</si>
  <si>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</si>
  <si>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</si>
  <si>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</si>
  <si>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</si>
  <si>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</si>
  <si>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</si>
  <si>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</si>
  <si>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</si>
  <si>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</si>
  <si>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</si>
  <si>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</si>
  <si>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</si>
  <si>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</si>
  <si>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</si>
  <si>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</si>
  <si>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</si>
  <si>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</si>
  <si>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</si>
  <si>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</si>
  <si>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</si>
  <si>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</si>
  <si>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</si>
  <si>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</si>
  <si>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</si>
  <si>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</si>
  <si>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</si>
  <si>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</si>
  <si>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</si>
  <si>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</si>
  <si>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</si>
  <si>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</si>
  <si>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</si>
  <si>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</si>
  <si>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</si>
  <si>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</si>
  <si>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</si>
  <si>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</si>
  <si>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</si>
  <si>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</si>
  <si>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</si>
  <si>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</si>
  <si>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</si>
  <si>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</si>
  <si>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</si>
  <si>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</si>
  <si>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</si>
  <si>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</si>
  <si>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</si>
  <si>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</si>
  <si>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</si>
  <si>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</si>
  <si>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</si>
  <si>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</si>
  <si>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</si>
  <si>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</si>
  <si>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</si>
  <si>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</si>
  <si>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</si>
  <si>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</si>
  <si>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</si>
  <si>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</si>
  <si>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</si>
  <si>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</si>
  <si>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</si>
  <si>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</si>
  <si>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</si>
  <si>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</si>
  <si>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</si>
  <si>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</si>
  <si>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</si>
  <si>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</si>
  <si>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</si>
  <si>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</si>
  <si>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</si>
  <si>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</si>
  <si>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</si>
  <si>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</si>
  <si>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</si>
  <si>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</si>
  <si>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</si>
  <si>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</si>
  <si>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</si>
  <si>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</si>
  <si>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</si>
  <si>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</si>
  <si>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</si>
  <si>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</si>
  <si>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</si>
  <si>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</si>
  <si>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</si>
  <si>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</si>
  <si>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</si>
  <si>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</si>
  <si>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</si>
  <si>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</si>
  <si>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</si>
  <si>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</si>
  <si>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</si>
  <si>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</si>
  <si>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</si>
  <si>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</si>
  <si>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</si>
  <si>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</si>
  <si>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</si>
  <si>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</si>
  <si>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</si>
  <si>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</si>
  <si>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</si>
  <si>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</si>
  <si>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</si>
  <si>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</si>
  <si>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</si>
  <si>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</si>
  <si>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</si>
  <si>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</si>
  <si>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</si>
  <si>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</si>
  <si>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</si>
  <si>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</si>
  <si>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</si>
  <si>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</si>
  <si>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</si>
  <si>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</si>
  <si>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</si>
  <si>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</si>
  <si>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</si>
  <si>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</si>
  <si>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</si>
  <si>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</si>
  <si>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</si>
  <si>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</si>
  <si>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</si>
  <si>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</si>
  <si>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</si>
  <si>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</si>
  <si>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</si>
  <si>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</si>
  <si>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</si>
  <si>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</si>
  <si>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</si>
  <si>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</si>
  <si>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</si>
  <si>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</si>
  <si>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</si>
  <si>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</si>
  <si>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</si>
  <si>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</si>
  <si>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</si>
  <si>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</si>
  <si>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</si>
  <si>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</si>
  <si>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</si>
  <si>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</si>
  <si>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</si>
  <si>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</si>
  <si>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</si>
  <si>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</si>
  <si>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</si>
  <si>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</si>
  <si>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</si>
  <si>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</si>
  <si>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</si>
  <si>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</si>
  <si>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</si>
  <si>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</si>
  <si>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</si>
  <si>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</si>
  <si>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</si>
  <si>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</si>
  <si>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</si>
  <si>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</si>
  <si>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</si>
  <si>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</si>
  <si>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</si>
  <si>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</si>
  <si>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</si>
  <si>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</si>
  <si>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</si>
  <si>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</si>
  <si>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</si>
  <si>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</si>
  <si>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</si>
  <si>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</si>
  <si>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</si>
  <si>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</si>
  <si>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</si>
  <si>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</si>
  <si>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</si>
  <si>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</si>
  <si>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</si>
  <si>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</si>
  <si>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</si>
  <si>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</si>
  <si>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</si>
  <si>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</si>
  <si>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</si>
  <si>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</si>
  <si>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</si>
  <si>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</si>
  <si>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</si>
  <si>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</si>
  <si>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</si>
  <si>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</si>
  <si>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</si>
  <si>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</si>
  <si>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</si>
  <si>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</si>
  <si>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</si>
  <si>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</si>
  <si>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</si>
  <si>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</si>
  <si>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</si>
  <si>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</si>
  <si>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</si>
  <si>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</si>
  <si>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</si>
  <si>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</si>
  <si>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</si>
  <si>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</si>
  <si>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</si>
  <si>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</si>
  <si>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</si>
  <si>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</si>
  <si>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</si>
  <si>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</si>
  <si>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</si>
  <si>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</si>
  <si>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</si>
  <si>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</si>
  <si>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</si>
  <si>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</si>
  <si>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</si>
  <si>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</si>
  <si>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</si>
  <si>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</si>
  <si>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</si>
  <si>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</si>
  <si>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</si>
  <si>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</si>
  <si>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</si>
  <si>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</si>
  <si>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</si>
  <si>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</si>
  <si>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</si>
  <si>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</si>
  <si>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</si>
  <si>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</si>
  <si>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</si>
  <si>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</si>
  <si>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</si>
  <si>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</si>
  <si>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</si>
  <si>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</si>
  <si>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</si>
  <si>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</si>
  <si>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</si>
  <si>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</si>
  <si>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</si>
  <si>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</si>
  <si>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</si>
  <si>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</si>
  <si>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</si>
  <si>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</si>
  <si>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</si>
  <si>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</si>
  <si>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</si>
  <si>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</si>
  <si>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</si>
  <si>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</si>
  <si>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</si>
  <si>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</si>
  <si>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</si>
  <si>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</si>
  <si>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</si>
  <si>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</si>
  <si>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</si>
  <si>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</si>
  <si>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</si>
  <si>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</si>
  <si>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</si>
  <si>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</si>
  <si>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</si>
  <si>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</si>
  <si>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</si>
  <si>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</si>
  <si>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</si>
  <si>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</si>
  <si>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</si>
  <si>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</si>
  <si>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</si>
  <si>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</si>
  <si>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</si>
  <si>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</si>
  <si>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</si>
  <si>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</si>
  <si>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</si>
  <si>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</si>
  <si>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</si>
  <si>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</si>
  <si>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</si>
  <si>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</si>
  <si>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</si>
  <si>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</si>
  <si>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</si>
  <si>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</si>
  <si>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</si>
  <si>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</si>
  <si>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</si>
  <si>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</si>
  <si>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</si>
  <si>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</si>
  <si>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</si>
  <si>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</si>
  <si>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</si>
  <si>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</si>
  <si>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</si>
  <si>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</si>
  <si>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</si>
  <si>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</si>
  <si>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</si>
  <si>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</si>
  <si>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</si>
  <si>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</si>
  <si>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</si>
  <si>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</si>
  <si>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</si>
  <si>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</si>
  <si>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</si>
  <si>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</si>
  <si>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</si>
  <si>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</si>
  <si>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</si>
  <si>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</si>
  <si>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</si>
  <si>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</si>
  <si>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</si>
  <si>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</si>
  <si>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</si>
  <si>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</si>
  <si>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</si>
  <si>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</si>
  <si>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</si>
  <si>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</si>
  <si>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</si>
  <si>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</si>
  <si>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</si>
  <si>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</si>
  <si>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</si>
  <si>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</si>
  <si>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</si>
  <si>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</si>
  <si>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</si>
  <si>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</si>
  <si>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</si>
  <si>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</si>
  <si>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</si>
  <si>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</si>
  <si>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</si>
  <si>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</si>
  <si>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</si>
  <si>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</si>
  <si>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</si>
  <si>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</si>
  <si>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</si>
  <si>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</si>
  <si>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</si>
  <si>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</si>
  <si>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</si>
  <si>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</si>
  <si>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</si>
  <si>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</si>
  <si>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</si>
  <si>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</si>
  <si>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</si>
  <si>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</si>
  <si>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</si>
  <si>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</si>
  <si>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</si>
  <si>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</si>
  <si>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</si>
  <si>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</si>
  <si>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</si>
  <si>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</si>
  <si>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</si>
  <si>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</si>
  <si>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</si>
  <si>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</si>
  <si>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</si>
  <si>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</si>
  <si>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</si>
  <si>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</si>
  <si>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</si>
  <si>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</si>
  <si>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</si>
  <si>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</si>
  <si>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</si>
  <si>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</si>
  <si>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</si>
  <si>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</si>
  <si>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</si>
  <si>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</si>
  <si>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</si>
  <si>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</si>
  <si>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</si>
  <si>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</si>
  <si>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</si>
  <si>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</si>
  <si>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</si>
  <si>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</si>
  <si>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</si>
  <si>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</si>
  <si>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</si>
  <si>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</si>
  <si>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</si>
  <si>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</si>
  <si>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</si>
  <si>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</si>
  <si>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</si>
  <si>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</si>
  <si>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</si>
  <si>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</si>
  <si>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</si>
  <si>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</si>
  <si>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</si>
  <si>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</si>
  <si>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</si>
  <si>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</si>
  <si>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</si>
  <si>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</si>
  <si>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</si>
  <si>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</si>
  <si>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</si>
  <si>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</si>
  <si>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</si>
  <si>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</si>
  <si>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</si>
  <si>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</si>
  <si>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</si>
  <si>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</si>
  <si>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</si>
  <si>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</si>
  <si>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</si>
  <si>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</si>
  <si>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</si>
  <si>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</si>
  <si>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</si>
  <si>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</si>
  <si>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</si>
  <si>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</si>
  <si>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</si>
  <si>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</si>
  <si>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</si>
  <si>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</si>
  <si>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</si>
  <si>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</si>
  <si>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</si>
  <si>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</si>
  <si>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</si>
  <si>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</si>
  <si>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</si>
  <si>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</si>
  <si>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</si>
  <si>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</si>
  <si>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</si>
  <si>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</si>
  <si>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</si>
  <si>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</si>
  <si>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</si>
  <si>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</si>
  <si>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</si>
  <si>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</si>
  <si>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</si>
  <si>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</si>
  <si>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</si>
  <si>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</si>
  <si>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</si>
  <si>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</si>
  <si>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</si>
  <si>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</si>
  <si>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</si>
  <si>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</si>
  <si>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</si>
  <si>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</si>
  <si>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</si>
  <si>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</si>
  <si>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</si>
  <si>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</si>
  <si>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</si>
  <si>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</si>
  <si>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</si>
  <si>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</si>
  <si>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</si>
  <si>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</si>
  <si>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</si>
  <si>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</si>
  <si>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</si>
  <si>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</si>
  <si>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</si>
  <si>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</si>
  <si>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</si>
  <si>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</si>
  <si>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</si>
  <si>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</si>
  <si>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</si>
  <si>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</si>
  <si>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</si>
  <si>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</si>
  <si>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</si>
  <si>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</si>
  <si>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</si>
  <si>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</si>
  <si>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</si>
  <si>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</si>
  <si>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</si>
  <si>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</si>
  <si>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</si>
  <si>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</si>
  <si>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</si>
  <si>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</si>
  <si>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</si>
  <si>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</si>
  <si>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</si>
  <si>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</si>
  <si>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</si>
  <si>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</si>
  <si>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</si>
  <si>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</si>
  <si>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</si>
  <si>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</si>
  <si>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</si>
  <si>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</si>
  <si>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</si>
  <si>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</si>
  <si>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</si>
  <si>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</si>
  <si>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</si>
  <si>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</si>
  <si>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</si>
  <si>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</si>
  <si>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</si>
  <si>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</si>
  <si>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</si>
  <si>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</si>
  <si>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</si>
  <si>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</si>
  <si>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</si>
  <si>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</si>
  <si>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</si>
  <si>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</si>
  <si>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</si>
  <si>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</si>
  <si>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</si>
  <si>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</si>
  <si>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</si>
  <si>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</si>
  <si>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</si>
  <si>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</si>
  <si>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</si>
  <si>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</si>
  <si>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</si>
  <si>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</si>
  <si>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</si>
  <si>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</si>
  <si>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</si>
  <si>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</si>
  <si>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</si>
  <si>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</si>
  <si>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</si>
  <si>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</si>
  <si>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</si>
  <si>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</si>
  <si>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</si>
  <si>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</si>
  <si>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</si>
  <si>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</si>
  <si>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</si>
  <si>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</si>
  <si>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</si>
  <si>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</si>
  <si>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</si>
  <si>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</si>
  <si>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</si>
  <si>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</si>
  <si>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</si>
  <si>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</si>
  <si>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</si>
  <si>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</si>
  <si>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</si>
  <si>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</si>
  <si>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</si>
  <si>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</si>
  <si>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</si>
  <si>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</si>
  <si>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</si>
  <si>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</si>
  <si>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</si>
  <si>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</si>
  <si>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</si>
  <si>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</si>
  <si>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</si>
  <si>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</si>
  <si>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</si>
  <si>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</si>
  <si>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</si>
  <si>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</si>
  <si>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</si>
  <si>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</si>
  <si>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</si>
  <si>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</si>
  <si>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</si>
  <si>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</si>
  <si>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</si>
  <si>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</si>
  <si>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</si>
  <si>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</si>
  <si>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</si>
  <si>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</si>
  <si>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</si>
  <si>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</si>
  <si>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</si>
  <si>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</si>
  <si>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</si>
  <si>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</si>
  <si>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</si>
  <si>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</si>
  <si>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</si>
  <si>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</si>
  <si>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</si>
  <si>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</si>
  <si>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</si>
  <si>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</si>
  <si>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</si>
  <si>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</si>
  <si>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</si>
  <si>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</si>
  <si>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</si>
  <si>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</si>
  <si>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</si>
  <si>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</si>
  <si>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</si>
  <si>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</si>
  <si>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</si>
  <si>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</si>
  <si>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</si>
  <si>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</si>
  <si>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</si>
  <si>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</si>
  <si>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</si>
  <si>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</si>
  <si>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</si>
  <si>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</si>
  <si>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</si>
  <si>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</si>
  <si>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</si>
  <si>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</si>
  <si>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</si>
  <si>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</si>
  <si>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</si>
  <si>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</si>
  <si>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</si>
  <si>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</si>
  <si>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</si>
  <si>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</si>
  <si>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</si>
  <si>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</si>
  <si>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</si>
  <si>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</si>
  <si>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</si>
  <si>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</si>
  <si>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</si>
  <si>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</si>
  <si>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</si>
  <si>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</si>
  <si>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</si>
  <si>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</si>
  <si>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</si>
  <si>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</si>
  <si>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</si>
  <si>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</si>
  <si>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</si>
  <si>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</si>
  <si>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</si>
  <si>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</si>
  <si>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</si>
  <si>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</si>
  <si>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</si>
  <si>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</si>
  <si>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</si>
  <si>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</si>
  <si>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</si>
  <si>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</si>
  <si>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</si>
  <si>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</si>
  <si>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</si>
  <si>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</si>
  <si>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</si>
  <si>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</si>
  <si>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</si>
  <si>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</si>
  <si>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</si>
  <si>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</si>
  <si>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</si>
  <si>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</si>
  <si>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</si>
  <si>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</si>
  <si>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</si>
  <si>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</si>
  <si>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</si>
  <si>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</si>
  <si>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</si>
  <si>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</si>
  <si>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</si>
  <si>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</si>
  <si>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</si>
  <si>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</si>
  <si>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</si>
  <si>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</si>
  <si>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</si>
  <si>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</si>
  <si>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</si>
  <si>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</si>
  <si>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</si>
  <si>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</si>
  <si>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</si>
  <si>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</si>
  <si>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</si>
  <si>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</si>
  <si>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</si>
  <si>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</si>
  <si>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</si>
  <si>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</si>
  <si>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</si>
  <si>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</si>
  <si>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</si>
  <si>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</si>
  <si>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</si>
  <si>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</si>
  <si>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</si>
  <si>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</si>
  <si>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</si>
  <si>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</si>
  <si>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</si>
  <si>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</si>
  <si>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</si>
  <si>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</si>
  <si>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</si>
  <si>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</si>
  <si>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</si>
  <si>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</si>
  <si>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</si>
  <si>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</si>
  <si>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</si>
  <si>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</si>
  <si>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</si>
  <si>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</si>
  <si>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</si>
  <si>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</si>
  <si>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</si>
  <si>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</si>
  <si>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</si>
  <si>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</si>
  <si>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</si>
  <si>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</si>
  <si>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</si>
  <si>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</si>
  <si>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</si>
  <si>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</si>
  <si>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</si>
  <si>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</si>
  <si>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</si>
  <si>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</si>
  <si>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</si>
  <si>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</si>
  <si>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</si>
  <si>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</si>
  <si>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</si>
  <si>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</si>
  <si>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</si>
  <si>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</si>
  <si>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</si>
  <si>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</si>
  <si>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</si>
  <si>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</si>
  <si>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</si>
  <si>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</si>
  <si>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</si>
  <si>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</si>
  <si>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</si>
  <si>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</si>
  <si>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</si>
  <si>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</si>
  <si>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</si>
  <si>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</si>
  <si>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</si>
  <si>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</si>
  <si>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</si>
  <si>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</si>
  <si>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</si>
  <si>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</si>
  <si>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</si>
  <si>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</si>
  <si>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</si>
  <si>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</si>
  <si>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</si>
  <si>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</si>
  <si>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</si>
  <si>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</si>
  <si>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</si>
  <si>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</si>
  <si>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</si>
  <si>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</si>
  <si>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</si>
  <si>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</si>
  <si>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</si>
  <si>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</si>
  <si>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</si>
  <si>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</si>
  <si>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</si>
  <si>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</si>
  <si>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</si>
  <si>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</si>
  <si>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</si>
  <si>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</si>
  <si>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</si>
  <si>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</si>
  <si>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</si>
  <si>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</si>
  <si>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</si>
  <si>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</si>
  <si>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</si>
  <si>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</si>
  <si>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</si>
  <si>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</si>
  <si>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</si>
  <si>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</si>
  <si>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</si>
  <si>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</si>
  <si>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</si>
  <si>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</si>
  <si>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</si>
  <si>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</si>
  <si>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</si>
  <si>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</si>
  <si>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</si>
  <si>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</si>
  <si>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</si>
  <si>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</si>
  <si>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</si>
  <si>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</si>
  <si>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</si>
  <si>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</si>
  <si>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</si>
  <si>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</si>
  <si>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</si>
  <si>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</si>
  <si>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</si>
  <si>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</si>
  <si>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</si>
  <si>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</si>
  <si>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</si>
  <si>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</si>
  <si>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</si>
  <si>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</si>
  <si>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</si>
  <si>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</si>
  <si>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</si>
  <si>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</si>
  <si>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</si>
  <si>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</si>
  <si>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</si>
  <si>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</si>
  <si>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</si>
  <si>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</si>
  <si>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</si>
  <si>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</si>
  <si>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</si>
  <si>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</si>
  <si>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</si>
  <si>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</si>
  <si>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</si>
  <si>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</si>
  <si>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</si>
  <si>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</si>
  <si>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</si>
  <si>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</si>
  <si>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</si>
  <si>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</si>
  <si>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</si>
  <si>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</si>
  <si>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</si>
  <si>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</si>
  <si>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</si>
  <si>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</si>
  <si>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</si>
  <si>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</si>
  <si>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</si>
  <si>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</si>
  <si>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</si>
  <si>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</si>
  <si>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</si>
  <si>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</si>
  <si>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</si>
  <si>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</si>
  <si>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</si>
  <si>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</si>
  <si>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</si>
  <si>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</si>
  <si>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</si>
  <si>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</si>
  <si>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</si>
  <si>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</si>
  <si>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</si>
  <si>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</si>
  <si>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</si>
  <si>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</si>
  <si>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</si>
  <si>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</si>
  <si>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</si>
  <si>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</si>
  <si>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</si>
  <si>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</si>
  <si>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</si>
  <si>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</si>
  <si>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</si>
  <si>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</si>
  <si>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</si>
  <si>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</si>
  <si>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</si>
  <si>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</si>
  <si>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</si>
  <si>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</si>
  <si>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</si>
  <si>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</si>
  <si>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</si>
  <si>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</si>
  <si>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</si>
  <si>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</si>
  <si>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</si>
  <si>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</si>
  <si>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</si>
  <si>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</si>
  <si>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</si>
  <si>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</si>
  <si>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</si>
  <si>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</si>
  <si>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</si>
  <si>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</si>
  <si>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</si>
  <si>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</si>
  <si>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</si>
  <si>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</si>
  <si>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</si>
  <si>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</si>
  <si>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</si>
  <si>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</si>
  <si>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</si>
  <si>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</si>
  <si>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</si>
  <si>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</si>
  <si>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</si>
  <si>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</si>
  <si>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</si>
  <si>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</si>
  <si>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</si>
  <si>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</si>
  <si>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</si>
  <si>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</si>
  <si>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</si>
  <si>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</si>
  <si>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</si>
  <si>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</si>
  <si>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</si>
  <si>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</si>
  <si>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</si>
  <si>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</si>
  <si>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</si>
  <si>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</si>
  <si>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</si>
  <si>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</si>
  <si>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</si>
  <si>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</si>
  <si>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</si>
  <si>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</si>
  <si>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</si>
  <si>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</si>
  <si>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</si>
  <si>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</si>
  <si>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</si>
  <si>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</si>
  <si>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</si>
  <si>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</si>
  <si>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</si>
  <si>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</si>
  <si>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</si>
  <si>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</si>
  <si>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</si>
  <si>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</si>
  <si>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</si>
  <si>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</si>
  <si>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</si>
  <si>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</si>
  <si>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</si>
  <si>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</si>
  <si>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</si>
  <si>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</si>
  <si>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</si>
  <si>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</si>
  <si>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</si>
  <si>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</si>
  <si>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</si>
  <si>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</si>
  <si>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</si>
  <si>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</si>
  <si>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</si>
  <si>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</si>
  <si>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</si>
  <si>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</si>
  <si>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</si>
  <si>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</si>
  <si>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</si>
  <si>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</si>
  <si>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</si>
  <si>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</si>
  <si>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</si>
  <si>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</si>
  <si>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</si>
  <si>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</si>
  <si>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</si>
  <si>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</si>
  <si>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</si>
  <si>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</si>
  <si>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</si>
  <si>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</si>
  <si>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</si>
  <si>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</si>
  <si>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</si>
  <si>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</si>
  <si>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</si>
  <si>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</si>
  <si>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</si>
  <si>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</si>
  <si>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</si>
  <si>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</si>
  <si>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</si>
  <si>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</si>
  <si>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</si>
  <si>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</si>
  <si>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</si>
  <si>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</si>
  <si>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</si>
  <si>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</si>
  <si>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</si>
  <si>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</si>
  <si>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</si>
  <si>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</si>
  <si>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</si>
  <si>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</si>
  <si>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</si>
  <si>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</si>
  <si>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</si>
  <si>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</si>
  <si>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</si>
  <si>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</si>
  <si>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</si>
  <si>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</si>
  <si>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</si>
  <si>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</si>
  <si>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</si>
  <si>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</si>
  <si>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</si>
  <si>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</si>
  <si>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</si>
  <si>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</si>
  <si>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</si>
  <si>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</si>
  <si>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</si>
  <si>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</si>
  <si>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</si>
  <si>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</si>
  <si>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</si>
  <si>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</si>
  <si>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</si>
  <si>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</si>
  <si>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</si>
  <si>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</si>
  <si>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</si>
  <si>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</si>
  <si>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</si>
  <si>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</si>
  <si>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</si>
  <si>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</si>
  <si>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</si>
  <si>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</si>
  <si>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</si>
  <si>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</si>
  <si>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</si>
  <si>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</si>
  <si>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</si>
  <si>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</si>
  <si>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</si>
  <si>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</si>
  <si>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</si>
  <si>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</si>
  <si>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</si>
  <si>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</si>
  <si>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</si>
  <si>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</si>
  <si>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</si>
  <si>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</si>
  <si>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</si>
  <si>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</si>
  <si>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</si>
  <si>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</si>
  <si>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</si>
  <si>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</si>
  <si>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</si>
  <si>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</si>
  <si>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</si>
  <si>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</si>
  <si>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</si>
  <si>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</si>
  <si>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</si>
  <si>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</si>
  <si>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</si>
  <si>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</si>
  <si>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</si>
  <si>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</si>
  <si>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</si>
  <si>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</si>
  <si>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</si>
  <si>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</si>
  <si>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</si>
  <si>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</si>
  <si>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</si>
  <si>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</si>
  <si>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</si>
  <si>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</si>
  <si>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</si>
  <si>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</si>
  <si>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</si>
  <si>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</si>
  <si>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</si>
  <si>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</si>
  <si>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</si>
  <si>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</si>
  <si>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</si>
  <si>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</si>
  <si>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</si>
  <si>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</si>
  <si>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</si>
  <si>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</si>
  <si>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</si>
  <si>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</si>
  <si>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</si>
  <si>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</si>
  <si>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</si>
  <si>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</si>
  <si>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</si>
  <si>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</si>
  <si>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</si>
  <si>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</si>
  <si>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</si>
  <si>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</si>
  <si>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</si>
  <si>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</si>
  <si>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</si>
  <si>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</si>
  <si>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</si>
  <si>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</si>
  <si>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</si>
  <si>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</si>
  <si>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</si>
  <si>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</si>
  <si>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</si>
  <si>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</si>
  <si>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</si>
  <si>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</si>
  <si>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</si>
  <si>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</si>
  <si>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</si>
  <si>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</si>
  <si>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</si>
  <si>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</si>
  <si>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</si>
  <si>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</si>
  <si>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</si>
  <si>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</si>
  <si>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</si>
  <si>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</si>
  <si>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</si>
  <si>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</si>
  <si>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</si>
  <si>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</si>
  <si>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</si>
  <si>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</si>
  <si>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</si>
  <si>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</si>
  <si>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</si>
  <si>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</si>
  <si>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</si>
  <si>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</si>
  <si>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</si>
  <si>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</si>
  <si>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</si>
  <si>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</si>
  <si>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</si>
  <si>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</si>
  <si>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</si>
  <si>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</si>
  <si>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</si>
  <si>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</si>
  <si>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</si>
  <si>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</si>
  <si>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</si>
  <si>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</si>
  <si>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</si>
  <si>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</si>
  <si>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</si>
  <si>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</si>
  <si>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</si>
  <si>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</si>
  <si>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</si>
  <si>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</si>
  <si>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</si>
  <si>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</si>
  <si>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</si>
  <si>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</si>
  <si>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</si>
  <si>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</si>
  <si>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</si>
  <si>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</si>
  <si>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</si>
  <si>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</si>
  <si>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</si>
  <si>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</si>
  <si>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</si>
  <si>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</si>
  <si>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</si>
  <si>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</si>
  <si>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</si>
  <si>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</si>
  <si>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</si>
  <si>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</si>
  <si>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</si>
  <si>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</si>
  <si>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</si>
  <si>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</si>
  <si>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</si>
  <si>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</si>
  <si>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</si>
  <si>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</si>
  <si>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</si>
  <si>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</si>
  <si>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</si>
  <si>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</si>
  <si>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</si>
  <si>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</si>
  <si>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</si>
  <si>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</si>
  <si>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</si>
  <si>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</si>
  <si>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</si>
  <si>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</si>
  <si>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</si>
  <si>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</si>
  <si>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</si>
  <si>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</si>
  <si>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</si>
  <si>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</si>
  <si>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</si>
  <si>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</si>
  <si>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</si>
  <si>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</si>
  <si>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</si>
  <si>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</si>
  <si>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</si>
  <si>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</si>
  <si>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</si>
  <si>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</si>
  <si>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</si>
  <si>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</si>
  <si>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</si>
  <si>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</si>
  <si>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</si>
  <si>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</si>
  <si>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</si>
  <si>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</si>
  <si>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</si>
  <si>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</si>
  <si>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</si>
  <si>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</si>
  <si>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</si>
  <si>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</si>
  <si>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</si>
  <si>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</si>
  <si>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</si>
  <si>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</si>
  <si>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</si>
  <si>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</si>
  <si>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</si>
  <si>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</si>
  <si>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</si>
  <si>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</si>
  <si>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</si>
  <si>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</si>
  <si>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</si>
  <si>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</si>
  <si>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</si>
  <si>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</si>
  <si>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</si>
  <si>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</si>
  <si>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</si>
  <si>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</si>
  <si>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</si>
  <si>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</si>
  <si>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</si>
  <si>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</si>
  <si>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</si>
  <si>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</si>
  <si>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</si>
  <si>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</si>
  <si>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</si>
  <si>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</si>
  <si>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</si>
  <si>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</si>
  <si>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</si>
  <si>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</si>
  <si>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</si>
  <si>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</si>
  <si>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</si>
  <si>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</si>
  <si>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</si>
  <si>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</si>
  <si>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</si>
  <si>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</si>
  <si>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</si>
  <si>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</si>
  <si>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</si>
  <si>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</si>
  <si>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</si>
  <si>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</si>
  <si>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</si>
  <si>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</si>
  <si>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</si>
  <si>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</si>
  <si>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</si>
  <si>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</si>
  <si>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</si>
  <si>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</si>
  <si>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</si>
  <si>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</si>
  <si>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</si>
  <si>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</si>
  <si>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</si>
  <si>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</si>
  <si>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</si>
  <si>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</si>
  <si>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</si>
  <si>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</si>
  <si>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</si>
  <si>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</si>
  <si>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</si>
  <si>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</si>
  <si>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</si>
  <si>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</si>
  <si>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</si>
  <si>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</si>
  <si>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</si>
  <si>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</si>
  <si>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</si>
  <si>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</si>
  <si>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</si>
  <si>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</si>
  <si>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</si>
  <si>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</si>
  <si>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</si>
  <si>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</si>
  <si>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</si>
  <si>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</si>
  <si>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</si>
  <si>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</si>
  <si>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</si>
  <si>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</si>
  <si>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</si>
  <si>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</si>
  <si>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</si>
  <si>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</si>
  <si>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</si>
  <si>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</si>
  <si>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</si>
  <si>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</si>
  <si>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</si>
  <si>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</si>
  <si>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</si>
  <si>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</si>
  <si>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</si>
  <si>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</si>
  <si>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</si>
  <si>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</si>
  <si>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</si>
  <si>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</si>
  <si>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</si>
  <si>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</si>
  <si>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</si>
  <si>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</si>
  <si>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</si>
  <si>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</si>
  <si>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</si>
  <si>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</si>
  <si>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</si>
  <si>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</si>
  <si>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</si>
  <si>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</si>
  <si>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</si>
  <si>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</si>
  <si>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</si>
  <si>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</si>
  <si>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</si>
  <si>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</si>
  <si>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</si>
  <si>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</si>
  <si>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</si>
  <si>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</si>
  <si>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</si>
  <si>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</si>
  <si>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</si>
  <si>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</si>
  <si>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</si>
  <si>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</si>
  <si>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</si>
  <si>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</si>
  <si>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</si>
  <si>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</si>
  <si>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</si>
  <si>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</si>
  <si>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</si>
  <si>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</si>
  <si>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</si>
  <si>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</si>
  <si>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</si>
  <si>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</si>
  <si>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</si>
  <si>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</si>
  <si>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</si>
  <si>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</si>
  <si>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</si>
  <si>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</si>
  <si>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</si>
  <si>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</si>
  <si>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</si>
  <si>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</si>
  <si>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</si>
  <si>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</si>
  <si>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</si>
  <si>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</si>
  <si>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</si>
  <si>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</si>
  <si>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</si>
  <si>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</si>
  <si>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</si>
  <si>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</si>
  <si>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</si>
  <si>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</si>
  <si>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</si>
  <si>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</si>
  <si>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</si>
  <si>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</si>
  <si>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</si>
  <si>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</si>
  <si>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</si>
  <si>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</si>
  <si>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</si>
  <si>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</si>
  <si>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</si>
  <si>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</si>
  <si>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</si>
  <si>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</si>
  <si>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</si>
  <si>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</si>
  <si>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</si>
  <si>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</si>
  <si>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</si>
  <si>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</si>
  <si>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</si>
  <si>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</si>
  <si>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</si>
  <si>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</si>
  <si>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</si>
  <si>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</si>
  <si>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</si>
  <si>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</si>
  <si>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</si>
  <si>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</si>
  <si>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</si>
  <si>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</si>
  <si>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</si>
  <si>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</si>
  <si>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</si>
  <si>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</si>
  <si>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</si>
  <si>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</si>
  <si>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</si>
  <si>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</si>
  <si>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</si>
  <si>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</si>
  <si>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</si>
  <si>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</si>
  <si>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</si>
  <si>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</si>
  <si>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</si>
  <si>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</si>
  <si>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</si>
  <si>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</si>
  <si>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</si>
  <si>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</si>
  <si>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</si>
  <si>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</si>
  <si>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</si>
  <si>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</si>
  <si>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</si>
  <si>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</si>
  <si>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</si>
  <si>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</si>
  <si>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</si>
  <si>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</si>
  <si>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</si>
  <si>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</si>
  <si>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</si>
  <si>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</si>
  <si>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</si>
  <si>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</si>
  <si>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</si>
  <si>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</si>
  <si>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</si>
  <si>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</si>
  <si>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</si>
  <si>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</si>
  <si>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</si>
  <si>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</si>
  <si>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</si>
  <si>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</si>
  <si>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</si>
  <si>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</si>
  <si>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</si>
  <si>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</si>
  <si>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</si>
  <si>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</si>
  <si>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</si>
  <si>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</si>
  <si>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</si>
  <si>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</si>
  <si>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</si>
  <si>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</si>
  <si>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</si>
  <si>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</si>
  <si>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</si>
  <si>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</si>
  <si>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</si>
  <si>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</si>
  <si>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</si>
  <si>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</si>
  <si>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</si>
  <si>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</si>
  <si>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</si>
  <si>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</si>
  <si>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</si>
  <si>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</si>
  <si>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</si>
  <si>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</si>
  <si>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</si>
  <si>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</si>
  <si>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</si>
  <si>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</si>
  <si>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</si>
  <si>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</si>
  <si>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</si>
  <si>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</si>
  <si>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</si>
  <si>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</si>
  <si>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</si>
  <si>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</si>
  <si>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</si>
  <si>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</si>
  <si>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</si>
  <si>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</si>
  <si>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</si>
  <si>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</si>
  <si>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</si>
  <si>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</si>
  <si>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</si>
  <si>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</si>
  <si>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</si>
  <si>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</si>
  <si>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</si>
  <si>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</si>
  <si>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</si>
  <si>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</si>
  <si>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</si>
  <si>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</si>
  <si>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</si>
  <si>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</si>
  <si>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</si>
  <si>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</si>
  <si>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</si>
  <si>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</si>
  <si>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</si>
  <si>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</si>
  <si>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</si>
  <si>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</si>
  <si>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</si>
  <si>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</si>
  <si>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</si>
  <si>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</si>
  <si>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</si>
  <si>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</si>
  <si>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</si>
  <si>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</si>
  <si>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</si>
  <si>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</si>
  <si>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</si>
  <si>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</si>
  <si>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</si>
  <si>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</si>
  <si>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</si>
  <si>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</si>
  <si>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</si>
  <si>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</si>
  <si>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</si>
  <si>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</si>
  <si>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</si>
  <si>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</si>
  <si>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</si>
  <si>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</si>
  <si>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</si>
  <si>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</si>
  <si>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</si>
  <si>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</si>
  <si>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</si>
  <si>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</si>
  <si>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</si>
  <si>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</si>
  <si>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</si>
  <si>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</si>
  <si>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</si>
  <si>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</si>
  <si>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</si>
  <si>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</si>
  <si>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</si>
  <si>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</si>
  <si>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</si>
  <si>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</si>
  <si>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</si>
  <si>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</si>
  <si>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</si>
  <si>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</si>
  <si>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</si>
  <si>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</si>
  <si>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</si>
  <si>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</si>
  <si>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</si>
  <si>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</si>
  <si>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</si>
  <si>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</si>
  <si>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</si>
  <si>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</si>
  <si>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</si>
  <si>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</si>
  <si>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</si>
  <si>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</si>
  <si>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</si>
  <si>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</si>
  <si>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</si>
  <si>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</si>
  <si>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</si>
  <si>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</si>
  <si>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</si>
  <si>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</si>
  <si>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</si>
  <si>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</si>
  <si>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</si>
  <si>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</si>
  <si>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</si>
  <si>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</si>
  <si>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</si>
  <si>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</si>
  <si>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</si>
  <si>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</si>
  <si>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</si>
  <si>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</si>
  <si>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</si>
  <si>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</si>
  <si>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</si>
  <si>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</si>
  <si>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</si>
  <si>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</si>
  <si>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</si>
  <si>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</si>
  <si>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</si>
  <si>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</si>
  <si>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</si>
  <si>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</si>
  <si>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</si>
  <si>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</si>
  <si>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</si>
  <si>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</si>
  <si>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</si>
  <si>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</si>
  <si>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</si>
  <si>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</si>
  <si>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</si>
  <si>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</si>
  <si>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</si>
  <si>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</si>
  <si>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</si>
  <si>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</si>
  <si>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</si>
  <si>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</si>
  <si>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</si>
  <si>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</si>
  <si>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</si>
  <si>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</si>
  <si>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</si>
  <si>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</si>
  <si>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</si>
  <si>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</si>
  <si>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</si>
  <si>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</si>
  <si>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</si>
  <si>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</si>
  <si>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</si>
  <si>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</si>
  <si>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</si>
  <si>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</si>
  <si>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</si>
  <si>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</si>
  <si>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</si>
  <si>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</si>
  <si>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</si>
  <si>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</si>
  <si>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</si>
  <si>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</si>
  <si>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</si>
  <si>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</si>
  <si>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</si>
  <si>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</si>
  <si>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</si>
  <si>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</si>
  <si>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</si>
  <si>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</si>
  <si>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</si>
  <si>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</si>
  <si>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</si>
  <si>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</si>
  <si>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</si>
  <si>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</si>
  <si>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</si>
  <si>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</si>
  <si>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</si>
  <si>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</si>
  <si>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</si>
  <si>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</si>
  <si>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</si>
  <si>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</si>
  <si>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</si>
  <si>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</si>
  <si>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</si>
  <si>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</si>
  <si>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</si>
  <si>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</si>
  <si>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</si>
  <si>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</si>
  <si>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</si>
  <si>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</si>
  <si>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</si>
  <si>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</si>
  <si>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</si>
  <si>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</si>
  <si>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</si>
  <si>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</si>
  <si>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</si>
  <si>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</si>
  <si>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</si>
  <si>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</si>
  <si>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</si>
  <si>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</si>
  <si>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</si>
  <si>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</si>
  <si>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</si>
  <si>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</si>
  <si>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</si>
  <si>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</si>
  <si>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</si>
  <si>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</si>
  <si>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</si>
  <si>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</si>
  <si>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</si>
  <si>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</si>
  <si>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</si>
  <si>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</si>
  <si>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</si>
  <si>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</si>
  <si>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</si>
  <si>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</si>
  <si>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</si>
  <si>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</si>
  <si>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</si>
  <si>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</si>
  <si>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</si>
  <si>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</si>
  <si>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</si>
  <si>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</si>
  <si>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</si>
  <si>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</si>
  <si>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</si>
  <si>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</si>
  <si>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</si>
  <si>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</si>
  <si>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</si>
  <si>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</si>
  <si>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</si>
  <si>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</si>
  <si>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</si>
  <si>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</si>
  <si>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</si>
  <si>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</si>
  <si>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</si>
  <si>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</si>
  <si>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</si>
  <si>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</si>
  <si>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</si>
  <si>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</si>
  <si>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</si>
  <si>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</si>
  <si>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</si>
  <si>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</si>
  <si>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</si>
  <si>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</si>
  <si>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</si>
  <si>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</si>
  <si>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</si>
  <si>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</si>
  <si>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</si>
  <si>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</si>
  <si>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</si>
  <si>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</si>
  <si>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</si>
  <si>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</si>
  <si>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</si>
  <si>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</si>
  <si>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</si>
  <si>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</si>
  <si>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</si>
  <si>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</si>
  <si>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</si>
  <si>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</si>
  <si>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</si>
  <si>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</si>
  <si>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</si>
  <si>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</si>
  <si>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</si>
  <si>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</si>
  <si>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</si>
  <si>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</si>
  <si>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</si>
  <si>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</si>
  <si>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</si>
  <si>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</si>
  <si>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</si>
  <si>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</si>
  <si>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</si>
  <si>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</si>
  <si>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</si>
  <si>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</si>
  <si>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</si>
  <si>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</si>
  <si>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</si>
  <si>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</si>
  <si>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</si>
  <si>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</si>
  <si>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</si>
  <si>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</si>
  <si>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</si>
  <si>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</si>
  <si>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</si>
  <si>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</si>
  <si>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</si>
  <si>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</si>
  <si>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</si>
  <si>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</si>
  <si>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</si>
  <si>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</si>
  <si>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</si>
  <si>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</si>
  <si>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</si>
  <si>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</si>
  <si>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</si>
  <si>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</si>
  <si>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</si>
  <si>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</si>
  <si>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</si>
  <si>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</si>
  <si>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</si>
  <si>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</si>
  <si>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</si>
  <si>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</si>
  <si>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</si>
  <si>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</si>
  <si>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</si>
  <si>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</si>
  <si>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</si>
  <si>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</si>
  <si>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</si>
  <si>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</si>
  <si>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</si>
  <si>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</si>
  <si>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</si>
  <si>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</si>
  <si>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</si>
  <si>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</si>
  <si>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</si>
  <si>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</si>
  <si>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</si>
  <si>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</si>
  <si>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</si>
  <si>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</si>
  <si>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</si>
  <si>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</si>
  <si>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</si>
  <si>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</si>
  <si>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</si>
  <si>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</si>
  <si>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</si>
  <si>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</si>
  <si>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</si>
  <si>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</si>
  <si>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</si>
  <si>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</si>
  <si>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</si>
  <si>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</si>
  <si>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</si>
  <si>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</si>
  <si>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</si>
  <si>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</si>
  <si>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</si>
  <si>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</si>
  <si>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</si>
  <si>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</si>
  <si>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</si>
  <si>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</si>
  <si>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</si>
  <si>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</si>
  <si>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</si>
  <si>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</si>
  <si>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</si>
  <si>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</si>
  <si>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</si>
  <si>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</si>
  <si>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</si>
  <si>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</si>
  <si>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</si>
  <si>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</si>
  <si>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</si>
  <si>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</si>
  <si>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</si>
  <si>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</si>
  <si>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</si>
  <si>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</si>
  <si>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</si>
  <si>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</si>
  <si>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</si>
  <si>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</si>
  <si>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</si>
  <si>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</si>
  <si>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</si>
  <si>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</si>
  <si>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</si>
  <si>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</si>
  <si>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</si>
  <si>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</si>
  <si>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</si>
  <si>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</si>
  <si>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</si>
  <si>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</si>
  <si>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</si>
  <si>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</si>
  <si>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</si>
  <si>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</si>
  <si>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</si>
  <si>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</si>
  <si>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</si>
  <si>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</si>
  <si>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</si>
  <si>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</si>
  <si>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</si>
  <si>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</si>
  <si>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</si>
  <si>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</si>
  <si>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</si>
  <si>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</si>
  <si>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</si>
  <si>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</si>
  <si>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</si>
  <si>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</si>
  <si>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</si>
  <si>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</si>
  <si>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</si>
  <si>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</si>
  <si>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</si>
  <si>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</si>
  <si>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</si>
  <si>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</si>
  <si>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</si>
  <si>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</si>
  <si>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</si>
  <si>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</si>
  <si>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</si>
  <si>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</si>
  <si>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</si>
  <si>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</si>
  <si>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</si>
  <si>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</si>
  <si>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</si>
  <si>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</si>
  <si>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</si>
  <si>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</si>
  <si>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</si>
  <si>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</si>
  <si>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</si>
  <si>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</si>
  <si>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</si>
  <si>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</si>
  <si>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</si>
  <si>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</si>
  <si>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</si>
  <si>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</si>
  <si>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</si>
  <si>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</si>
  <si>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</si>
  <si>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</si>
  <si>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</si>
  <si>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</si>
  <si>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</si>
  <si>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</si>
  <si>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</si>
  <si>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</si>
  <si>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</si>
  <si>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</si>
  <si>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</si>
  <si>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</si>
  <si>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</si>
  <si>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</si>
  <si>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</si>
  <si>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</si>
  <si>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</si>
  <si>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</si>
  <si>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</si>
  <si>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</si>
  <si>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</si>
  <si>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</si>
  <si>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</si>
  <si>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</si>
  <si>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</si>
  <si>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</si>
  <si>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</si>
  <si>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</si>
  <si>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</si>
  <si>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</si>
  <si>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</si>
  <si>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</si>
  <si>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</si>
  <si>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</si>
  <si>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</si>
  <si>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</si>
  <si>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</si>
  <si>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</si>
  <si>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</si>
  <si>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</si>
  <si>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</si>
  <si>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</si>
  <si>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</si>
  <si>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</si>
  <si>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</si>
  <si>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</si>
  <si>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</si>
  <si>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</si>
  <si>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</si>
  <si>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</si>
  <si>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</si>
  <si>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</si>
  <si>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</si>
  <si>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</si>
  <si>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</si>
  <si>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</si>
  <si>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</si>
  <si>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</si>
  <si>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</si>
  <si>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</si>
  <si>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</si>
  <si>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</si>
  <si>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</si>
  <si>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</si>
  <si>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</si>
  <si>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</si>
  <si>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</si>
  <si>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</si>
  <si>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</si>
  <si>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</si>
  <si>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</si>
  <si>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</si>
  <si>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</si>
  <si>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</si>
  <si>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</si>
  <si>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</si>
  <si>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</si>
  <si>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</si>
  <si>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</si>
  <si>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</si>
  <si>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</si>
  <si>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</si>
  <si>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</si>
  <si>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</si>
  <si>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</si>
  <si>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</si>
  <si>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</si>
  <si>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</si>
  <si>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</si>
  <si>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</si>
  <si>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</si>
  <si>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</si>
  <si>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</si>
  <si>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</si>
  <si>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</si>
  <si>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</si>
  <si>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</si>
  <si>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</si>
  <si>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</si>
  <si>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</si>
  <si>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</si>
  <si>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</si>
  <si>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</si>
  <si>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</si>
  <si>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</si>
  <si>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</si>
  <si>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</si>
  <si>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</si>
  <si>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</si>
  <si>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</si>
  <si>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</si>
  <si>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</si>
  <si>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</si>
  <si>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</si>
  <si>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</si>
  <si>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</si>
  <si>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</si>
  <si>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</si>
  <si>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</si>
  <si>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</si>
  <si>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</si>
  <si>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</si>
  <si>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</si>
  <si>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</si>
  <si>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</si>
  <si>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</si>
  <si>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</si>
  <si>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</si>
  <si>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</si>
  <si>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</si>
  <si>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</si>
  <si>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</si>
  <si>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</si>
  <si>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</si>
  <si>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</si>
  <si>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</si>
  <si>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</si>
  <si>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</si>
  <si>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</si>
  <si>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</si>
  <si>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</si>
  <si>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</si>
  <si>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</si>
  <si>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</si>
  <si>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</si>
  <si>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</si>
  <si>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</si>
  <si>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</si>
  <si>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</si>
  <si>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</si>
  <si>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</si>
  <si>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</si>
  <si>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</si>
  <si>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</si>
  <si>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</si>
  <si>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</si>
  <si>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</si>
  <si>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</si>
  <si>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</si>
  <si>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</si>
  <si>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</si>
  <si>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</si>
  <si>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</si>
  <si>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</si>
  <si>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</si>
  <si>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</si>
  <si>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</si>
  <si>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</si>
  <si>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</si>
  <si>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</si>
  <si>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</si>
  <si>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</si>
  <si>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</si>
  <si>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</si>
  <si>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</si>
  <si>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</si>
  <si>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</si>
  <si>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</si>
  <si>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</si>
  <si>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</si>
  <si>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</si>
  <si>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</si>
  <si>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</si>
  <si>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</si>
  <si>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</si>
  <si>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</si>
  <si>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</si>
  <si>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</si>
  <si>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</si>
  <si>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</si>
  <si>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</si>
  <si>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</si>
  <si>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</si>
  <si>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</si>
  <si>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</si>
  <si>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</si>
  <si>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</si>
  <si>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</si>
  <si>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</si>
  <si>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</si>
  <si>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</si>
  <si>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</si>
  <si>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</si>
  <si>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</si>
  <si>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</si>
  <si>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</si>
  <si>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</si>
  <si>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</si>
  <si>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</si>
  <si>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</si>
  <si>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</si>
  <si>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</si>
  <si>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</si>
  <si>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</si>
  <si>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</si>
  <si>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</si>
  <si>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</si>
  <si>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</si>
  <si>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</si>
  <si>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</si>
  <si>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</si>
  <si>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</si>
  <si>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</si>
  <si>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</si>
  <si>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</si>
  <si>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</si>
  <si>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</si>
  <si>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</si>
  <si>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</si>
  <si>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</si>
  <si>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</si>
  <si>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</si>
  <si>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</si>
  <si>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</si>
  <si>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</si>
  <si>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</si>
  <si>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</si>
  <si>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</si>
  <si>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</si>
  <si>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</si>
  <si>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</si>
  <si>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</si>
  <si>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</si>
  <si>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</si>
  <si>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</si>
  <si>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</si>
  <si>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</si>
  <si>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</si>
  <si>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</si>
  <si>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</si>
  <si>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</si>
  <si>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</si>
  <si>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</si>
  <si>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</si>
  <si>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</si>
  <si>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</si>
  <si>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</si>
  <si>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</si>
  <si>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</si>
  <si>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</si>
  <si>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</si>
  <si>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</si>
  <si>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</si>
  <si>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</si>
  <si>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</si>
  <si>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</si>
  <si>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</si>
  <si>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</si>
  <si>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</si>
  <si>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</si>
  <si>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</si>
  <si>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</si>
  <si>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</si>
  <si>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</si>
  <si>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</si>
  <si>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</si>
  <si>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</si>
  <si>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</si>
  <si>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</si>
  <si>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</si>
  <si>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</si>
  <si>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</si>
  <si>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</si>
  <si>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</si>
  <si>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</si>
  <si>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</si>
  <si>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</si>
  <si>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</si>
  <si>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</si>
  <si>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</si>
  <si>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</si>
  <si>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</si>
  <si>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</si>
  <si>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</si>
  <si>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</si>
  <si>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</si>
  <si>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</si>
  <si>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</si>
  <si>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</si>
  <si>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</si>
  <si>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</si>
  <si>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</si>
  <si>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</si>
  <si>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</si>
  <si>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</si>
  <si>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</si>
  <si>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</si>
  <si>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</si>
  <si>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</si>
  <si>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</si>
  <si>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</si>
  <si>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</si>
  <si>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</si>
  <si>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</si>
  <si>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</si>
  <si>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</si>
  <si>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</si>
  <si>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</si>
  <si>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</si>
  <si>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</si>
  <si>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</si>
  <si>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</si>
  <si>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</si>
  <si>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</si>
  <si>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</si>
  <si>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</si>
  <si>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</si>
  <si>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</si>
  <si>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</si>
  <si>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</si>
  <si>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</si>
  <si>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</si>
  <si>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</si>
  <si>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</si>
  <si>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</si>
  <si>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</si>
  <si>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</si>
  <si>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</si>
  <si>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</si>
  <si>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</si>
  <si>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</si>
  <si>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</si>
  <si>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</si>
  <si>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</si>
  <si>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</si>
  <si>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</si>
  <si>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</si>
  <si>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</si>
  <si>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</si>
  <si>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</si>
  <si>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</si>
  <si>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</si>
  <si>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</si>
  <si>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</si>
  <si>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</si>
  <si>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</si>
  <si>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</si>
  <si>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</si>
  <si>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</si>
  <si>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</si>
  <si>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</si>
  <si>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</si>
  <si>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</si>
  <si>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</si>
  <si>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</si>
  <si>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</si>
  <si>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</si>
  <si>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</si>
  <si>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</si>
  <si>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</si>
  <si>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</si>
  <si>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</si>
  <si>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</si>
  <si>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</si>
  <si>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</si>
  <si>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</si>
  <si>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</si>
  <si>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</si>
  <si>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</si>
  <si>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</si>
  <si>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</si>
  <si>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</si>
  <si>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</si>
  <si>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</si>
  <si>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</si>
  <si>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</si>
  <si>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</si>
  <si>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</si>
  <si>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</si>
  <si>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</si>
  <si>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</si>
  <si>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</si>
  <si>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</si>
  <si>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</si>
  <si>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</si>
  <si>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</si>
  <si>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</si>
  <si>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</si>
  <si>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</si>
  <si>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</si>
  <si>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</si>
  <si>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</si>
  <si>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</si>
  <si>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</si>
  <si>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</si>
  <si>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</si>
  <si>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</si>
  <si>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</si>
  <si>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</si>
  <si>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</si>
  <si>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</si>
  <si>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</si>
  <si>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</si>
  <si>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</si>
  <si>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</si>
  <si>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</si>
  <si>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</si>
  <si>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</si>
  <si>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</si>
  <si>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</si>
  <si>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</si>
  <si>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</si>
  <si>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</si>
  <si>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</si>
  <si>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</si>
  <si>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</si>
  <si>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</si>
  <si>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</si>
  <si>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</si>
  <si>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</si>
  <si>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</si>
  <si>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</si>
  <si>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</si>
  <si>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</si>
  <si>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</si>
  <si>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</si>
  <si>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</si>
  <si>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</si>
  <si>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</si>
  <si>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</si>
  <si>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</si>
  <si>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</si>
  <si>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</si>
  <si>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</si>
  <si>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</si>
  <si>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</si>
  <si>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</si>
  <si>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</si>
  <si>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</si>
  <si>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</si>
  <si>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</si>
  <si>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</si>
  <si>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</si>
  <si>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</si>
  <si>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</si>
  <si>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</si>
  <si>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</si>
  <si>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</si>
  <si>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</si>
  <si>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</si>
  <si>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</si>
  <si>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</si>
  <si>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</si>
  <si>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</si>
  <si>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</si>
  <si>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</si>
  <si>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</si>
  <si>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</si>
  <si>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</si>
  <si>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</si>
  <si>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</si>
  <si>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</si>
  <si>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</si>
  <si>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</si>
  <si>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</si>
  <si>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</si>
  <si>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</si>
  <si>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</si>
  <si>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</si>
  <si>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</si>
  <si>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</si>
  <si>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</si>
  <si>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</si>
  <si>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</si>
  <si>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</si>
  <si>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</si>
  <si>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</si>
  <si>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</si>
  <si>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</si>
  <si>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</si>
  <si>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</si>
  <si>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</si>
  <si>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</si>
  <si>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</si>
  <si>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</si>
  <si>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</si>
  <si>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</si>
  <si>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</si>
  <si>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</si>
  <si>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</si>
  <si>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</si>
  <si>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</si>
  <si>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</si>
  <si>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</si>
  <si>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</si>
  <si>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</si>
  <si>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</si>
  <si>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</si>
  <si>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</si>
  <si>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</si>
  <si>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</si>
  <si>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</si>
  <si>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</si>
  <si>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</si>
  <si>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</si>
  <si>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</si>
  <si>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</si>
  <si>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</si>
  <si>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</si>
  <si>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</si>
  <si>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</si>
  <si>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</si>
  <si>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</si>
  <si>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</si>
  <si>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</si>
  <si>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</si>
  <si>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</si>
  <si>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</si>
  <si>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</si>
  <si>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</si>
  <si>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</si>
  <si>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</si>
  <si>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</si>
  <si>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</si>
  <si>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</si>
  <si>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</si>
  <si>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</si>
  <si>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</si>
  <si>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</si>
  <si>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</si>
  <si>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</si>
  <si>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</si>
  <si>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</si>
  <si>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</si>
  <si>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</si>
  <si>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</si>
  <si>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</si>
  <si>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</si>
  <si>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</si>
  <si>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</si>
  <si>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</si>
  <si>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</si>
  <si>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</si>
  <si>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</si>
  <si>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</si>
  <si>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</si>
  <si>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</si>
  <si>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</si>
  <si>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</si>
  <si>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</si>
  <si>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</si>
  <si>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</si>
  <si>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</si>
  <si>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</si>
  <si>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</si>
  <si>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</si>
  <si>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</si>
  <si>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</si>
  <si>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</si>
  <si>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</si>
  <si>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</si>
  <si>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</si>
  <si>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</si>
  <si>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</si>
  <si>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</si>
  <si>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</si>
  <si>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</si>
  <si>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</si>
  <si>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</si>
  <si>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</si>
  <si>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</si>
  <si>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</si>
  <si>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</si>
  <si>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</si>
  <si>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</si>
  <si>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</si>
  <si>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</si>
  <si>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</si>
  <si>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</si>
  <si>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</si>
  <si>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</si>
  <si>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</si>
  <si>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</si>
  <si>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</si>
  <si>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</si>
  <si>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</si>
  <si>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</si>
  <si>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</si>
  <si>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</si>
  <si>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</si>
  <si>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</si>
  <si>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</si>
  <si>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</si>
  <si>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</si>
  <si>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</si>
  <si>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</si>
  <si>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</si>
  <si>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</si>
  <si>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</si>
  <si>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</si>
  <si>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</si>
  <si>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</si>
  <si>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</si>
  <si>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</si>
  <si>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</si>
  <si>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</si>
  <si>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</si>
  <si>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</si>
  <si>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</si>
  <si>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</si>
  <si>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</si>
  <si>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</si>
  <si>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</si>
  <si>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</si>
  <si>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</si>
  <si>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</si>
  <si>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</si>
  <si>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</si>
  <si>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</si>
  <si>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</si>
  <si>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</si>
  <si>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</si>
  <si>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</si>
  <si>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</si>
  <si>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</si>
  <si>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</si>
  <si>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</si>
  <si>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</si>
  <si>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</si>
  <si>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</si>
  <si>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</si>
  <si>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</si>
  <si>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</si>
  <si>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</si>
  <si>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</si>
  <si>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</si>
  <si>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</si>
  <si>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</si>
  <si>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</si>
  <si>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</si>
  <si>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</si>
  <si>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</si>
  <si>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</si>
  <si>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</si>
  <si>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</si>
  <si>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</si>
  <si>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</si>
  <si>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</si>
  <si>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</si>
  <si>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</si>
  <si>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</si>
  <si>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</si>
  <si>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</si>
  <si>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</si>
  <si>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</si>
  <si>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</si>
  <si>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</si>
  <si>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</si>
  <si>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</si>
  <si>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</si>
  <si>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</si>
  <si>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</si>
  <si>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</si>
  <si>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</si>
  <si>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</si>
  <si>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</si>
  <si>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</si>
  <si>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</si>
  <si>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</si>
  <si>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</si>
  <si>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</si>
  <si>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</si>
  <si>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</si>
  <si>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</si>
  <si>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</si>
  <si>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</si>
  <si>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</si>
  <si>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</si>
  <si>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</si>
  <si>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</si>
  <si>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</si>
  <si>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</si>
  <si>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</si>
  <si>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</si>
  <si>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</si>
  <si>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</si>
  <si>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</si>
  <si>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</si>
  <si>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</si>
  <si>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</si>
  <si>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</si>
  <si>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</si>
  <si>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</si>
  <si>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</si>
  <si>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</si>
  <si>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</si>
  <si>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</si>
  <si>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</si>
  <si>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</si>
  <si>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</si>
  <si>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</si>
  <si>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</si>
  <si>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</si>
  <si>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</si>
  <si>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</si>
  <si>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</si>
  <si>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</si>
  <si>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</si>
  <si>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</si>
  <si>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</si>
  <si>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</si>
  <si>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</si>
  <si>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</si>
  <si>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</si>
  <si>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</si>
  <si>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</si>
  <si>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</si>
  <si>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</si>
  <si>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</si>
  <si>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</si>
  <si>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</si>
  <si>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</si>
  <si>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</si>
  <si>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</si>
  <si>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</si>
  <si>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</si>
  <si>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</si>
  <si>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</si>
  <si>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</si>
  <si>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</si>
  <si>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</si>
  <si>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</si>
  <si>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</si>
  <si>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</si>
  <si>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</si>
  <si>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</si>
  <si>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</si>
  <si>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</si>
  <si>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</si>
  <si>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</si>
  <si>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</si>
  <si>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</si>
  <si>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</si>
  <si>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</si>
  <si>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</si>
  <si>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</si>
  <si>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</si>
  <si>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</si>
  <si>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</si>
  <si>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</si>
  <si>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</si>
  <si>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</si>
  <si>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</si>
  <si>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</si>
  <si>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</si>
  <si>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</si>
  <si>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</si>
  <si>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</si>
  <si>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</si>
  <si>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</si>
  <si>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</si>
  <si>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</si>
  <si>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</si>
  <si>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</si>
  <si>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</si>
  <si>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</si>
  <si>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</si>
  <si>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</si>
  <si>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</si>
  <si>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</si>
  <si>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</si>
  <si>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</si>
  <si>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</si>
  <si>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</si>
  <si>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</si>
  <si>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</si>
  <si>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</si>
  <si>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</si>
  <si>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</si>
  <si>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</si>
  <si>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</si>
  <si>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</si>
  <si>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</si>
  <si>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</si>
  <si>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</si>
  <si>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</si>
  <si>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</si>
  <si>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</si>
  <si>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</si>
  <si>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</si>
  <si>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</si>
  <si>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</si>
  <si>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</si>
  <si>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</si>
  <si>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</si>
  <si>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</si>
  <si>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</si>
  <si>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</si>
  <si>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</si>
  <si>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</si>
  <si>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</si>
  <si>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</si>
  <si>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</si>
  <si>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</si>
  <si>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</si>
  <si>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</si>
  <si>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</si>
  <si>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</si>
  <si>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</si>
  <si>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</si>
  <si>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</si>
  <si>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</si>
  <si>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</si>
  <si>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</si>
  <si>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</si>
  <si>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</si>
  <si>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</si>
  <si>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</si>
  <si>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</si>
  <si>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</si>
  <si>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</si>
  <si>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</si>
  <si>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</si>
  <si>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</si>
  <si>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</si>
  <si>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</si>
  <si>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</si>
  <si>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</si>
  <si>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</si>
  <si>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</si>
  <si>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</si>
  <si>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</si>
  <si>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</si>
  <si>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</si>
  <si>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</si>
  <si>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</si>
  <si>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</si>
  <si>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</si>
  <si>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</si>
  <si>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</si>
  <si>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</si>
  <si>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</si>
  <si>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</si>
  <si>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</si>
  <si>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</si>
  <si>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</si>
  <si>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</si>
  <si>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</si>
  <si>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</si>
  <si>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</si>
  <si>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</si>
  <si>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</si>
  <si>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</si>
  <si>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</si>
  <si>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</si>
  <si>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</si>
  <si>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</si>
  <si>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</si>
  <si>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</si>
  <si>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</si>
  <si>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</si>
  <si>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</si>
  <si>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</si>
  <si>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</si>
  <si>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</si>
  <si>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</si>
  <si>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</si>
  <si>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</si>
  <si>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</si>
  <si>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</si>
  <si>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</si>
  <si>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</si>
  <si>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</si>
  <si>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</si>
  <si>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</si>
  <si>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</si>
  <si>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</si>
  <si>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</si>
  <si>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</si>
  <si>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</si>
  <si>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</si>
  <si>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</si>
  <si>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</si>
  <si>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</si>
  <si>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</si>
  <si>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</si>
  <si>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</si>
  <si>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</si>
  <si>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</si>
  <si>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</si>
  <si>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</si>
  <si>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</si>
  <si>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</si>
  <si>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</si>
  <si>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</si>
  <si>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</si>
  <si>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</si>
  <si>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</si>
  <si>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</si>
  <si>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</si>
  <si>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</si>
  <si>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</si>
  <si>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</si>
  <si>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</si>
  <si>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</si>
  <si>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</si>
  <si>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</si>
  <si>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</si>
  <si>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</si>
  <si>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</si>
  <si>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</si>
  <si>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</si>
  <si>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</si>
  <si>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</si>
  <si>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</si>
  <si>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</si>
  <si>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</si>
  <si>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</si>
  <si>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</si>
  <si>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</si>
  <si>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</si>
  <si>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</si>
  <si>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</si>
  <si>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</si>
  <si>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</si>
  <si>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</si>
  <si>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</si>
  <si>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</si>
  <si>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</si>
  <si>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</si>
  <si>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</si>
  <si>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</si>
  <si>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</si>
  <si>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</si>
  <si>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</si>
  <si>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</si>
  <si>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</si>
  <si>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</si>
  <si>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</si>
  <si>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</si>
  <si>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</si>
  <si>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</si>
  <si>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</si>
  <si>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</si>
  <si>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</si>
  <si>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</si>
  <si>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</si>
  <si>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</si>
  <si>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</si>
  <si>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</si>
  <si>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</si>
  <si>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</si>
  <si>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</si>
  <si>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</si>
  <si>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</si>
  <si>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</si>
  <si>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</si>
  <si>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</si>
  <si>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</si>
  <si>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</si>
  <si>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</si>
  <si>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</si>
  <si>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</si>
  <si>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</si>
  <si>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</si>
  <si>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</si>
  <si>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</si>
  <si>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</si>
  <si>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</si>
  <si>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</si>
  <si>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</si>
  <si>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</si>
  <si>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</si>
  <si>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</si>
  <si>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</si>
  <si>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</si>
  <si>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</si>
  <si>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</si>
  <si>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</si>
  <si>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</si>
  <si>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</si>
  <si>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</si>
  <si>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</si>
  <si>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</si>
  <si>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</si>
  <si>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</si>
  <si>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</si>
  <si>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</si>
  <si>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</si>
  <si>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</si>
  <si>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</si>
  <si>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</si>
  <si>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</si>
  <si>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</si>
  <si>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</si>
  <si>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</si>
  <si>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</si>
  <si>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</si>
  <si>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</si>
  <si>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</si>
  <si>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</si>
  <si>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</si>
  <si>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</si>
  <si>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</si>
  <si>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</si>
  <si>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</si>
  <si>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</si>
  <si>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</si>
  <si>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</si>
  <si>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</si>
  <si>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</si>
  <si>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</si>
  <si>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</si>
  <si>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</si>
  <si>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</si>
  <si>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</si>
  <si>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</si>
  <si>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</si>
  <si>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</si>
  <si>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</si>
  <si>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</si>
  <si>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</si>
  <si>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</si>
  <si>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</si>
  <si>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</si>
  <si>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</si>
  <si>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</si>
  <si>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</si>
  <si>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</si>
  <si>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</si>
  <si>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</si>
  <si>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</si>
  <si>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</si>
  <si>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</si>
  <si>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</si>
  <si>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</si>
  <si>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</si>
  <si>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</si>
  <si>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</si>
  <si>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</si>
  <si>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</si>
  <si>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</si>
  <si>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</si>
  <si>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</si>
  <si>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</si>
  <si>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</si>
  <si>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</si>
  <si>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</si>
  <si>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</si>
  <si>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</si>
  <si>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</si>
  <si>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</si>
  <si>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</si>
  <si>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</si>
  <si>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</si>
  <si>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</si>
  <si>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</si>
  <si>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</si>
  <si>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</si>
  <si>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</si>
  <si>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</si>
  <si>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</si>
  <si>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</si>
  <si>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</si>
  <si>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</si>
  <si>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</si>
  <si>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</si>
  <si>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</si>
  <si>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</si>
  <si>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</si>
  <si>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</si>
  <si>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</si>
  <si>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</si>
  <si>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</si>
  <si>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</si>
  <si>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</si>
  <si>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</si>
  <si>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</si>
  <si>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</si>
  <si>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</si>
  <si>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</si>
  <si>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</si>
  <si>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</si>
  <si>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</si>
  <si>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</si>
  <si>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</si>
  <si>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</si>
  <si>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</si>
  <si>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</si>
  <si>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</si>
  <si>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</si>
  <si>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</si>
  <si>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</si>
  <si>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</si>
  <si>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</si>
  <si>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</si>
  <si>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</si>
  <si>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</si>
  <si>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</si>
  <si>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</si>
  <si>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</si>
  <si>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</si>
  <si>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</si>
  <si>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</si>
  <si>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</si>
  <si>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</si>
  <si>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</si>
  <si>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</si>
  <si>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</si>
  <si>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</si>
  <si>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</si>
  <si>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</si>
  <si>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</si>
  <si>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</si>
  <si>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</si>
  <si>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</si>
  <si>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</si>
  <si>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</si>
  <si>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</si>
  <si>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</si>
  <si>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</si>
  <si>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</si>
  <si>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</si>
  <si>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</si>
  <si>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</si>
  <si>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</si>
  <si>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</si>
  <si>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</si>
  <si>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</si>
  <si>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</si>
  <si>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</si>
  <si>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</si>
  <si>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</si>
  <si>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</si>
  <si>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</si>
  <si>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</si>
  <si>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</si>
  <si>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</si>
  <si>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</si>
  <si>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</si>
  <si>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</si>
  <si>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</si>
  <si>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</si>
  <si>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</si>
  <si>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</si>
  <si>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</si>
  <si>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</si>
  <si>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</si>
  <si>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</si>
  <si>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</si>
  <si>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</si>
  <si>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</si>
  <si>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</si>
  <si>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</si>
  <si>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</si>
  <si>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</si>
  <si>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</si>
  <si>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</si>
  <si>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</si>
  <si>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</si>
  <si>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</si>
  <si>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</si>
  <si>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</si>
  <si>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</si>
  <si>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</si>
  <si>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</si>
  <si>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</si>
  <si>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</si>
  <si>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</si>
  <si>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</si>
  <si>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</si>
  <si>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</si>
  <si>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</si>
  <si>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</si>
  <si>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</si>
  <si>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</si>
  <si>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</si>
  <si>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</si>
  <si>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</si>
  <si>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</si>
  <si>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</si>
  <si>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</si>
  <si>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</si>
  <si>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</si>
  <si>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</si>
  <si>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</si>
  <si>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</si>
  <si>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</si>
  <si>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</si>
  <si>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</si>
  <si>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</si>
  <si>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</si>
  <si>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</si>
  <si>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</si>
  <si>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</si>
  <si>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</si>
  <si>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</si>
  <si>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</si>
  <si>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</si>
  <si>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</si>
  <si>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</si>
  <si>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</si>
  <si>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</si>
  <si>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</si>
  <si>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</si>
  <si>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</si>
  <si>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</si>
  <si>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</si>
  <si>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</si>
  <si>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</si>
  <si>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</si>
  <si>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</si>
  <si>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</si>
  <si>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</si>
  <si>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</si>
  <si>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</si>
  <si>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</si>
  <si>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</si>
  <si>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</si>
  <si>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</si>
  <si>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</si>
  <si>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</si>
  <si>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</si>
  <si>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</si>
  <si>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</si>
  <si>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</si>
  <si>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</si>
  <si>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</si>
  <si>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</si>
  <si>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</si>
  <si>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</si>
  <si>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</si>
  <si>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</si>
  <si>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</si>
  <si>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</si>
  <si>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</si>
  <si>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</si>
  <si>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</si>
  <si>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</si>
  <si>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</si>
  <si>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</si>
  <si>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</si>
  <si>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</si>
  <si>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</si>
  <si>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</si>
  <si>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</si>
  <si>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</si>
  <si>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</si>
  <si>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</si>
  <si>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</si>
  <si>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</si>
  <si>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</si>
  <si>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</si>
  <si>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</si>
  <si>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</si>
  <si>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</si>
  <si>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</si>
  <si>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</si>
  <si>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</si>
  <si>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</si>
  <si>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</si>
  <si>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</si>
  <si>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</si>
  <si>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</si>
  <si>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</si>
  <si>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</si>
  <si>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</si>
  <si>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</si>
  <si>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</si>
  <si>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</si>
  <si>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</si>
  <si>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</si>
  <si>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</si>
  <si>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</si>
  <si>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</si>
  <si>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</si>
  <si>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</si>
  <si>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</si>
  <si>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</si>
  <si>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</si>
  <si>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</si>
  <si>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</si>
  <si>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</si>
  <si>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</si>
  <si>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</si>
  <si>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</si>
  <si>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</si>
  <si>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</si>
  <si>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</si>
  <si>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</si>
  <si>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</si>
  <si>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</si>
  <si>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</si>
  <si>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</si>
  <si>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</si>
  <si>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</si>
  <si>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</si>
  <si>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</si>
  <si>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</si>
  <si>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</si>
  <si>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</si>
  <si>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</si>
  <si>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</si>
  <si>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</si>
  <si>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</si>
  <si>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</si>
  <si>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</si>
  <si>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</si>
  <si>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</si>
  <si>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</si>
  <si>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</si>
  <si>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</si>
  <si>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</si>
  <si>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</si>
  <si>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</si>
  <si>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</si>
  <si>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</si>
  <si>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</si>
  <si>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</si>
  <si>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</si>
  <si>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</si>
  <si>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</si>
  <si>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</si>
  <si>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</si>
  <si>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</si>
  <si>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</si>
  <si>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</si>
  <si>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</si>
  <si>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</si>
  <si>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</si>
  <si>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</si>
  <si>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</si>
  <si>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</si>
  <si>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</si>
  <si>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</si>
  <si>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</si>
  <si>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</si>
  <si>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</si>
  <si>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</si>
  <si>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</si>
  <si>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</si>
  <si>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</si>
  <si>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</si>
  <si>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</si>
  <si>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</si>
  <si>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</si>
  <si>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</si>
  <si>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</si>
  <si>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</si>
  <si>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</si>
  <si>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</si>
  <si>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</si>
  <si>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</si>
  <si>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</si>
  <si>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</si>
  <si>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</si>
  <si>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</si>
  <si>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</si>
  <si>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</si>
  <si>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</si>
  <si>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</si>
  <si>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</si>
  <si>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</si>
  <si>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</si>
  <si>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</si>
  <si>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</si>
  <si>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</si>
  <si>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</si>
  <si>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</si>
  <si>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</si>
  <si>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</si>
  <si>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</si>
  <si>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</si>
  <si>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</si>
  <si>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</si>
  <si>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</si>
  <si>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</si>
  <si>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</si>
  <si>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</si>
  <si>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</si>
  <si>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</si>
  <si>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</si>
  <si>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</si>
  <si>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</si>
  <si>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</si>
  <si>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</si>
  <si>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</si>
  <si>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</si>
  <si>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</si>
  <si>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</si>
  <si>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</si>
  <si>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</si>
  <si>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</si>
  <si>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</si>
  <si>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</si>
  <si>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</si>
  <si>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</si>
  <si>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</si>
  <si>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</si>
  <si>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</si>
  <si>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</si>
  <si>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</si>
  <si>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</si>
  <si>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</si>
  <si>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</si>
  <si>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</si>
  <si>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</si>
  <si>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</si>
  <si>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</si>
  <si>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</si>
  <si>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</si>
  <si>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</si>
  <si>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</si>
  <si>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</si>
  <si>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</si>
  <si>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</si>
  <si>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</si>
  <si>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</si>
  <si>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</si>
  <si>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</si>
  <si>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</si>
  <si>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</si>
  <si>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</si>
  <si>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</si>
  <si>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</si>
  <si>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</si>
  <si>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</si>
  <si>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</si>
  <si>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</si>
  <si>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</si>
  <si>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</si>
  <si>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</si>
  <si>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</si>
  <si>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</si>
  <si>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</si>
  <si>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</si>
  <si>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</si>
  <si>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</si>
  <si>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</si>
  <si>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</si>
  <si>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</si>
  <si>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</si>
  <si>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</si>
  <si>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</si>
  <si>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</si>
  <si>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</si>
  <si>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</si>
  <si>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</si>
  <si>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</si>
  <si>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</si>
  <si>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</si>
  <si>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</si>
  <si>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</si>
  <si>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</si>
  <si>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</si>
  <si>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</si>
  <si>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</si>
  <si>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</si>
  <si>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</si>
  <si>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</si>
  <si>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</si>
  <si>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</si>
  <si>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</si>
  <si>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</si>
  <si>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</si>
  <si>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</si>
  <si>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</si>
  <si>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</si>
  <si>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</si>
  <si>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</si>
  <si>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</si>
  <si>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</si>
  <si>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</si>
  <si>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</si>
  <si>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</si>
  <si>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</si>
  <si>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</si>
  <si>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</si>
  <si>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</si>
  <si>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</si>
  <si>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</si>
  <si>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</si>
  <si>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</si>
  <si>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</si>
  <si>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</si>
  <si>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</si>
  <si>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</si>
  <si>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</si>
  <si>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</si>
  <si>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</si>
  <si>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</si>
  <si>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</si>
  <si>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</si>
  <si>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</si>
  <si>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</si>
  <si>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</si>
  <si>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</si>
  <si>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</si>
  <si>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</si>
  <si>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</si>
  <si>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</si>
  <si>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</si>
  <si>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</si>
  <si>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</si>
  <si>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</si>
  <si>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</si>
  <si>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</si>
  <si>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</si>
  <si>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</si>
  <si>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</si>
  <si>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</si>
  <si>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</si>
  <si>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</si>
  <si>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</si>
  <si>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</si>
  <si>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</si>
  <si>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</si>
  <si>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</si>
  <si>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</si>
  <si>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</si>
  <si>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</si>
  <si>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</si>
  <si>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</si>
  <si>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</si>
  <si>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</si>
  <si>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</si>
  <si>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</si>
  <si>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</si>
  <si>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</si>
  <si>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</si>
  <si>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</si>
  <si>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</si>
  <si>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</si>
  <si>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</si>
  <si>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</si>
  <si>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</si>
  <si>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</si>
  <si>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</si>
  <si>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</si>
  <si>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</si>
  <si>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</si>
  <si>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</si>
  <si>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</si>
  <si>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</si>
  <si>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</si>
  <si>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</si>
  <si>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</si>
  <si>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</si>
  <si>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</si>
  <si>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</si>
  <si>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</si>
  <si>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</si>
  <si>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</si>
  <si>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</si>
  <si>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</si>
  <si>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</si>
  <si>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</si>
  <si>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</si>
  <si>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</si>
  <si>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</si>
  <si>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</si>
  <si>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</si>
  <si>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</si>
  <si>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</si>
  <si>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</si>
  <si>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</si>
  <si>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</si>
  <si>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</si>
  <si>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</si>
  <si>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</si>
  <si>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</si>
  <si>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</si>
  <si>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</si>
  <si>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</si>
  <si>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</si>
  <si>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</si>
  <si>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</si>
  <si>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</si>
  <si>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</si>
  <si>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</si>
  <si>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</si>
  <si>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</si>
  <si>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</si>
  <si>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</si>
  <si>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</si>
  <si>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</si>
  <si>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</si>
  <si>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</si>
  <si>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</si>
  <si>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</si>
  <si>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</si>
  <si>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</si>
  <si>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</si>
  <si>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</si>
  <si>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</si>
  <si>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</si>
  <si>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</si>
  <si>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</si>
  <si>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</si>
  <si>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</si>
  <si>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</si>
  <si>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</si>
  <si>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</si>
  <si>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</si>
  <si>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</si>
  <si>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</si>
  <si>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</si>
  <si>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</si>
  <si>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</si>
  <si>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</si>
  <si>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</si>
  <si>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</si>
  <si>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</si>
  <si>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</si>
  <si>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</si>
  <si>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</si>
  <si>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</si>
  <si>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</si>
  <si>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</si>
  <si>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</si>
  <si>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</si>
  <si>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</si>
  <si>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</si>
  <si>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</si>
  <si>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</si>
  <si>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</si>
  <si>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</si>
  <si>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</si>
  <si>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</si>
  <si>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</si>
  <si>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</si>
  <si>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</si>
  <si>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</si>
  <si>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</si>
  <si>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</si>
  <si>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</si>
  <si>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</si>
  <si>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</si>
  <si>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</si>
  <si>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</si>
  <si>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</si>
  <si>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</si>
  <si>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</si>
  <si>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</si>
  <si>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</si>
  <si>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</si>
  <si>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</si>
  <si>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</si>
  <si>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</si>
  <si>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</si>
  <si>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</si>
  <si>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</si>
  <si>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</si>
  <si>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</si>
  <si>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</si>
  <si>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</si>
  <si>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</si>
  <si>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</si>
  <si>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</si>
  <si>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</si>
  <si>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</si>
  <si>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</si>
  <si>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</si>
  <si>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</si>
  <si>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</si>
  <si>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</si>
  <si>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</si>
  <si>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</si>
  <si>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</si>
  <si>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</si>
  <si>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</si>
  <si>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</si>
  <si>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</si>
  <si>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</si>
  <si>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</si>
  <si>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</si>
  <si>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</si>
  <si>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</si>
  <si>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</si>
  <si>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</si>
  <si>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</si>
  <si>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</si>
  <si>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</si>
  <si>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</si>
  <si>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</si>
  <si>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</si>
  <si>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</si>
  <si>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</si>
  <si>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</si>
  <si>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</si>
  <si>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</si>
  <si>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</si>
  <si>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</si>
  <si>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</si>
  <si>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</si>
  <si>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</si>
  <si>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</si>
  <si>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</si>
  <si>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</si>
  <si>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</si>
  <si>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</si>
  <si>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</si>
  <si>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</si>
  <si>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</si>
  <si>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</si>
  <si>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</si>
  <si>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</si>
  <si>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</si>
  <si>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</si>
  <si>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</si>
  <si>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</si>
  <si>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</si>
  <si>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</si>
  <si>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</si>
  <si>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</si>
  <si>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</si>
  <si>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</si>
  <si>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</si>
  <si>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</si>
  <si>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</si>
  <si>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</si>
  <si>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</si>
  <si>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</si>
  <si>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</si>
  <si>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</si>
  <si>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</si>
  <si>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</si>
  <si>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</si>
  <si>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</si>
  <si>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</si>
  <si>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</si>
  <si>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</si>
  <si>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</si>
  <si>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</si>
  <si>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</si>
  <si>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</si>
  <si>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</si>
  <si>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</si>
  <si>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</si>
  <si>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</si>
  <si>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</si>
  <si>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</si>
  <si>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</si>
  <si>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</si>
  <si>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</si>
  <si>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</si>
  <si>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</si>
  <si>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</si>
  <si>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</si>
  <si>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</si>
  <si>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</si>
  <si>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</si>
  <si>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</si>
  <si>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</si>
  <si>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</si>
  <si>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</si>
  <si>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</si>
  <si>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</si>
  <si>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</si>
  <si>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</si>
  <si>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</si>
  <si>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</si>
  <si>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</si>
  <si>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</si>
  <si>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</si>
  <si>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</si>
  <si>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</si>
  <si>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</si>
  <si>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</si>
  <si>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</si>
  <si>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</si>
  <si>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</si>
  <si>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</si>
  <si>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</si>
  <si>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</si>
  <si>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</si>
  <si>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</si>
  <si>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</si>
  <si>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</si>
  <si>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</si>
  <si>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</si>
  <si>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</si>
  <si>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</si>
  <si>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</si>
  <si>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</si>
  <si>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</si>
  <si>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</si>
  <si>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</si>
  <si>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</si>
  <si>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</si>
  <si>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</si>
  <si>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</si>
  <si>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</si>
  <si>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</si>
  <si>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</si>
  <si>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</si>
  <si>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</si>
  <si>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</si>
  <si>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</si>
  <si>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</si>
  <si>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</si>
  <si>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</si>
  <si>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</si>
  <si>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</si>
  <si>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</si>
  <si>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</si>
  <si>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</si>
  <si>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</si>
  <si>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</si>
  <si>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</si>
  <si>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</si>
  <si>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</si>
  <si>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</si>
  <si>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</si>
  <si>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</si>
  <si>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</si>
  <si>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</si>
  <si>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</si>
  <si>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</si>
  <si>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</si>
  <si>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</si>
  <si>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</si>
  <si>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</si>
  <si>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</si>
  <si>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</si>
  <si>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</si>
  <si>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</si>
  <si>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</si>
  <si>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</si>
  <si>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</si>
  <si>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</si>
  <si>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</si>
  <si>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</si>
  <si>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</si>
  <si>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</si>
  <si>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</si>
  <si>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</si>
  <si>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</si>
  <si>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</si>
  <si>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</si>
  <si>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</si>
  <si>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</si>
  <si>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</si>
  <si>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</si>
  <si>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</si>
  <si>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</si>
  <si>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</si>
  <si>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</si>
  <si>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</si>
  <si>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</si>
  <si>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</si>
  <si>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</si>
  <si>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</si>
  <si>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</si>
  <si>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</si>
  <si>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</si>
  <si>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</si>
  <si>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</si>
  <si>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</si>
  <si>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</si>
  <si>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</si>
  <si>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</si>
  <si>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</si>
  <si>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</si>
  <si>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</si>
  <si>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</si>
  <si>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</si>
  <si>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</si>
  <si>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</si>
  <si>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</si>
  <si>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</si>
  <si>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</si>
  <si>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</si>
  <si>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</si>
  <si>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</si>
  <si>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</si>
  <si>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</si>
  <si>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</si>
  <si>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</si>
  <si>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</si>
  <si>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</si>
  <si>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</si>
  <si>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</si>
  <si>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</si>
  <si>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</si>
  <si>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</si>
  <si>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</si>
  <si>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</si>
  <si>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</si>
  <si>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</si>
  <si>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</si>
  <si>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</si>
  <si>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</si>
  <si>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</si>
  <si>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</si>
  <si>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</si>
  <si>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</si>
  <si>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</si>
  <si>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</si>
  <si>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</si>
  <si>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</si>
  <si>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</si>
  <si>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</si>
  <si>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</si>
  <si>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</si>
  <si>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</si>
  <si>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</si>
  <si>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</si>
  <si>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</si>
  <si>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</si>
  <si>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</si>
  <si>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</si>
  <si>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</si>
  <si>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</si>
  <si>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</si>
  <si>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</si>
  <si>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</si>
  <si>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</si>
  <si>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</si>
  <si>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</si>
  <si>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</si>
  <si>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</si>
  <si>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</si>
  <si>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</si>
  <si>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</si>
  <si>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</si>
  <si>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</si>
  <si>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</si>
  <si>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</si>
  <si>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</si>
  <si>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</si>
  <si>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</si>
  <si>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</si>
  <si>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</si>
  <si>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</si>
  <si>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</si>
  <si>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</si>
  <si>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</si>
  <si>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</si>
  <si>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</si>
  <si>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</si>
  <si>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</si>
  <si>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</si>
  <si>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</si>
  <si>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</si>
  <si>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</si>
  <si>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</si>
  <si>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</si>
  <si>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</si>
  <si>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</si>
  <si>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</si>
  <si>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</si>
  <si>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</si>
  <si>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</si>
  <si>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</si>
  <si>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</si>
  <si>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</si>
  <si>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</si>
  <si>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</si>
  <si>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</si>
  <si>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</si>
  <si>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</si>
  <si>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</si>
  <si>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</si>
  <si>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</si>
  <si>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</si>
  <si>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</si>
  <si>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</si>
  <si>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</si>
  <si>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</si>
  <si>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</si>
  <si>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</si>
  <si>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</si>
  <si>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</si>
  <si>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</si>
  <si>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</si>
  <si>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</si>
  <si>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</si>
  <si>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</si>
  <si>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</si>
  <si>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</si>
  <si>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</si>
  <si>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</si>
  <si>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</si>
  <si>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</si>
  <si>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</si>
  <si>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</si>
  <si>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</si>
  <si>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</si>
  <si>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</si>
  <si>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</si>
  <si>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</si>
  <si>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</si>
  <si>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</si>
  <si>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</si>
  <si>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</si>
  <si>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</si>
  <si>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</si>
  <si>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</si>
  <si>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</si>
  <si>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</si>
  <si>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</si>
  <si>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</si>
  <si>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</si>
  <si>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</si>
  <si>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</si>
  <si>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</si>
  <si>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</si>
  <si>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</si>
  <si>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</si>
  <si>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</si>
  <si>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</si>
  <si>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</si>
  <si>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</si>
  <si>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</si>
  <si>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</si>
  <si>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</si>
  <si>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</si>
  <si>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</si>
  <si>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</si>
  <si>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</si>
  <si>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</si>
  <si>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</si>
  <si>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</si>
  <si>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</si>
  <si>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</si>
  <si>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</si>
  <si>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</si>
  <si>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</si>
  <si>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</si>
  <si>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</si>
  <si>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</si>
  <si>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</si>
  <si>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</si>
  <si>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</si>
  <si>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</si>
  <si>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</si>
  <si>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</si>
  <si>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</si>
  <si>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</si>
  <si>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</si>
  <si>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</si>
  <si>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</si>
  <si>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</si>
  <si>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</si>
  <si>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</si>
  <si>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</si>
  <si>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</si>
  <si>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</si>
  <si>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</si>
  <si>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</si>
  <si>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</si>
  <si>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</si>
  <si>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</si>
  <si>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</si>
  <si>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</si>
  <si>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</si>
  <si>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</si>
  <si>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</si>
  <si>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</si>
  <si>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</si>
  <si>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</si>
  <si>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</si>
  <si>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</si>
  <si>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</si>
  <si>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</si>
  <si>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</si>
  <si>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</si>
  <si>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</si>
  <si>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</si>
  <si>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</si>
  <si>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</si>
  <si>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</si>
  <si>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</si>
  <si>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</si>
  <si>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</si>
  <si>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</si>
  <si>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</si>
  <si>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</si>
  <si>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</si>
  <si>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</si>
  <si>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</si>
  <si>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</si>
  <si>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</si>
  <si>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</si>
  <si>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</si>
  <si>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</si>
  <si>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</si>
  <si>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</si>
  <si>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</si>
  <si>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</si>
  <si>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</si>
  <si>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</si>
  <si>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</si>
  <si>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</si>
  <si>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</si>
  <si>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</si>
  <si>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</si>
  <si>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</si>
  <si>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</si>
  <si>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</si>
  <si>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</si>
  <si>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</si>
  <si>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</si>
  <si>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</si>
  <si>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</si>
  <si>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</si>
  <si>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</si>
  <si>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</si>
  <si>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</si>
  <si>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</si>
  <si>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</si>
  <si>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</si>
  <si>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</si>
  <si>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</si>
  <si>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</si>
  <si>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</si>
  <si>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</si>
  <si>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</si>
  <si>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</si>
  <si>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</si>
  <si>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</si>
  <si>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</si>
  <si>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</si>
  <si>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</si>
  <si>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</si>
  <si>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</si>
  <si>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</si>
  <si>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</si>
  <si>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</si>
  <si>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</si>
  <si>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</si>
  <si>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</si>
  <si>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</si>
  <si>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</si>
  <si>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</si>
  <si>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</si>
  <si>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</si>
  <si>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</si>
  <si>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</si>
  <si>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</si>
  <si>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</si>
  <si>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</si>
  <si>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</si>
  <si>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</si>
  <si>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</si>
  <si>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</si>
  <si>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</si>
  <si>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</si>
  <si>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</si>
  <si>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</si>
  <si>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</si>
  <si>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</si>
  <si>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</si>
  <si>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</si>
  <si>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</si>
  <si>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</si>
  <si>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</si>
  <si>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</si>
  <si>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</si>
  <si>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</si>
  <si>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</si>
  <si>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</si>
  <si>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</si>
  <si>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</si>
  <si>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</si>
  <si>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</si>
  <si>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</si>
  <si>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</si>
  <si>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</si>
  <si>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</si>
  <si>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</si>
  <si>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</si>
  <si>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</si>
  <si>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</si>
  <si>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</si>
  <si>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</si>
  <si>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</si>
  <si>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</si>
  <si>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</si>
  <si>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</si>
  <si>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</si>
  <si>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</si>
  <si>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</si>
  <si>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</si>
  <si>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</si>
  <si>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</si>
  <si>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</si>
  <si>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</si>
  <si>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</si>
  <si>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</si>
  <si>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</si>
  <si>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</si>
  <si>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</si>
  <si>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</si>
  <si>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</si>
  <si>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</si>
  <si>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</si>
  <si>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</si>
  <si>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</si>
  <si>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</si>
  <si>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</si>
  <si>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</si>
  <si>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</si>
  <si>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</si>
  <si>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</si>
  <si>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</si>
  <si>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</si>
  <si>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</si>
  <si>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</si>
  <si>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</si>
  <si>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</si>
  <si>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</si>
  <si>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</si>
  <si>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</si>
  <si>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</si>
  <si>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</si>
  <si>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</si>
  <si>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</si>
  <si>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</si>
  <si>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</si>
  <si>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</si>
  <si>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</si>
  <si>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</si>
  <si>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</si>
  <si>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</si>
  <si>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</si>
  <si>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</si>
  <si>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</si>
  <si>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</si>
  <si>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</si>
  <si>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</si>
  <si>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</si>
  <si>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</si>
  <si>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</si>
  <si>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</si>
  <si>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</si>
  <si>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</si>
  <si>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</si>
  <si>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</si>
  <si>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</si>
  <si>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</si>
  <si>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</si>
  <si>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</si>
  <si>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</si>
  <si>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</si>
  <si>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</si>
  <si>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</si>
  <si>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</si>
  <si>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</si>
  <si>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</si>
  <si>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</si>
  <si>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</si>
  <si>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</si>
  <si>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</si>
  <si>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</si>
  <si>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</si>
  <si>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</si>
  <si>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</si>
  <si>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</si>
  <si>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</si>
  <si>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</si>
  <si>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</si>
  <si>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</si>
  <si>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</si>
  <si>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</si>
  <si>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</si>
  <si>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</si>
  <si>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</si>
  <si>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</si>
  <si>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</si>
  <si>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</si>
  <si>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</si>
  <si>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</si>
  <si>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</si>
  <si>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</si>
  <si>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</si>
  <si>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</si>
  <si>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</si>
  <si>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</si>
  <si>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</si>
  <si>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</si>
  <si>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</si>
  <si>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</si>
  <si>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</si>
  <si>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</si>
  <si>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</si>
  <si>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</si>
  <si>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</si>
  <si>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</si>
  <si>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</si>
  <si>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</si>
  <si>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</si>
  <si>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</si>
  <si>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</si>
  <si>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</si>
  <si>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</si>
  <si>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</si>
  <si>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</si>
  <si>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</si>
  <si>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</si>
  <si>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</si>
  <si>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</si>
  <si>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</si>
  <si>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</si>
  <si>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</si>
  <si>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</si>
  <si>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</si>
  <si>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</si>
  <si>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</si>
  <si>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</si>
  <si>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</si>
  <si>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</si>
  <si>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</si>
  <si>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</si>
  <si>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</si>
  <si>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</si>
  <si>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</si>
  <si>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</si>
  <si>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</si>
  <si>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</si>
  <si>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</si>
  <si>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</si>
  <si>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</si>
  <si>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</si>
  <si>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</si>
  <si>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</si>
  <si>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</si>
  <si>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</si>
  <si>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</si>
  <si>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</si>
  <si>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</si>
  <si>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</si>
  <si>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</si>
  <si>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</si>
  <si>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</si>
  <si>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</si>
  <si>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</si>
  <si>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</si>
  <si>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</si>
  <si>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</si>
  <si>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</si>
  <si>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</si>
  <si>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</si>
  <si>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</si>
  <si>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</si>
  <si>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</si>
  <si>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</si>
  <si>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</si>
  <si>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</si>
  <si>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</si>
  <si>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</si>
  <si>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</si>
  <si>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</si>
  <si>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</si>
  <si>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</si>
  <si>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</si>
  <si>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</si>
  <si>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</si>
  <si>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</si>
  <si>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</si>
  <si>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</si>
  <si>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</si>
  <si>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</si>
  <si>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</si>
  <si>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</si>
  <si>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</si>
  <si>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</si>
  <si>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</si>
  <si>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</si>
  <si>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</si>
  <si>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</si>
  <si>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</si>
  <si>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</si>
  <si>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</si>
  <si>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</si>
  <si>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</si>
  <si>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</si>
  <si>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</si>
  <si>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</si>
  <si>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</si>
  <si>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</si>
  <si>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</si>
  <si>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</si>
  <si>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</si>
  <si>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</si>
  <si>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</si>
  <si>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</si>
  <si>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</si>
  <si>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</si>
  <si>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</si>
  <si>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</si>
  <si>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</si>
  <si>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</si>
  <si>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</si>
  <si>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</si>
  <si>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</si>
  <si>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</si>
  <si>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</si>
  <si>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</si>
  <si>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</si>
  <si>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</si>
  <si>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</si>
  <si>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</si>
  <si>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</si>
  <si>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</si>
  <si>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</si>
  <si>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</si>
  <si>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</si>
  <si>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</si>
  <si>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</si>
  <si>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</si>
  <si>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</si>
  <si>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</si>
  <si>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</si>
  <si>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</si>
  <si>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</si>
  <si>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</si>
  <si>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</si>
  <si>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</si>
  <si>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</si>
  <si>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</si>
  <si>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</si>
  <si>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</si>
  <si>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</si>
  <si>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</si>
  <si>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</si>
  <si>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</si>
  <si>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</si>
  <si>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</si>
  <si>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</si>
  <si>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</si>
  <si>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</si>
  <si>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</si>
  <si>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</si>
  <si>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</si>
  <si>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</si>
  <si>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</si>
  <si>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</si>
  <si>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</si>
  <si>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</si>
  <si>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</si>
  <si>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</si>
  <si>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</si>
  <si>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</si>
  <si>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</si>
  <si>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</si>
  <si>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</si>
  <si>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</si>
  <si>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</si>
  <si>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</si>
  <si>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</si>
  <si>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</si>
  <si>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</si>
  <si>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</si>
  <si>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</si>
  <si>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</si>
  <si>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</si>
  <si>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</si>
  <si>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</si>
  <si>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</si>
  <si>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</si>
  <si>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</si>
  <si>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</si>
  <si>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</si>
  <si>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</si>
  <si>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</si>
  <si>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</si>
  <si>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</si>
  <si>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</si>
  <si>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</si>
  <si>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</si>
  <si>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</si>
  <si>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</si>
  <si>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</si>
  <si>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</si>
  <si>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</si>
  <si>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</si>
  <si>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</si>
  <si>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</si>
  <si>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</si>
  <si>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</si>
  <si>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</si>
  <si>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</si>
  <si>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</si>
  <si>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</si>
  <si>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</si>
  <si>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</si>
  <si>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</si>
  <si>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</si>
  <si>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</si>
  <si>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</si>
  <si>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</si>
  <si>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</si>
  <si>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</si>
  <si>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</si>
  <si>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</si>
  <si>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</si>
  <si>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</si>
  <si>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</si>
  <si>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</si>
  <si>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</si>
  <si>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</si>
  <si>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</si>
  <si>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</si>
  <si>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</si>
  <si>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</si>
  <si>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</si>
  <si>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</si>
  <si>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</si>
  <si>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</si>
  <si>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</si>
  <si>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</si>
  <si>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</si>
  <si>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</si>
  <si>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</si>
  <si>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</si>
  <si>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</si>
  <si>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</si>
  <si>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</si>
  <si>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</si>
  <si>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</si>
  <si>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</si>
  <si>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</si>
  <si>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</si>
  <si>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</si>
  <si>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</si>
  <si>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</si>
  <si>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</si>
  <si>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</si>
  <si>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</si>
  <si>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</si>
  <si>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</si>
  <si>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</si>
  <si>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</si>
  <si>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</si>
  <si>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</si>
  <si>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</si>
  <si>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</si>
  <si>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</si>
  <si>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</si>
  <si>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</si>
  <si>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</si>
  <si>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</si>
  <si>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</si>
  <si>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</si>
  <si>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</si>
  <si>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</si>
  <si>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</si>
  <si>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</si>
  <si>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</si>
  <si>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</si>
  <si>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</si>
  <si>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</si>
  <si>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</si>
  <si>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</si>
  <si>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</si>
  <si>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</si>
  <si>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</si>
  <si>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</si>
  <si>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</si>
  <si>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</si>
  <si>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</si>
  <si>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</si>
  <si>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</si>
  <si>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</si>
  <si>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</si>
  <si>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</si>
  <si>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</si>
  <si>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</si>
  <si>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</si>
  <si>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</si>
  <si>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</si>
  <si>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</si>
  <si>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</si>
  <si>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</si>
  <si>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</si>
  <si>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</si>
  <si>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</si>
  <si>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</si>
  <si>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</si>
  <si>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</si>
  <si>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</si>
  <si>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</si>
  <si>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</si>
  <si>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</si>
  <si>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</si>
  <si>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</si>
  <si>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</si>
  <si>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</si>
  <si>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</si>
  <si>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</si>
  <si>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</si>
  <si>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</si>
  <si>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</si>
  <si>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</si>
  <si>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</si>
  <si>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</si>
  <si>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</si>
  <si>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</si>
  <si>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</si>
  <si>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</si>
  <si>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</si>
  <si>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</si>
  <si>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</si>
  <si>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</si>
  <si>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</si>
  <si>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</si>
  <si>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</si>
  <si>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</si>
  <si>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</si>
  <si>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</si>
  <si>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</si>
  <si>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</si>
  <si>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</si>
  <si>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</si>
  <si>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</si>
  <si>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</si>
  <si>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</si>
  <si>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</si>
  <si>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</si>
  <si>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</si>
  <si>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</si>
  <si>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</si>
  <si>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</si>
  <si>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</si>
  <si>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</si>
  <si>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</si>
  <si>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</si>
  <si>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</si>
  <si>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</si>
  <si>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</si>
  <si>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</si>
  <si>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</si>
  <si>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</si>
  <si>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</si>
  <si>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</si>
  <si>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</si>
  <si>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</si>
  <si>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</si>
  <si>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</si>
  <si>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</si>
  <si>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</si>
  <si>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</si>
  <si>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</si>
  <si>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</si>
  <si>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</si>
  <si>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</si>
  <si>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</si>
  <si>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</si>
  <si>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</si>
  <si>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</si>
  <si>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</si>
  <si>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</si>
  <si>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</si>
  <si>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</si>
  <si>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</si>
  <si>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</si>
  <si>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</si>
  <si>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</si>
  <si>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</si>
  <si>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</si>
  <si>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</si>
  <si>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</si>
  <si>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</si>
  <si>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</si>
  <si>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</si>
  <si>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</si>
  <si>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</si>
  <si>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</si>
  <si>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</si>
  <si>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</si>
  <si>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</si>
  <si>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</si>
  <si>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</si>
  <si>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</si>
  <si>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</si>
  <si>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</si>
  <si>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</si>
  <si>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</si>
  <si>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</si>
  <si>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</si>
  <si>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</si>
  <si>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</si>
  <si>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</si>
  <si>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</si>
  <si>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</si>
  <si>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</si>
  <si>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</si>
  <si>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</si>
  <si>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</si>
  <si>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</si>
  <si>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</si>
  <si>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</si>
  <si>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</si>
  <si>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</si>
  <si>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</si>
  <si>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</si>
  <si>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</si>
  <si>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</si>
  <si>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</si>
  <si>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</si>
  <si>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</si>
  <si>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</si>
  <si>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</si>
  <si>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</si>
  <si>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</si>
  <si>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</si>
  <si>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</si>
  <si>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</si>
  <si>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</si>
  <si>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</si>
  <si>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</si>
  <si>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</si>
  <si>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</si>
  <si>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</si>
  <si>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</si>
  <si>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</si>
  <si>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</si>
  <si>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</si>
  <si>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</si>
  <si>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</si>
  <si>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</si>
  <si>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</si>
  <si>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</si>
  <si>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</si>
  <si>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</si>
  <si>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</si>
  <si>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</si>
  <si>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</si>
  <si>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</si>
  <si>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</si>
  <si>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</si>
  <si>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</si>
  <si>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</si>
  <si>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</si>
  <si>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</si>
  <si>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</si>
  <si>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</si>
  <si>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</si>
  <si>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</si>
  <si>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</si>
  <si>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</si>
  <si>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</si>
  <si>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</si>
  <si>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</si>
  <si>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</si>
  <si>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</si>
  <si>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</si>
  <si>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</si>
  <si>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</si>
  <si>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</si>
  <si>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</si>
  <si>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</si>
  <si>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</si>
  <si>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</si>
  <si>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</si>
  <si>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</si>
  <si>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</si>
  <si>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</si>
  <si>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</si>
  <si>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</si>
  <si>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</si>
  <si>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</si>
  <si>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</si>
  <si>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</si>
  <si>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</si>
  <si>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</si>
  <si>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</si>
  <si>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</si>
  <si>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</si>
  <si>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</si>
  <si>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</si>
  <si>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</si>
  <si>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</si>
  <si>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</si>
  <si>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</si>
  <si>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</si>
  <si>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</si>
  <si>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</si>
  <si>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</si>
  <si>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</si>
  <si>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</si>
  <si>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</si>
  <si>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</si>
  <si>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</si>
  <si>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</si>
  <si>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</si>
  <si>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</si>
  <si>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</si>
  <si>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</si>
  <si>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</si>
  <si>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</si>
  <si>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</si>
  <si>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</si>
  <si>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</si>
  <si>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</si>
  <si>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</si>
  <si>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</si>
  <si>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</si>
  <si>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</si>
  <si>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</si>
  <si>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</si>
  <si>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</si>
  <si>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</si>
  <si>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</si>
  <si>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</si>
  <si>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</si>
  <si>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</si>
  <si>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</si>
  <si>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</si>
  <si>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</si>
  <si>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</si>
  <si>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</si>
  <si>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</si>
  <si>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</si>
  <si>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</si>
  <si>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</si>
  <si>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</si>
  <si>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</si>
  <si>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</si>
  <si>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</si>
  <si>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</si>
  <si>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</si>
  <si>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</si>
  <si>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</si>
  <si>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</si>
  <si>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</si>
  <si>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</si>
  <si>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</si>
  <si>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</si>
  <si>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</si>
  <si>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</si>
  <si>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</si>
  <si>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</si>
  <si>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</si>
  <si>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</si>
  <si>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</si>
  <si>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</si>
  <si>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</si>
  <si>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</si>
  <si>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</si>
  <si>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</si>
  <si>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</si>
  <si>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</si>
  <si>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</si>
  <si>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</si>
  <si>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</si>
  <si>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</si>
  <si>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</si>
  <si>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</si>
  <si>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</si>
  <si>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</si>
  <si>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</si>
  <si>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</si>
  <si>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</si>
  <si>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</si>
  <si>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</si>
  <si>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</si>
  <si>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</si>
  <si>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</si>
  <si>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</si>
  <si>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</si>
  <si>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</si>
  <si>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</si>
  <si>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</si>
  <si>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</si>
  <si>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</si>
  <si>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</si>
  <si>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</si>
  <si>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</si>
  <si>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</si>
  <si>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</si>
  <si>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</si>
  <si>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</si>
  <si>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</si>
  <si>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</si>
  <si>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</si>
  <si>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</si>
  <si>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</si>
  <si>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</si>
  <si>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</si>
  <si>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</si>
  <si>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</si>
  <si>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</si>
  <si>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</si>
  <si>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</si>
  <si>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</si>
  <si>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</si>
  <si>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</si>
  <si>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</si>
  <si>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</si>
  <si>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</si>
  <si>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</si>
  <si>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</si>
  <si>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</si>
  <si>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</si>
  <si>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</si>
  <si>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</si>
  <si>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</si>
  <si>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</si>
  <si>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</si>
  <si>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</si>
  <si>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</si>
  <si>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</si>
  <si>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</si>
  <si>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</si>
  <si>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</si>
  <si>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</si>
  <si>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</si>
  <si>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</si>
  <si>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</si>
  <si>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</si>
  <si>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</si>
  <si>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</si>
  <si>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</si>
  <si>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</si>
  <si>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</si>
  <si>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</si>
  <si>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</si>
  <si>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</si>
  <si>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</si>
  <si>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</si>
  <si>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</si>
  <si>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</si>
  <si>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</si>
  <si>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</si>
  <si>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</si>
  <si>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</si>
  <si>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</si>
  <si>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</si>
  <si>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</si>
  <si>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</si>
  <si>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</si>
  <si>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</si>
  <si>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</si>
  <si>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</si>
  <si>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</si>
  <si>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</si>
  <si>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</si>
  <si>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</si>
  <si>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</si>
  <si>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</si>
  <si>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</si>
  <si>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</si>
  <si>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</si>
  <si>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</si>
  <si>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</si>
  <si>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</si>
  <si>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</si>
  <si>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</si>
  <si>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</si>
  <si>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</si>
  <si>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</si>
  <si>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</si>
  <si>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</si>
  <si>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</si>
  <si>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</si>
  <si>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</si>
  <si>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</si>
  <si>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</si>
  <si>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</si>
  <si>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</si>
  <si>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</si>
  <si>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</si>
  <si>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</si>
  <si>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</si>
  <si>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</si>
  <si>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</si>
  <si>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</si>
  <si>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</si>
  <si>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</si>
  <si>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</si>
  <si>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</si>
  <si>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</si>
  <si>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</si>
  <si>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</si>
  <si>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</si>
  <si>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</si>
  <si>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</si>
  <si>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</si>
  <si>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</si>
  <si>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</si>
  <si>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</si>
  <si>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</si>
  <si>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</si>
  <si>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</si>
  <si>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</si>
  <si>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</si>
  <si>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</si>
  <si>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</si>
  <si>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</si>
  <si>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</si>
  <si>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</si>
  <si>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</si>
  <si>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</si>
  <si>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</si>
  <si>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</si>
  <si>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</si>
  <si>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</si>
  <si>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</si>
  <si>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</si>
  <si>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</si>
  <si>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</si>
  <si>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</si>
  <si>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</si>
  <si>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</si>
  <si>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</si>
  <si>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</si>
  <si>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</si>
  <si>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</si>
  <si>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</si>
  <si>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</si>
  <si>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</si>
  <si>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</si>
  <si>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</si>
  <si>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</si>
  <si>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</si>
  <si>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</si>
  <si>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</si>
  <si>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</si>
  <si>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</si>
  <si>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</si>
  <si>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</si>
  <si>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</si>
  <si>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</si>
  <si>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</si>
  <si>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</si>
  <si>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</si>
  <si>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</si>
  <si>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</si>
  <si>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</si>
  <si>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</si>
  <si>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</si>
  <si>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</si>
  <si>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</si>
  <si>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</si>
  <si>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</si>
  <si>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</si>
  <si>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</si>
  <si>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</si>
  <si>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</si>
  <si>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</si>
  <si>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</si>
  <si>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</si>
  <si>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</si>
  <si>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</si>
  <si>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</si>
  <si>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</si>
  <si>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</si>
  <si>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</si>
  <si>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</si>
  <si>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</si>
  <si>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</si>
  <si>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</si>
  <si>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</si>
  <si>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</si>
  <si>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</si>
  <si>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</si>
  <si>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</si>
  <si>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</si>
  <si>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</si>
  <si>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</si>
  <si>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</si>
  <si>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</si>
  <si>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</si>
  <si>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</si>
  <si>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</si>
  <si>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</si>
  <si>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</si>
  <si>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</si>
  <si>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</si>
  <si>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</si>
  <si>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</si>
  <si>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</si>
  <si>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</si>
  <si>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</si>
  <si>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</si>
  <si>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</si>
  <si>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</si>
  <si>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</si>
  <si>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</si>
  <si>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</si>
  <si>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</si>
  <si>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</si>
  <si>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</si>
  <si>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</si>
  <si>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</si>
  <si>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</si>
  <si>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</si>
  <si>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</si>
  <si>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</si>
  <si>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</si>
  <si>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</si>
  <si>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</si>
  <si>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</si>
  <si>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</si>
  <si>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</si>
  <si>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</si>
  <si>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</si>
  <si>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</si>
  <si>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</si>
  <si>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</si>
  <si>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</si>
  <si>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</si>
  <si>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</si>
  <si>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</si>
  <si>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</si>
  <si>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</si>
  <si>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</si>
  <si>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</si>
  <si>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</si>
  <si>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</si>
  <si>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</si>
  <si>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</si>
  <si>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</si>
  <si>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</si>
  <si>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</si>
  <si>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</si>
  <si>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</si>
  <si>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</si>
  <si>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</si>
  <si>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</si>
  <si>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</si>
  <si>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</si>
  <si>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</si>
  <si>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</si>
  <si>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</si>
  <si>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</si>
  <si>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</si>
  <si>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</si>
  <si>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</si>
  <si>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</si>
  <si>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</si>
  <si>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</si>
  <si>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</si>
  <si>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</si>
  <si>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</si>
  <si>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</si>
  <si>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</si>
  <si>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</si>
  <si>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</si>
  <si>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</si>
  <si>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</si>
  <si>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</si>
  <si>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</si>
  <si>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</si>
  <si>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</si>
  <si>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</si>
  <si>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</si>
  <si>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</si>
  <si>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</si>
  <si>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</si>
  <si>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</si>
  <si>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</si>
  <si>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</si>
  <si>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</si>
  <si>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</si>
  <si>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</si>
  <si>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</si>
  <si>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</si>
  <si>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</si>
  <si>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</si>
  <si>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</si>
  <si>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</si>
  <si>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</si>
  <si>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</si>
  <si>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</si>
  <si>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</si>
  <si>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</si>
  <si>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</si>
  <si>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</si>
  <si>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</si>
  <si>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</si>
  <si>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</si>
  <si>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</si>
  <si>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</si>
  <si>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</si>
  <si>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</si>
  <si>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</si>
  <si>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</si>
  <si>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</si>
  <si>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</si>
  <si>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</si>
  <si>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</si>
  <si>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</si>
  <si>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</si>
  <si>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</si>
  <si>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</si>
  <si>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</si>
  <si>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</si>
  <si>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</si>
  <si>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</si>
  <si>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</si>
  <si>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</si>
  <si>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</si>
  <si>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</si>
  <si>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</si>
  <si>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</si>
  <si>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</si>
  <si>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</si>
  <si>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</si>
  <si>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</si>
  <si>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</si>
  <si>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</si>
  <si>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</si>
  <si>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</si>
  <si>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</si>
  <si>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</si>
  <si>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</si>
  <si>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</si>
  <si>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</si>
  <si>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</si>
  <si>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</si>
  <si>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</si>
  <si>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</si>
  <si>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</si>
  <si>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</si>
  <si>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</si>
  <si>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</si>
  <si>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</si>
  <si>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</si>
  <si>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</si>
  <si>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</si>
  <si>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</si>
  <si>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</si>
  <si>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</si>
  <si>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</si>
  <si>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</si>
  <si>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</si>
  <si>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</si>
  <si>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</si>
  <si>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</si>
  <si>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</si>
  <si>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</si>
  <si>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</si>
  <si>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</si>
  <si>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</si>
  <si>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</si>
  <si>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</si>
  <si>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</si>
  <si>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</si>
  <si>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</si>
  <si>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</si>
  <si>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</si>
  <si>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</si>
  <si>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</si>
  <si>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</si>
  <si>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</si>
  <si>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</si>
  <si>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</si>
  <si>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</si>
  <si>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</si>
  <si>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</si>
  <si>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</si>
  <si>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</si>
  <si>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</si>
  <si>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</si>
  <si>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</si>
  <si>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</si>
  <si>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</si>
  <si>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</si>
  <si>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</si>
  <si>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</si>
  <si>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</si>
  <si>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</si>
  <si>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</si>
  <si>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</si>
  <si>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</si>
  <si>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</si>
  <si>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</si>
  <si>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</si>
  <si>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</si>
  <si>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</si>
  <si>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</si>
  <si>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</si>
  <si>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</si>
  <si>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</si>
  <si>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</si>
  <si>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</si>
  <si>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</si>
  <si>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</si>
  <si>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</si>
  <si>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</si>
  <si>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</si>
  <si>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</si>
  <si>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</si>
  <si>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</si>
  <si>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</si>
  <si>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</si>
  <si>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</si>
  <si>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</si>
  <si>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</si>
  <si>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</si>
  <si>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</si>
  <si>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</si>
  <si>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</si>
  <si>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</si>
  <si>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</si>
  <si>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</si>
  <si>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</si>
  <si>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</si>
  <si>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</si>
  <si>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</si>
  <si>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</si>
  <si>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</si>
  <si>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</si>
  <si>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</si>
  <si>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</si>
  <si>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</si>
  <si>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</si>
  <si>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</si>
  <si>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</si>
  <si>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</si>
  <si>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</si>
  <si>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</si>
  <si>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</si>
  <si>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</si>
  <si>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</si>
  <si>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</si>
  <si>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</si>
  <si>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</si>
  <si>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</si>
  <si>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</si>
  <si>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</si>
  <si>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</si>
  <si>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</si>
  <si>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</si>
  <si>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</si>
  <si>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</si>
  <si>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</si>
  <si>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</si>
  <si>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</si>
  <si>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</si>
  <si>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</si>
  <si>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</si>
  <si>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</si>
  <si>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</si>
  <si>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</si>
  <si>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</si>
  <si>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</si>
  <si>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</si>
  <si>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</si>
  <si>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</si>
  <si>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</si>
  <si>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</si>
  <si>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</si>
  <si>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</si>
  <si>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</si>
  <si>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</si>
  <si>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</si>
  <si>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</si>
  <si>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</si>
  <si>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</si>
  <si>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</si>
  <si>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</si>
  <si>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</si>
  <si>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</si>
  <si>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</si>
  <si>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</si>
  <si>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</si>
  <si>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</si>
  <si>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</si>
  <si>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</si>
  <si>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</si>
  <si>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</si>
  <si>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</si>
  <si>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</si>
  <si>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</si>
  <si>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</si>
  <si>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</si>
  <si>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</si>
  <si>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</si>
  <si>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</si>
  <si>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</si>
  <si>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</si>
  <si>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</si>
  <si>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</si>
  <si>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</si>
  <si>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</si>
  <si>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</si>
  <si>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</si>
  <si>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</si>
  <si>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</si>
  <si>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</si>
  <si>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</si>
  <si>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</si>
  <si>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</si>
  <si>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</si>
  <si>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</si>
  <si>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</si>
  <si>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</si>
  <si>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</si>
  <si>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</si>
  <si>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</si>
  <si>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</si>
  <si>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</si>
  <si>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</si>
  <si>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</si>
  <si>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</si>
  <si>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</si>
  <si>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</si>
  <si>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</si>
  <si>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</si>
  <si>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</si>
  <si>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</si>
  <si>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</si>
  <si>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</si>
  <si>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</si>
  <si>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</si>
  <si>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</si>
  <si>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</si>
  <si>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</si>
  <si>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</si>
  <si>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</si>
  <si>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</si>
  <si>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</si>
  <si>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</si>
  <si>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</si>
  <si>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</si>
  <si>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</si>
  <si>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</si>
  <si>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</si>
  <si>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</si>
  <si>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</si>
  <si>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</si>
  <si>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</si>
  <si>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</si>
  <si>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</si>
  <si>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</si>
  <si>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</si>
  <si>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</si>
  <si>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</si>
  <si>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</si>
  <si>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</si>
  <si>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</si>
  <si>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</si>
  <si>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</si>
  <si>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</si>
  <si>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</si>
  <si>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</si>
  <si>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</si>
  <si>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</si>
  <si>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</si>
  <si>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</si>
  <si>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</si>
  <si>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</si>
  <si>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</si>
  <si>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</si>
  <si>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</si>
  <si>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</si>
  <si>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</si>
  <si>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</si>
  <si>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</si>
  <si>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</si>
  <si>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</si>
  <si>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</si>
  <si>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</si>
  <si>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</si>
  <si>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</si>
  <si>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</si>
  <si>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</si>
  <si>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</si>
  <si>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</si>
  <si>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</si>
  <si>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</si>
  <si>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</si>
  <si>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</si>
  <si>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</si>
  <si>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</si>
  <si>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</si>
  <si>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</si>
  <si>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</si>
  <si>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</si>
  <si>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</si>
  <si>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</si>
  <si>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</si>
  <si>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</si>
  <si>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</si>
  <si>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</si>
  <si>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</si>
  <si>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</si>
  <si>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</si>
  <si>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</si>
  <si>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</si>
  <si>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</si>
  <si>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</si>
  <si>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</si>
  <si>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</si>
  <si>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</si>
  <si>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</si>
  <si>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</si>
  <si>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</si>
  <si>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</si>
  <si>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</si>
  <si>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</si>
  <si>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</si>
  <si>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</si>
  <si>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</si>
  <si>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</si>
  <si>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</si>
  <si>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</si>
  <si>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</si>
  <si>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</si>
  <si>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</si>
  <si>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</si>
  <si>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</si>
  <si>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</si>
  <si>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</si>
  <si>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</si>
  <si>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</si>
  <si>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</si>
  <si>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</si>
  <si>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</si>
  <si>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</si>
  <si>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</si>
  <si>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</si>
  <si>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</si>
  <si>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</si>
  <si>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</si>
  <si>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</si>
  <si>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</si>
  <si>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</si>
  <si>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</si>
  <si>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</si>
  <si>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</si>
  <si>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</si>
  <si>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</si>
  <si>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</si>
  <si>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</si>
  <si>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</si>
  <si>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</si>
  <si>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</si>
  <si>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</si>
  <si>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</si>
  <si>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</si>
  <si>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</si>
  <si>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</si>
  <si>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</si>
  <si>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</si>
  <si>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</si>
  <si>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</si>
  <si>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</si>
  <si>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</si>
  <si>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</si>
  <si>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</si>
  <si>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</si>
  <si>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</si>
  <si>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</si>
  <si>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</si>
  <si>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</si>
  <si>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</si>
  <si>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</si>
  <si>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</si>
  <si>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</si>
  <si>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</si>
  <si>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</si>
  <si>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</si>
  <si>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</si>
  <si>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</si>
  <si>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</si>
  <si>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</si>
  <si>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</si>
  <si>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</si>
  <si>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</si>
  <si>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</si>
  <si>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</si>
  <si>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</si>
  <si>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</si>
  <si>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</si>
  <si>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</si>
  <si>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</si>
  <si>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</si>
  <si>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</si>
  <si>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</si>
  <si>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</si>
  <si>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</si>
  <si>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</si>
  <si>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</si>
  <si>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</si>
  <si>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</si>
  <si>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</si>
  <si>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</si>
  <si>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</si>
  <si>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</si>
  <si>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</si>
  <si>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</si>
  <si>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</si>
  <si>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</si>
  <si>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</si>
  <si>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</si>
  <si>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</si>
  <si>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</si>
  <si>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</si>
  <si>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</si>
  <si>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</si>
  <si>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</si>
  <si>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</si>
  <si>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</si>
  <si>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</si>
  <si>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</si>
  <si>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</si>
  <si>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</si>
  <si>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</si>
  <si>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</si>
  <si>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</si>
  <si>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</si>
  <si>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</si>
  <si>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</si>
  <si>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</si>
  <si>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</si>
  <si>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</si>
  <si>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</si>
  <si>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</si>
  <si>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</si>
  <si>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</si>
  <si>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</si>
  <si>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</si>
  <si>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</si>
  <si>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</si>
  <si>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</si>
  <si>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</si>
  <si>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</si>
  <si>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</si>
  <si>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</si>
  <si>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</si>
  <si>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</si>
  <si>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</si>
  <si>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</si>
  <si>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</si>
  <si>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</si>
  <si>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</si>
  <si>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</si>
  <si>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</si>
  <si>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</si>
  <si>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</si>
  <si>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</si>
  <si>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</si>
  <si>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</si>
  <si>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</si>
  <si>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</si>
  <si>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</si>
  <si>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</si>
  <si>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</si>
  <si>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</si>
  <si>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</si>
  <si>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</si>
  <si>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</si>
  <si>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</si>
  <si>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</si>
  <si>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</si>
  <si>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</si>
  <si>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</si>
  <si>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</si>
  <si>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</si>
  <si>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</si>
  <si>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</si>
  <si>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</si>
  <si>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</si>
  <si>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</si>
  <si>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</si>
  <si>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</si>
  <si>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</si>
  <si>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</si>
  <si>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</si>
  <si>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</si>
  <si>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</si>
  <si>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</si>
  <si>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</si>
  <si>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</si>
  <si>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</si>
  <si>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</si>
  <si>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</si>
  <si>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</si>
  <si>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</si>
  <si>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</si>
  <si>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</si>
  <si>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</si>
  <si>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</si>
  <si>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</si>
  <si>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</si>
  <si>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</si>
  <si>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</si>
  <si>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</si>
  <si>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</si>
  <si>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</si>
  <si>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</si>
  <si>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</si>
  <si>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</si>
  <si>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</si>
  <si>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</si>
  <si>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</si>
  <si>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</si>
  <si>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</si>
  <si>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</si>
  <si>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</si>
  <si>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</si>
  <si>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</si>
  <si>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</si>
  <si>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</si>
  <si>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</si>
  <si>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</si>
  <si>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</si>
  <si>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</si>
  <si>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</si>
  <si>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</si>
  <si>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</si>
  <si>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</si>
  <si>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</si>
  <si>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</si>
  <si>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</si>
  <si>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</si>
  <si>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</si>
  <si>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</si>
  <si>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</si>
  <si>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</si>
  <si>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</si>
  <si>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</si>
  <si>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</si>
  <si>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</si>
  <si>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</si>
  <si>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</si>
  <si>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</si>
  <si>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</si>
  <si>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</si>
  <si>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</si>
  <si>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</si>
  <si>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</si>
  <si>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</si>
  <si>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</si>
  <si>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</si>
  <si>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</si>
  <si>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</si>
  <si>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</si>
  <si>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</si>
  <si>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</si>
  <si>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</si>
  <si>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</si>
  <si>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</si>
  <si>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</si>
  <si>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</si>
  <si>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</si>
  <si>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</si>
  <si>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</si>
  <si>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</si>
  <si>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</si>
  <si>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</si>
  <si>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</si>
  <si>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</si>
  <si>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</si>
  <si>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</si>
  <si>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</si>
  <si>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</si>
  <si>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</si>
  <si>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</si>
  <si>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</si>
  <si>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</si>
  <si>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</si>
  <si>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</si>
  <si>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</si>
  <si>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</si>
  <si>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</si>
  <si>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</si>
  <si>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</si>
  <si>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</si>
  <si>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</si>
  <si>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</si>
  <si>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</si>
  <si>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</si>
  <si>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</si>
  <si>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</si>
  <si>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</si>
  <si>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</si>
  <si>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</si>
  <si>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</si>
  <si>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</si>
  <si>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</si>
  <si>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</si>
  <si>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</si>
  <si>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</si>
  <si>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</si>
  <si>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</si>
  <si>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</si>
  <si>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</si>
  <si>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</si>
  <si>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</si>
  <si>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</si>
  <si>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</si>
  <si>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</si>
  <si>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</si>
  <si>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</si>
  <si>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</si>
  <si>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</si>
  <si>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</si>
  <si>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</si>
  <si>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</si>
  <si>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</si>
  <si>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</si>
  <si>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</si>
  <si>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</si>
  <si>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</si>
  <si>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</si>
  <si>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</si>
  <si>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</si>
  <si>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</si>
  <si>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</si>
  <si>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</si>
  <si>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</si>
  <si>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</si>
  <si>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</si>
  <si>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</si>
  <si>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</si>
  <si>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</si>
  <si>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</si>
  <si>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</si>
  <si>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</si>
  <si>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Deadline Date</t>
  </si>
  <si>
    <t>Launched Date</t>
  </si>
  <si>
    <t>Column Labels</t>
  </si>
  <si>
    <t>Grand Total</t>
  </si>
  <si>
    <t>Row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</si>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</sst>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0" fontId="0" fillId="0" borderId="0" xfId="0" applyAlignment="1">
      <alignment horizontal="left" vertical="center" indent="1"/>
    </xf>
    <xf numFmtId="10" fontId="0" fillId="0" borderId="0" xfId="0" applyNumberFormat="1"/>
    <xf numFmtId="0" fontId="1" fillId="0" borderId="0" xfId="0" applyFont="1" applyAlignment="1">
      <alignment horizontal="left" vertical="center" indent="1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10681945738502E-2"/>
          <c:y val="0.13845964263709182"/>
          <c:w val="0.92792437461062827"/>
          <c:h val="0.75291833437640998"/>
        </c:manualLayout>
      </c:layout>
      <c:lineChart>
        <c:grouping val="stack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0.73472222222222228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AC-4A65-BCDB-11362F24CE7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2DAC-4A65-BCDB-11362F24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294432"/>
        <c:axId val="892480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529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DAC-4A65-BCDB-11362F24CE7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DAC-4A65-BCDB-11362F24CE7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DAC-4A65-BCDB-11362F24CE7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720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DAC-4A65-BCDB-11362F24CE7C}"/>
                  </c:ext>
                </c:extLst>
              </c15:ser>
            </c15:filteredLineSeries>
          </c:ext>
        </c:extLst>
      </c:lineChart>
      <c:lineChart>
        <c:grouping val="stacked"/>
        <c:varyColors val="0"/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0.26527777777777778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AC-4A65-BCDB-11362F24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143448"/>
        <c:axId val="634144432"/>
      </c:lineChart>
      <c:catAx>
        <c:axId val="6932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80784"/>
        <c:crosses val="autoZero"/>
        <c:auto val="1"/>
        <c:lblAlgn val="ctr"/>
        <c:lblOffset val="100"/>
        <c:noMultiLvlLbl val="0"/>
      </c:catAx>
      <c:valAx>
        <c:axId val="892480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93294432"/>
        <c:crosses val="autoZero"/>
        <c:crossBetween val="between"/>
      </c:valAx>
      <c:valAx>
        <c:axId val="63414443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43448"/>
        <c:crosses val="max"/>
        <c:crossBetween val="between"/>
      </c:valAx>
      <c:catAx>
        <c:axId val="634143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41444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66-404B-A159-2978D023E7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66-404B-A159-2978D023E7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66-404B-A159-2978D023E7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66-404B-A159-2978D023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345016"/>
        <c:axId val="229345672"/>
      </c:barChart>
      <c:catAx>
        <c:axId val="22934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672"/>
        <c:crosses val="autoZero"/>
        <c:auto val="1"/>
        <c:lblAlgn val="ctr"/>
        <c:lblOffset val="100"/>
        <c:noMultiLvlLbl val="0"/>
      </c:catAx>
      <c:valAx>
        <c:axId val="22934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01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39C-B353-7A77C949A2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E-439C-B353-7A77C949A2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E-439C-B353-7A77C949A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382336"/>
        <c:axId val="620380368"/>
      </c:barChart>
      <c:catAx>
        <c:axId val="62038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0368"/>
        <c:crosses val="autoZero"/>
        <c:auto val="1"/>
        <c:lblAlgn val="ctr"/>
        <c:lblOffset val="100"/>
        <c:noMultiLvlLbl val="0"/>
      </c:catAx>
      <c:valAx>
        <c:axId val="6203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D-4249-AAD4-5309A7ED8DC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D-4249-AAD4-5309A7ED8DC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9D-4249-AAD4-5309A7ED8DC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9D-4249-AAD4-5309A7ED8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4552"/>
        <c:axId val="349026520"/>
      </c:lineChart>
      <c:catAx>
        <c:axId val="34902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6520"/>
        <c:crosses val="autoZero"/>
        <c:auto val="1"/>
        <c:lblAlgn val="ctr"/>
        <c:lblOffset val="100"/>
        <c:noMultiLvlLbl val="0"/>
      </c:catAx>
      <c:valAx>
        <c:axId val="34902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1-4650-90FD-04ED7D38AA8D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1-4650-90FD-04ED7D38AA8D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1-4650-90FD-04ED7D38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810784"/>
        <c:axId val="667808816"/>
      </c:lineChart>
      <c:catAx>
        <c:axId val="6678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08816"/>
        <c:crosses val="autoZero"/>
        <c:auto val="1"/>
        <c:lblAlgn val="ctr"/>
        <c:lblOffset val="100"/>
        <c:noMultiLvlLbl val="0"/>
      </c:catAx>
      <c:valAx>
        <c:axId val="66780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762001</xdr:colOff>
      <xdr:row>13</xdr:row>
      <xdr:rowOff>180974</xdr:rowOff>
    </xdr:from>
    <xdr:to>
      <xdr:col>13</xdr:col>
      <xdr:colOff>219075</xdr:colOff>
      <xdr:row>40</xdr:row>
      <xdr:rowOff>190499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18</xdr:col>
      <xdr:colOff>9525</xdr:colOff>
      <xdr:row>29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4762</xdr:rowOff>
    </xdr:from>
    <xdr:to>
      <xdr:col>17</xdr:col>
      <xdr:colOff>590549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14286</xdr:rowOff>
    </xdr:from>
    <xdr:to>
      <xdr:col>18</xdr:col>
      <xdr:colOff>9525</xdr:colOff>
      <xdr:row>30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0</xdr:rowOff>
    </xdr:from>
    <xdr:to>
      <xdr:col>19</xdr:col>
      <xdr:colOff>600074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0.22985</cdr:x>
      <cdr:y>0.04023</cdr:y>
    </cdr:from>
    <cdr:to>
      <cdr:x>0.59313</cdr:x>
      <cdr:y>0.09579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7349" y="200024"/>
          <a:ext cx="261937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Theatre Outcomes Based on Launch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 office" refreshedDate="44499.587696643517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 office" refreshedDate="44500.854355787036" createdVersion="6" refreshedVersion="6" minRefreshableVersion="3" recordCount="4114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re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2009-08-10T19:26:00" maxDate="1899-12-30T00:00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me office" refreshedDate="44501.015392592592" createdVersion="6" refreshedVersion="6" minRefreshableVersion="3" recordCount="4115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x v="6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x v="6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x v="6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x v="6"/>
    <x v="4108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x v="6"/>
    <x v="411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x v="6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x v="6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x v="6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7"/>
    <n v="63.92"/>
    <x v="0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3"/>
    <n v="185.48"/>
    <x v="0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4"/>
    <n v="69.27"/>
    <x v="0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3"/>
    <n v="190.55"/>
    <x v="0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1000000000000001"/>
    <n v="93.4"/>
    <x v="0"/>
    <s v="television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"/>
    <n v="146.88"/>
    <x v="0"/>
    <s v="television"/>
    <d v="2014-06-04T01:44:10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"/>
    <n v="159.82"/>
    <x v="0"/>
    <s v="television"/>
    <d v="2016-05-26T01:07:4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"/>
    <n v="291.79000000000002"/>
    <x v="0"/>
    <s v="television"/>
    <d v="2016-04-08T22:40:12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6"/>
    <n v="31.5"/>
    <x v="0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1"/>
    <n v="158.68"/>
    <x v="0"/>
    <s v="television"/>
    <d v="2014-05-21T01:37:59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1"/>
    <n v="80.33"/>
    <x v="0"/>
    <s v="television"/>
    <d v="2016-07-21T18:41:02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"/>
    <n v="59.96"/>
    <x v="0"/>
    <s v="television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6"/>
    <n v="109.78"/>
    <x v="0"/>
    <s v="television"/>
    <d v="2016-05-18T16:15:09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1"/>
    <n v="147.71"/>
    <x v="0"/>
    <s v="television"/>
    <d v="2014-06-18T00:38:08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7"/>
    <n v="21.76"/>
    <x v="0"/>
    <s v="television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"/>
    <n v="171.84"/>
    <x v="0"/>
    <s v="television"/>
    <d v="2014-05-01T19:06:51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1"/>
    <n v="41.94"/>
    <x v="0"/>
    <s v="television"/>
    <d v="2014-10-05T17:33:42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"/>
    <n v="93.26"/>
    <x v="0"/>
    <s v="television"/>
    <d v="2014-08-18T13:00:56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"/>
    <n v="56.14"/>
    <x v="0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"/>
    <n v="80.16"/>
    <x v="0"/>
    <s v="television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00000000000001"/>
    <n v="199.9"/>
    <x v="0"/>
    <s v="television"/>
    <d v="2014-08-27T15:03:09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"/>
    <n v="51.25"/>
    <x v="0"/>
    <s v="television"/>
    <d v="2014-12-16T21:52:20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9"/>
    <n v="103.04"/>
    <x v="0"/>
    <s v="television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900000000000001"/>
    <n v="66.349999999999994"/>
    <x v="0"/>
    <s v="television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"/>
    <n v="57.14"/>
    <x v="0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"/>
    <n v="102.11"/>
    <x v="0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200000000000001"/>
    <n v="148.97"/>
    <x v="0"/>
    <s v="television"/>
    <d v="2014-10-17T03:57:13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"/>
    <n v="169.61"/>
    <x v="0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"/>
    <n v="31.62"/>
    <x v="0"/>
    <s v="television"/>
    <d v="2014-06-22T16:09:2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"/>
    <n v="76.45"/>
    <x v="0"/>
    <s v="television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"/>
    <n v="320.45"/>
    <x v="0"/>
    <s v="television"/>
    <d v="2016-04-01T15:03:37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"/>
    <n v="83.75"/>
    <x v="0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"/>
    <n v="49.88"/>
    <x v="0"/>
    <s v="television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7"/>
    <n v="59.46"/>
    <x v="0"/>
    <s v="television"/>
    <d v="2015-04-04T07:00:1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"/>
    <n v="193.84"/>
    <x v="0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"/>
    <n v="159.51"/>
    <x v="0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0000000000001"/>
    <n v="41.68"/>
    <x v="0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1"/>
    <n v="150.9"/>
    <x v="0"/>
    <s v="television"/>
    <d v="2014-04-25T01:07:48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"/>
    <n v="126.69"/>
    <x v="0"/>
    <s v="television"/>
    <d v="2014-05-30T05:08:08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"/>
    <x v="0"/>
    <s v="television"/>
    <d v="2014-09-05T13:39:14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2"/>
    <n v="117.51"/>
    <x v="0"/>
    <s v="television"/>
    <d v="2014-11-28T15:20:26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9"/>
    <n v="117.36"/>
    <x v="0"/>
    <s v="television"/>
    <d v="2014-06-12T18:58:06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000000000001"/>
    <x v="0"/>
    <s v="television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"/>
    <x v="0"/>
    <s v="television"/>
    <d v="2016-03-28T14:58:27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"/>
    <n v="194.44"/>
    <x v="0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8"/>
    <n v="76.87"/>
    <x v="0"/>
    <s v="television"/>
    <d v="2014-10-20T19:40:0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8"/>
    <n v="56.82"/>
    <x v="0"/>
    <s v="television"/>
    <d v="2015-01-29T12:24:20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"/>
    <x v="0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"/>
    <x v="0"/>
    <s v="television"/>
    <d v="2014-12-22T18:04:18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"/>
    <n v="118.34"/>
    <x v="0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599999999999999"/>
    <n v="223.48"/>
    <x v="0"/>
    <s v="television"/>
    <d v="2014-06-17T16:50:46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1000000000000001"/>
    <n v="28.11"/>
    <x v="0"/>
    <s v="television"/>
    <d v="2014-03-21T13:10:45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"/>
    <x v="0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9"/>
    <n v="128.94999999999999"/>
    <x v="0"/>
    <s v="television"/>
    <d v="2016-05-06T23:15:16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"/>
    <n v="49.32"/>
    <x v="0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2"/>
    <n v="221.52"/>
    <x v="0"/>
    <s v="television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3"/>
    <n v="137.21"/>
    <x v="0"/>
    <s v="television"/>
    <d v="2014-10-20T17:52:52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"/>
    <n v="606.82000000000005"/>
    <x v="0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"/>
    <n v="43.04"/>
    <x v="0"/>
    <s v="shorts"/>
    <d v="2014-03-03T21:38:37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"/>
    <n v="322.39"/>
    <x v="0"/>
    <s v="shorts"/>
    <d v="2013-05-15T19:32:37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5"/>
    <n v="96.71"/>
    <x v="0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99999999999999"/>
    <n v="35.47"/>
    <x v="0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"/>
    <n v="86.67"/>
    <x v="0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8"/>
    <n v="132.05000000000001"/>
    <x v="0"/>
    <s v="shorts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9"/>
    <n v="91.23"/>
    <x v="0"/>
    <s v="shorts"/>
    <d v="2016-06-18T20:23:40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599999999999999"/>
    <n v="116.25"/>
    <x v="0"/>
    <s v="shorts"/>
    <d v="2012-06-15T14:00:04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"/>
    <n v="21.19"/>
    <x v="0"/>
    <s v="shorts"/>
    <d v="2014-01-24T13:39:51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100000000000001"/>
    <n v="62.33"/>
    <x v="0"/>
    <s v="shorts"/>
    <d v="2011-08-31T04:30:25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"/>
    <n v="37.409999999999997"/>
    <x v="0"/>
    <s v="shorts"/>
    <d v="2011-07-06T21:30:45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4"/>
    <n v="69.72"/>
    <x v="0"/>
    <s v="shorts"/>
    <d v="2012-03-29T06:30:57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"/>
    <n v="58.17"/>
    <x v="0"/>
    <s v="shorts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d v="2011-02-13T18:09:4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9999999999999"/>
    <n v="19.47"/>
    <x v="0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499999999999999"/>
    <n v="85.96"/>
    <x v="0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"/>
    <n v="30.67"/>
    <x v="0"/>
    <s v="shorts"/>
    <d v="2011-10-28T16:35:58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3"/>
    <n v="60.38"/>
    <x v="0"/>
    <s v="shorts"/>
    <d v="2012-03-29T03:28:3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70000000000003"/>
    <x v="0"/>
    <s v="shorts"/>
    <d v="2014-03-26T18:38:13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"/>
    <n v="273.83"/>
    <x v="0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4"/>
    <x v="0"/>
    <s v="shorts"/>
    <d v="2012-07-10T03:48:47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"/>
    <n v="40.01"/>
    <x v="0"/>
    <s v="shorts"/>
    <d v="2011-09-09T19:41:0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3"/>
    <n v="15.77"/>
    <x v="0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30000000000007"/>
    <x v="0"/>
    <s v="shorts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6"/>
    <n v="71.709999999999994"/>
    <x v="0"/>
    <s v="shorts"/>
    <d v="2011-08-24T03:00:37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"/>
    <n v="375.76"/>
    <x v="0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5"/>
    <n v="104.6"/>
    <x v="0"/>
    <s v="shorts"/>
    <d v="2010-05-24T12:56:43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3"/>
    <n v="60"/>
    <x v="0"/>
    <s v="shorts"/>
    <d v="2014-05-27T15:48:51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499999999999999"/>
    <n v="123.29"/>
    <x v="0"/>
    <s v="shorts"/>
    <d v="2013-05-08T18:03:12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"/>
    <n v="31.38"/>
    <x v="0"/>
    <s v="shorts"/>
    <d v="2011-06-12T07:08:1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000000000005"/>
    <x v="0"/>
    <s v="shorts"/>
    <d v="2011-03-17T09:39:24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"/>
    <n v="122.33"/>
    <x v="0"/>
    <s v="shorts"/>
    <d v="2016-12-17T04:46:23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100000000000001"/>
    <n v="73.73"/>
    <x v="0"/>
    <s v="shorts"/>
    <d v="2012-06-05T20:35:37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7"/>
    <x v="0"/>
    <s v="shorts"/>
    <d v="2014-03-18T17:13:42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"/>
    <n v="21.9"/>
    <x v="0"/>
    <s v="shorts"/>
    <d v="2012-01-27T00:07:21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99999999999999"/>
    <n v="50.59"/>
    <x v="0"/>
    <s v="shorts"/>
    <d v="2010-05-26T15:54:01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"/>
    <n v="53.13"/>
    <x v="0"/>
    <s v="shorts"/>
    <d v="2011-06-12T03:14:42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"/>
    <n v="56.67"/>
    <x v="0"/>
    <s v="shorts"/>
    <d v="2012-11-01T19:04:34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"/>
    <n v="40.78"/>
    <x v="0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1"/>
    <x v="0"/>
    <s v="shorts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d v="2012-12-31T18:38:3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8"/>
    <n v="117.92"/>
    <x v="0"/>
    <s v="shorts"/>
    <d v="2010-11-23T03:08:5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"/>
    <n v="27.9"/>
    <x v="0"/>
    <s v="shorts"/>
    <d v="2014-02-12T19:20:30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d v="2011-03-10T16:41:06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"/>
    <n v="39.380000000000003"/>
    <x v="0"/>
    <s v="shorts"/>
    <d v="2016-04-25T17:23:40"/>
    <d v="2016-05-14T00:00:00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1"/>
    <n v="186.11"/>
    <x v="0"/>
    <s v="shorts"/>
    <d v="2012-03-19T18:38:21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"/>
    <n v="111.38"/>
    <x v="0"/>
    <s v="shorts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700000000000002"/>
    <n v="78.72"/>
    <x v="0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2000000000000002"/>
    <n v="46.7"/>
    <x v="0"/>
    <s v="shorts"/>
    <d v="2011-01-27T00:37: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1"/>
    <n v="65.38"/>
    <x v="0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5"/>
    <n v="102.08"/>
    <x v="0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2"/>
    <x v="0"/>
    <s v="shorts"/>
    <d v="2014-03-20T01:01:58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"/>
    <x v="0"/>
    <s v="shorts"/>
    <d v="2011-07-29T18:12:08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"/>
    <n v="88.57"/>
    <x v="0"/>
    <s v="shorts"/>
    <d v="2011-11-14T06:34:48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"/>
    <n v="28.73"/>
    <x v="0"/>
    <s v="shorts"/>
    <d v="2012-01-10T17:44:0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99999999999999"/>
    <n v="69.790000000000006"/>
    <x v="0"/>
    <s v="shorts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"/>
    <n v="167.49"/>
    <x v="0"/>
    <s v="shorts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299999999999999"/>
    <n v="144.91"/>
    <x v="0"/>
    <s v="shorts"/>
    <d v="2011-06-29T01:17:1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5"/>
    <n v="91.84"/>
    <x v="0"/>
    <s v="shorts"/>
    <d v="2011-07-15T01:39:46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  <d v="2016-09-03T01:11:47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d v="2016-08-11T10:21:4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  <d v="2014-09-22T18:46:0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0.06"/>
    <n v="106.69"/>
    <x v="0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0.02"/>
    <n v="47.5"/>
    <x v="0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0.02"/>
    <n v="311.17"/>
    <x v="0"/>
    <s v="science fiction"/>
    <d v="2016-09-15T05:28:1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d v="2014-08-31T22:29:43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d v="2014-05-19T21:58:12"/>
    <d v="2014-06-16T20:16:00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0.1"/>
    <n v="94.51"/>
    <x v="0"/>
    <s v="science fiction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d v="2016-05-01T19:23:04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"/>
    <n v="80.599999999999994"/>
    <x v="0"/>
    <s v="science fiction"/>
    <d v="2014-05-29T09:09:57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0.03"/>
    <n v="81.239999999999995"/>
    <x v="0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1"/>
    <n v="46.18"/>
    <x v="0"/>
    <s v="science fiction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  <d v="2014-10-26T21:26:18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d v="2016-07-08T01:32:2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8000000000000003"/>
    <n v="55.95"/>
    <x v="0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0.08"/>
    <n v="37.56"/>
    <x v="0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01"/>
    <n v="38.33"/>
    <x v="0"/>
    <s v="science fiction"/>
    <d v="2016-11-19T00:23:18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d v="2014-11-26T18:25:40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  <d v="2016-01-28T06:45:36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01"/>
    <n v="15.33"/>
    <x v="0"/>
    <s v="science fiction"/>
    <d v="2014-11-25T04:07: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"/>
    <n v="449.43"/>
    <x v="0"/>
    <s v="science fiction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  <d v="2015-04-19T13:13:1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  <d v="2014-08-24T01:51:40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01"/>
    <n v="35.9"/>
    <x v="0"/>
    <s v="science fiction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0.03"/>
    <n v="13.33"/>
    <x v="0"/>
    <s v="science fiction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0.05"/>
    <n v="119"/>
    <x v="0"/>
    <s v="science fiction"/>
    <d v="2014-06-04T02:59: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  <d v="2016-01-27T21:52:5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d v="2014-09-22T01:50:2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  <d v="2016-05-24T10:25:45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  <d v="2014-06-02T16:29:55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6"/>
    <n v="43.5"/>
    <x v="0"/>
    <s v="drama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01"/>
    <n v="91.43"/>
    <x v="0"/>
    <s v="drama"/>
    <d v="2014-07-21T18:18:21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d v="2016-12-17T01:49:22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0.04"/>
    <n v="108.33"/>
    <x v="0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"/>
    <n v="56"/>
    <x v="0"/>
    <s v="drama"/>
    <d v="2014-09-18T12:07:3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0.03"/>
    <n v="32.5"/>
    <x v="0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0.06"/>
    <n v="49.88"/>
    <x v="0"/>
    <s v="drama"/>
    <d v="2014-08-04T18:40:11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"/>
    <x v="0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"/>
    <n v="30.85"/>
    <x v="0"/>
    <s v="drama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"/>
    <n v="180.5"/>
    <x v="0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d v="2016-12-08T00:17:12"/>
    <d v="2017-01-07T00:17:12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6"/>
    <n v="373.5"/>
    <x v="0"/>
    <s v="drama"/>
    <d v="2014-10-27T19:26:50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0.03"/>
    <n v="25.5"/>
    <x v="0"/>
    <s v="drama"/>
    <d v="2014-07-05T18:59:22"/>
    <d v="2014-09-01T03:59:0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0.06"/>
    <n v="220"/>
    <x v="0"/>
    <s v="drama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d v="2014-08-06T04:23:35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  <d v="2016-07-05T16:34:37"/>
    <d v="2016-09-03T16:34:37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"/>
    <x v="0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  <d v="2014-09-17T19:00:3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d v="2014-09-29T22:26:06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2"/>
    <n v="77.11"/>
    <x v="0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"/>
    <n v="32.75"/>
    <x v="0"/>
    <s v="drama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0.01"/>
    <n v="46.5"/>
    <x v="0"/>
    <s v="drama"/>
    <d v="2014-09-05T09:12:02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"/>
    <n v="87.31"/>
    <x v="0"/>
    <s v="drama"/>
    <d v="2014-08-16T02:00:03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7999999999999996"/>
    <n v="54.29"/>
    <x v="0"/>
    <s v="drama"/>
    <d v="2015-01-19T19:38:49"/>
    <d v="2015-02-08T19:38:49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3"/>
    <n v="93.25"/>
    <x v="0"/>
    <s v="drama"/>
    <d v="2014-11-30T20:21: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1"/>
    <n v="117.68"/>
    <x v="0"/>
    <s v="drama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"/>
    <n v="76.47"/>
    <x v="0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"/>
    <n v="163.85"/>
    <x v="0"/>
    <s v="drama"/>
    <d v="2014-12-05T04:43:5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d v="2014-11-16T08:52:4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"/>
    <n v="91.82"/>
    <x v="0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5"/>
    <n v="185.83"/>
    <x v="0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6000000000000005"/>
    <n v="331.54"/>
    <x v="0"/>
    <s v="drama"/>
    <d v="2015-03-03T23:00:37"/>
    <d v="2015-04-22T22:00:37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2"/>
    <n v="314.29000000000002"/>
    <x v="0"/>
    <s v="drama"/>
    <d v="2014-11-27T15:22:29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8"/>
    <n v="115.99"/>
    <x v="0"/>
    <s v="drama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01"/>
    <n v="120"/>
    <x v="0"/>
    <s v="drama"/>
    <d v="2015-07-10T15:27:10"/>
    <d v="2015-08-20T20:06:00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01"/>
    <n v="125"/>
    <x v="0"/>
    <s v="drama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0.03"/>
    <n v="15.71"/>
    <x v="0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"/>
    <n v="80.2"/>
    <x v="0"/>
    <s v="drama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d v="2015-11-13T02:01:39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8"/>
    <n v="117.85"/>
    <x v="0"/>
    <s v="documentary"/>
    <d v="2013-03-21T17:00:1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99999999999999"/>
    <n v="109.04"/>
    <x v="0"/>
    <s v="documentary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299999999999999"/>
    <n v="73.02"/>
    <x v="0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3"/>
    <n v="78.2"/>
    <x v="0"/>
    <s v="documentary"/>
    <d v="2014-01-23T01:08:24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99999999999999"/>
    <n v="47.4"/>
    <x v="0"/>
    <s v="documentary"/>
    <d v="2010-02-04T07:45:59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4"/>
    <n v="54.02"/>
    <x v="0"/>
    <s v="documentary"/>
    <d v="2012-07-17T01:16: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"/>
    <n v="68.489999999999995"/>
    <x v="0"/>
    <s v="documentary"/>
    <d v="2010-10-29T08:43:2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"/>
    <n v="108.15"/>
    <x v="0"/>
    <s v="documentary"/>
    <d v="2010-09-09T14:30:14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"/>
    <n v="589.95000000000005"/>
    <x v="0"/>
    <s v="documentary"/>
    <d v="2011-11-23T18:35:0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9999999999999"/>
    <n v="48.05"/>
    <x v="0"/>
    <s v="documentary"/>
    <d v="2010-06-03T22:10:2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6"/>
    <n v="72.48"/>
    <x v="0"/>
    <s v="documentary"/>
    <d v="2013-05-07T13:34: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6"/>
    <n v="57.08"/>
    <x v="0"/>
    <s v="documentary"/>
    <d v="2012-04-14T18:54:06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5"/>
    <n v="85.44"/>
    <x v="0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1"/>
    <n v="215.86"/>
    <x v="0"/>
    <s v="documentary"/>
    <d v="2012-01-16T15:37:15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7"/>
    <n v="89.39"/>
    <x v="0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7"/>
    <n v="45.42"/>
    <x v="0"/>
    <s v="documentary"/>
    <d v="2011-02-14T12:38:02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"/>
    <n v="65.760000000000005"/>
    <x v="0"/>
    <s v="documentary"/>
    <d v="2013-02-14T18:27:4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7"/>
    <n v="66.7"/>
    <x v="0"/>
    <s v="documentary"/>
    <d v="2016-04-19T15:02:42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"/>
    <n v="83.35"/>
    <x v="0"/>
    <s v="documentary"/>
    <d v="2011-05-19T01:14:26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2"/>
    <n v="105.05"/>
    <x v="0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"/>
    <n v="120.91"/>
    <x v="0"/>
    <s v="documentary"/>
    <d v="2010-06-01T18:07:5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"/>
    <n v="97.64"/>
    <x v="0"/>
    <s v="documentary"/>
    <d v="2012-04-18T21:15:04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8"/>
    <x v="0"/>
    <s v="documentary"/>
    <d v="2011-01-12T05:57:08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"/>
    <n v="30.65"/>
    <x v="0"/>
    <s v="documentary"/>
    <d v="2012-08-28T22:54:5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"/>
    <n v="64.95"/>
    <x v="0"/>
    <s v="documentary"/>
    <d v="2012-04-11T14:53:1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00000000000001"/>
    <n v="95.78"/>
    <x v="0"/>
    <s v="documentary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6"/>
    <n v="40.42"/>
    <x v="0"/>
    <s v="documentary"/>
    <d v="2010-01-27T04:11:4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2"/>
    <n v="78.58"/>
    <x v="0"/>
    <s v="documentary"/>
    <d v="2014-05-26T10:51:39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00000000000001"/>
    <n v="50.18"/>
    <x v="0"/>
    <s v="documentary"/>
    <d v="2011-09-23T03:39:3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"/>
    <n v="92.25"/>
    <x v="0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3"/>
    <n v="57.54"/>
    <x v="0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5"/>
    <n v="109.42"/>
    <x v="0"/>
    <s v="documentary"/>
    <d v="2013-12-04T02:24:2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"/>
    <n v="81.89"/>
    <x v="0"/>
    <s v="documentary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8"/>
    <n v="45.67"/>
    <x v="0"/>
    <s v="documentary"/>
    <d v="2011-06-03T11:57:46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"/>
    <x v="0"/>
    <s v="documentary"/>
    <d v="2012-03-01T21:53:49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"/>
    <n v="65.3"/>
    <x v="0"/>
    <s v="documentary"/>
    <d v="2012-10-11T00:46:0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8"/>
    <n v="95.23"/>
    <x v="0"/>
    <s v="documentary"/>
    <d v="2012-02-28T01:57:54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00000000000001"/>
    <n v="75.44"/>
    <x v="0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"/>
    <n v="97.82"/>
    <x v="0"/>
    <s v="documentary"/>
    <d v="2012-09-12T00:58:5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"/>
    <n v="87.69"/>
    <x v="0"/>
    <s v="documentary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"/>
    <n v="54.75"/>
    <x v="0"/>
    <s v="documentary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1"/>
    <n v="83.95"/>
    <x v="0"/>
    <s v="documentary"/>
    <d v="2009-05-17T03:55:13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"/>
    <n v="254.39"/>
    <x v="0"/>
    <s v="documentary"/>
    <d v="2010-01-16T22:04:5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399999999999999"/>
    <n v="101.83"/>
    <x v="0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5"/>
    <n v="55.07"/>
    <x v="0"/>
    <s v="documentary"/>
    <d v="2011-12-27T17:43:00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9"/>
    <n v="56.9"/>
    <x v="0"/>
    <s v="documentary"/>
    <d v="2013-08-20T18:08:48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00000000000001"/>
    <n v="121.28"/>
    <x v="0"/>
    <s v="documentary"/>
    <d v="2013-02-08T19:35:24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"/>
    <n v="91.19"/>
    <x v="0"/>
    <s v="documentary"/>
    <d v="2012-10-02T06:40:1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"/>
    <n v="115.45"/>
    <x v="0"/>
    <s v="documentary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5"/>
    <n v="67.77"/>
    <x v="0"/>
    <s v="documentary"/>
    <d v="2013-10-03T10:57:14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7"/>
    <n v="28.58"/>
    <x v="0"/>
    <s v="documentary"/>
    <d v="2010-12-14T08:51:37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"/>
    <n v="46.88"/>
    <x v="0"/>
    <s v="documentary"/>
    <d v="2013-04-12T18:27:26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2"/>
    <n v="154.41999999999999"/>
    <x v="0"/>
    <s v="documentary"/>
    <d v="2011-09-26T19:16:39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"/>
    <n v="201.22"/>
    <x v="0"/>
    <s v="documentary"/>
    <d v="2014-03-21T16:01:5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d v="2010-06-14T02:01:3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"/>
    <n v="100.08"/>
    <x v="0"/>
    <s v="documentary"/>
    <d v="2013-09-02T00:06:4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9"/>
    <n v="230.09"/>
    <x v="0"/>
    <s v="documentary"/>
    <d v="2012-08-13T11:24:43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1"/>
    <n v="141.75"/>
    <x v="0"/>
    <s v="documentary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900000000000001"/>
    <n v="56.34"/>
    <x v="0"/>
    <s v="documentary"/>
    <d v="2014-03-11T11:07:2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9"/>
    <n v="73.34"/>
    <x v="0"/>
    <s v="documentary"/>
    <d v="2010-10-18T05:24:2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2"/>
    <n v="85.34"/>
    <x v="0"/>
    <s v="documentary"/>
    <d v="2011-03-24T23:02:18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9"/>
    <n v="61.5"/>
    <x v="0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"/>
    <n v="93.02"/>
    <x v="0"/>
    <s v="documentary"/>
    <d v="2012-01-25T20:33:58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"/>
    <n v="50.29"/>
    <x v="0"/>
    <s v="documentary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99999999999998"/>
    <n v="106.43"/>
    <x v="0"/>
    <s v="documentary"/>
    <d v="2012-07-24T02:16:37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"/>
    <n v="51.72"/>
    <x v="0"/>
    <s v="documentary"/>
    <d v="2012-02-09T15:07:29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3"/>
    <n v="36.61"/>
    <x v="0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00000000000001"/>
    <n v="42.52"/>
    <x v="0"/>
    <s v="documentary"/>
    <d v="2013-01-08T22:40: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6"/>
    <n v="62.71"/>
    <x v="0"/>
    <s v="documentary"/>
    <d v="2011-01-24T16:40:10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9"/>
    <n v="89.96"/>
    <x v="0"/>
    <s v="documentary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"/>
    <n v="28.92"/>
    <x v="0"/>
    <s v="documentary"/>
    <d v="2011-10-05T04:23:43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"/>
    <n v="138.80000000000001"/>
    <x v="0"/>
    <s v="documentary"/>
    <d v="2011-11-21T05:16:3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200000000000001"/>
    <n v="61.3"/>
    <x v="0"/>
    <s v="documentary"/>
    <d v="2013-03-15T21:03:5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5"/>
    <n v="80.2"/>
    <x v="0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"/>
    <n v="32.1"/>
    <x v="0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"/>
    <n v="200.89"/>
    <x v="0"/>
    <s v="documentary"/>
    <d v="2012-07-23T18:32: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99999999999999"/>
    <n v="108.01"/>
    <x v="0"/>
    <s v="documentary"/>
    <d v="2014-11-07T22:09:5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1"/>
    <n v="95.7"/>
    <x v="0"/>
    <s v="documentary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"/>
    <n v="49.88"/>
    <x v="0"/>
    <s v="documentary"/>
    <d v="2013-02-25T00:55:51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99999999999999"/>
    <n v="110.47"/>
    <x v="0"/>
    <s v="documentary"/>
    <d v="2009-11-06T20:07:0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7"/>
    <n v="134.91"/>
    <x v="0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3"/>
    <n v="106.62"/>
    <x v="0"/>
    <s v="documentary"/>
    <d v="2016-10-04T10:43:06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8"/>
    <n v="145.04"/>
    <x v="0"/>
    <s v="documentary"/>
    <d v="2016-04-13T13:40:48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"/>
    <n v="114.59"/>
    <x v="0"/>
    <s v="documentary"/>
    <d v="2016-11-23T07:42:46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2"/>
    <n v="105.32"/>
    <x v="0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"/>
    <n v="70.92"/>
    <x v="0"/>
    <s v="documentary"/>
    <d v="2016-11-15T04:30:33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9999999999999"/>
    <n v="147.16999999999999"/>
    <x v="0"/>
    <s v="documentary"/>
    <d v="2017-02-09T07:33: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"/>
    <n v="160.47"/>
    <x v="0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4"/>
    <n v="156.05000000000001"/>
    <x v="0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6"/>
    <n v="63.17"/>
    <x v="0"/>
    <s v="documentary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2"/>
    <n v="104.82"/>
    <x v="0"/>
    <s v="documentary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7"/>
    <n v="97.36"/>
    <x v="0"/>
    <s v="documentary"/>
    <d v="2016-05-17T13:57:14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299999999999999"/>
    <n v="203.63"/>
    <x v="0"/>
    <s v="documentary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"/>
    <n v="188.31"/>
    <x v="0"/>
    <s v="documentary"/>
    <d v="2016-03-08T15:16:31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"/>
    <n v="146.65"/>
    <x v="0"/>
    <s v="documentary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3"/>
    <n v="109.19"/>
    <x v="0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7"/>
    <n v="59.25"/>
    <x v="0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"/>
    <n v="97.9"/>
    <x v="0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00000000000001"/>
    <n v="70"/>
    <x v="0"/>
    <s v="documentary"/>
    <d v="2016-07-08T18:08:10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"/>
    <n v="72.87"/>
    <x v="0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"/>
    <n v="146.35"/>
    <x v="0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7"/>
    <n v="67.91"/>
    <x v="0"/>
    <s v="documentary"/>
    <d v="2014-09-12T21:06:38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"/>
    <n v="169.85"/>
    <x v="0"/>
    <s v="documentary"/>
    <d v="2016-03-30T18:44:25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"/>
    <n v="58.41"/>
    <x v="0"/>
    <s v="documentary"/>
    <d v="2014-10-14T17:42:25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"/>
    <n v="119.99"/>
    <x v="0"/>
    <s v="documentary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"/>
    <n v="99.86"/>
    <x v="0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"/>
    <n v="90.58"/>
    <x v="0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200000000000001"/>
    <n v="117.77"/>
    <x v="0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"/>
    <x v="0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7"/>
    <n v="71.900000000000006"/>
    <x v="0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99999999999999"/>
    <n v="129.82"/>
    <x v="0"/>
    <s v="documentary"/>
    <d v="2016-08-04T01:35:0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"/>
    <n v="44.91"/>
    <x v="0"/>
    <s v="documentary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7"/>
    <n v="40.76"/>
    <x v="0"/>
    <s v="documentary"/>
    <d v="2014-09-08T04:01:08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900000000000001"/>
    <n v="103.52"/>
    <x v="0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4"/>
    <n v="125.45"/>
    <x v="0"/>
    <s v="documentary"/>
    <d v="2016-03-09T19:52:01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599999999999999"/>
    <n v="246.61"/>
    <x v="0"/>
    <s v="documentary"/>
    <d v="2014-10-31T07:03:14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3"/>
    <n v="79.400000000000006"/>
    <x v="0"/>
    <s v="documentary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4"/>
    <x v="0"/>
    <s v="documentary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"/>
    <n v="193.05"/>
    <x v="0"/>
    <s v="documentary"/>
    <d v="2016-05-17T20:38:41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5"/>
    <n v="84.02"/>
    <x v="0"/>
    <s v="documentary"/>
    <d v="2014-10-23T01:41:3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"/>
    <n v="139.83000000000001"/>
    <x v="0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0000000000001"/>
    <n v="109.82"/>
    <x v="0"/>
    <s v="documentary"/>
    <d v="2014-10-24T00:01:46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"/>
    <n v="139.53"/>
    <x v="0"/>
    <s v="documentary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"/>
    <n v="347.85"/>
    <x v="0"/>
    <s v="documentary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00000000000001"/>
    <n v="68.239999999999995"/>
    <x v="0"/>
    <s v="documentary"/>
    <d v="2014-05-21T20:37:52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4"/>
    <n v="239.94"/>
    <x v="0"/>
    <s v="documentary"/>
    <d v="2014-01-29T14:33:19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"/>
    <n v="287.31"/>
    <x v="0"/>
    <s v="documentary"/>
    <d v="2012-04-20T19:01:58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"/>
    <n v="86.85"/>
    <x v="0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"/>
    <n v="81.849999999999994"/>
    <x v="0"/>
    <s v="documentary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00000000000001"/>
    <n v="42.87"/>
    <x v="0"/>
    <s v="documentary"/>
    <d v="2011-12-16T13:14:2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"/>
    <n v="709.42"/>
    <x v="0"/>
    <s v="documentary"/>
    <d v="2016-12-07T19:05:0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399999999999999"/>
    <n v="161.26"/>
    <x v="0"/>
    <s v="documentary"/>
    <d v="2012-12-18T18:25:39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"/>
    <n v="41.78"/>
    <x v="0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7"/>
    <n v="89.89"/>
    <x v="0"/>
    <s v="documentary"/>
    <d v="2012-06-18T21:53:18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1"/>
    <n v="45.05"/>
    <x v="0"/>
    <s v="documentary"/>
    <d v="2011-08-02T21:20:31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6"/>
    <x v="0"/>
    <s v="documentary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6"/>
    <n v="54.08"/>
    <x v="0"/>
    <s v="documentary"/>
    <d v="2016-07-25T10:51: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399999999999999"/>
    <n v="103.22"/>
    <x v="0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200000000000001"/>
    <n v="40.4"/>
    <x v="0"/>
    <s v="documentary"/>
    <d v="2016-01-01T13:43:2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599999999999999"/>
    <n v="116.86"/>
    <x v="0"/>
    <s v="documentary"/>
    <d v="2012-03-19T16:31:12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2"/>
    <n v="115.51"/>
    <x v="0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5"/>
    <n v="104.31"/>
    <x v="0"/>
    <s v="documentary"/>
    <d v="2012-06-25T16:45:17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6"/>
    <n v="69.77"/>
    <x v="0"/>
    <s v="documentary"/>
    <d v="2012-08-23T17:01:40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99999999999998"/>
    <n v="43.02"/>
    <x v="0"/>
    <s v="documentary"/>
    <d v="2014-04-26T02:49:19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00000000000001"/>
    <n v="58.54"/>
    <x v="0"/>
    <s v="documentary"/>
    <d v="2014-12-07T18:45:47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6"/>
    <n v="111.8"/>
    <x v="0"/>
    <s v="documentary"/>
    <d v="2014-10-22T14:01:41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"/>
    <n v="46.23"/>
    <x v="0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4"/>
    <n v="144.69"/>
    <x v="0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"/>
    <n v="88.85"/>
    <x v="0"/>
    <s v="documentary"/>
    <d v="2016-06-28T01:49:40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2"/>
    <n v="81.75"/>
    <x v="0"/>
    <s v="documentary"/>
    <d v="2014-02-04T01:30:5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30000000000007"/>
    <x v="0"/>
    <s v="documentary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1"/>
    <n v="104.26"/>
    <x v="0"/>
    <s v="documentary"/>
    <d v="2011-11-18T01:00: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1"/>
    <n v="90.62"/>
    <x v="0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00000000000001"/>
    <n v="157.33000000000001"/>
    <x v="0"/>
    <s v="documentary"/>
    <d v="2013-09-09T17:00:5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200000000000001"/>
    <n v="105.18"/>
    <x v="0"/>
    <s v="documentary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"/>
    <n v="58.72"/>
    <x v="0"/>
    <s v="documentary"/>
    <d v="2012-03-22T21:49:20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7"/>
    <n v="81.63"/>
    <x v="0"/>
    <s v="documentary"/>
    <d v="2012-06-22T13:33:2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4"/>
    <n v="56.46"/>
    <x v="0"/>
    <s v="documentary"/>
    <d v="2010-07-20T18:38:04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"/>
    <n v="140.1"/>
    <x v="0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7"/>
    <n v="224.85"/>
    <x v="0"/>
    <s v="documentary"/>
    <d v="2016-11-13T21:01:07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00000000000001"/>
    <n v="181.13"/>
    <x v="0"/>
    <s v="documentary"/>
    <d v="2014-04-16T15:15:47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4"/>
    <n v="711.04"/>
    <x v="0"/>
    <s v="documentary"/>
    <d v="2011-07-08T20:12:5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2"/>
    <n v="65.88"/>
    <x v="0"/>
    <s v="documentary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"/>
    <n v="75.19"/>
    <x v="0"/>
    <s v="documentary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"/>
    <n v="133.13999999999999"/>
    <x v="0"/>
    <s v="documentary"/>
    <d v="2014-01-07T15:04:22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8"/>
    <n v="55.2"/>
    <x v="0"/>
    <s v="documentary"/>
    <d v="2014-02-04T02:02:19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8"/>
    <n v="86.16"/>
    <x v="0"/>
    <s v="documentary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2"/>
    <n v="92.32"/>
    <x v="0"/>
    <s v="documentary"/>
    <d v="2011-09-20T20:54:10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"/>
    <n v="160.16"/>
    <x v="0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7"/>
    <n v="45.6"/>
    <x v="0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"/>
    <n v="183.29"/>
    <x v="0"/>
    <s v="documentary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"/>
    <n v="125.79"/>
    <x v="0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7"/>
    <n v="57.65"/>
    <x v="0"/>
    <s v="documentary"/>
    <d v="2012-07-09T17:49:38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"/>
    <n v="78.66"/>
    <x v="0"/>
    <s v="documentary"/>
    <d v="2012-06-19T21:03:31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3"/>
    <n v="91.48"/>
    <x v="0"/>
    <s v="documentary"/>
    <d v="2013-09-12T01:31:0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"/>
    <n v="68.099999999999994"/>
    <x v="0"/>
    <s v="documentary"/>
    <d v="2014-09-22T20:26:42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"/>
    <n v="48.09"/>
    <x v="0"/>
    <s v="documentary"/>
    <d v="2014-01-09T09:30:31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"/>
    <n v="202.42"/>
    <x v="0"/>
    <s v="documentary"/>
    <d v="2013-03-27T23:17:40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1"/>
    <n v="216.75"/>
    <x v="0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"/>
    <n v="110.07"/>
    <x v="0"/>
    <s v="documentary"/>
    <d v="2013-04-30T20:13:07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  <d v="2014-02-12T05:40:3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0.02"/>
    <n v="50.17"/>
    <x v="0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0.01"/>
    <n v="35.83"/>
    <x v="0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01"/>
    <n v="11.77"/>
    <x v="0"/>
    <s v="animation"/>
    <d v="2013-05-06T22:13:50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.0000000000000007E-2"/>
    <n v="40.78"/>
    <x v="0"/>
    <s v="animation"/>
    <d v="2012-01-26T09:01:3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0.01"/>
    <n v="16.63"/>
    <x v="0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0.06"/>
    <n v="52"/>
    <x v="0"/>
    <s v="animation"/>
    <d v="2014-05-19T18:24:05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0.02"/>
    <n v="4.8"/>
    <x v="0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4000000000000001"/>
    <n v="51.88"/>
    <x v="0"/>
    <s v="animation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0.1"/>
    <n v="71.25"/>
    <x v="0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  <d v="2013-08-14T17:56:2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0.09"/>
    <n v="170.55"/>
    <x v="0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d v="2014-10-07T18:16:5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d v="2013-10-03T19:03:16"/>
    <d v="2013-11-02T19:03:16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"/>
    <n v="393.59"/>
    <x v="0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  <d v="2014-01-11T00:21:41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d v="2011-12-17T21:46:01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0000000000000007E-2"/>
    <n v="47.88"/>
    <x v="0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  <d v="2013-02-26T13:19:23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0.03"/>
    <n v="20.5"/>
    <x v="0"/>
    <s v="animation"/>
    <d v="2014-04-24T18:11:35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0.02"/>
    <n v="9"/>
    <x v="0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01"/>
    <n v="56.57"/>
    <x v="0"/>
    <s v="animation"/>
    <d v="2014-01-15T22:43:2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d v="2013-12-26T17:09: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01"/>
    <n v="16.399999999999999"/>
    <x v="0"/>
    <s v="animation"/>
    <d v="2014-10-26T17:12:51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  <d v="2012-03-03T00:03:42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01"/>
    <n v="20.329999999999998"/>
    <x v="0"/>
    <s v="animation"/>
    <d v="2013-09-30T16:40:0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0.08"/>
    <n v="16.760000000000002"/>
    <x v="0"/>
    <s v="animation"/>
    <d v="2013-04-14T16:47:40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  <d v="2011-09-14T15:22:0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  <d v="2014-04-30T13:01:1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d v="2013-05-13T20:19:27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d v="2011-06-11T03:02:2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0.02"/>
    <n v="113.64"/>
    <x v="0"/>
    <s v="animation"/>
    <d v="2011-07-26T17:02:3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  <d v="2016-04-28T20:22:15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7"/>
    <n v="17.25"/>
    <x v="0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01"/>
    <n v="15.2"/>
    <x v="0"/>
    <s v="animation"/>
    <d v="2012-08-08T22:37:44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2"/>
    <n v="110.64"/>
    <x v="0"/>
    <s v="animation"/>
    <d v="2012-08-14T16:18:54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0.01"/>
    <n v="25.5"/>
    <x v="0"/>
    <s v="animation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2"/>
    <n v="38.479999999999997"/>
    <x v="0"/>
    <s v="animation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8"/>
    <n v="28.2"/>
    <x v="0"/>
    <s v="animation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0.03"/>
    <n v="61.5"/>
    <x v="0"/>
    <s v="animation"/>
    <d v="2014-08-18T16:45:19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d v="2015-04-06T02:04:03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0.02"/>
    <n v="39.57"/>
    <x v="0"/>
    <s v="animation"/>
    <d v="2014-04-28T23:24:0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3"/>
    <n v="88.8"/>
    <x v="0"/>
    <s v="animation"/>
    <d v="2014-09-22T09:47:15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"/>
    <n v="55.46"/>
    <x v="0"/>
    <s v="animation"/>
    <d v="2013-07-10T12:00:1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0.06"/>
    <n v="87.14"/>
    <x v="0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"/>
    <n v="51.22"/>
    <x v="0"/>
    <s v="animation"/>
    <d v="2012-11-30T04:44:32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2"/>
    <n v="66.52"/>
    <x v="0"/>
    <s v="animation"/>
    <d v="2013-04-17T12:08:1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  <d v="2014-05-02T22:37:19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  <d v="2011-12-05T11:33:36"/>
    <d v="2012-01-05T11:33:00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d v="2012-07-23T23:14:4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  <d v="2014-06-09T19:56:0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  <d v="2013-12-12T22:21:14"/>
    <d v="2014-02-10T22:21:14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01"/>
    <n v="10"/>
    <x v="0"/>
    <s v="animation"/>
    <d v="2014-11-02T00:54:25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0.05"/>
    <n v="136.09"/>
    <x v="0"/>
    <s v="animation"/>
    <d v="2011-11-11T18:17:2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0.1"/>
    <n v="73.459999999999994"/>
    <x v="0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0.03"/>
    <n v="53.75"/>
    <x v="0"/>
    <s v="animation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d v="2011-06-09T05:37:3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0.01"/>
    <n v="57.5"/>
    <x v="0"/>
    <s v="animation"/>
    <d v="2012-02-17T13:17:05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0.02"/>
    <n v="12.67"/>
    <x v="0"/>
    <s v="animation"/>
    <d v="2014-12-18T12:38:2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0.01"/>
    <n v="67"/>
    <x v="0"/>
    <s v="animation"/>
    <d v="2012-02-10T23:36:27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  <d v="2013-07-11T13:15:2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0.03"/>
    <n v="64"/>
    <x v="0"/>
    <s v="animation"/>
    <d v="2012-09-04T23:00:5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01"/>
    <n v="133.33000000000001"/>
    <x v="0"/>
    <s v="animation"/>
    <d v="2012-03-27T00:35:01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d v="2013-03-07T07:16:2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4000000000000001"/>
    <n v="102.38"/>
    <x v="0"/>
    <s v="animation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0.03"/>
    <n v="16.670000000000002"/>
    <x v="0"/>
    <s v="animation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"/>
    <n v="725.03"/>
    <x v="0"/>
    <s v="animation"/>
    <d v="2015-11-19T11:46:41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0.01"/>
    <n v="68.33"/>
    <x v="0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3"/>
    <n v="39.229999999999997"/>
    <x v="0"/>
    <s v="animation"/>
    <d v="2012-11-05T09:23:41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"/>
    <n v="150.15"/>
    <x v="1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5"/>
    <n v="93.43"/>
    <x v="1"/>
    <s v="plays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99999999999999"/>
    <n v="110.97"/>
    <x v="1"/>
    <s v="plays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1"/>
    <n v="71.790000000000006"/>
    <x v="1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900000000000001"/>
    <n v="29.26"/>
    <x v="1"/>
    <s v="plays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9999999999994"/>
    <x v="1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1"/>
    <n v="63.83"/>
    <x v="1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99999999999999"/>
    <n v="44.33"/>
    <x v="1"/>
    <s v="plays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"/>
    <n v="86.94"/>
    <x v="1"/>
    <s v="plays"/>
    <d v="2016-12-21T00:44:54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8"/>
    <n v="126.55"/>
    <x v="1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"/>
    <x v="1"/>
    <s v="plays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"/>
    <n v="71.239999999999995"/>
    <x v="1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"/>
    <n v="117.88"/>
    <x v="1"/>
    <s v="plays"/>
    <d v="2016-04-22T10:26:05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5"/>
    <n v="327.08"/>
    <x v="1"/>
    <s v="plays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3"/>
    <n v="34.75"/>
    <x v="1"/>
    <s v="plays"/>
    <d v="2016-12-07T13:05:0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"/>
    <n v="100.06"/>
    <x v="1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1"/>
    <n v="40.85"/>
    <x v="1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"/>
    <n v="252.02"/>
    <x v="1"/>
    <s v="plays"/>
    <d v="2016-04-13T19:04:23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1"/>
    <n v="25.16"/>
    <x v="1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01"/>
    <n v="25"/>
    <x v="2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  <d v="2016-03-04T17:41:56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  <d v="2014-10-02T02:12: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0.01"/>
    <n v="3"/>
    <x v="2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"/>
    <n v="402.71"/>
    <x v="2"/>
    <s v="web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d v="2016-01-11T16:42: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0.03"/>
    <n v="8.5"/>
    <x v="2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01"/>
    <n v="8.75"/>
    <x v="2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0.05"/>
    <n v="135.04"/>
    <x v="2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d v="2015-11-10T14:48:16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  <d v="2014-10-15T17:16:31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7"/>
    <n v="64.36"/>
    <x v="2"/>
    <s v="web"/>
    <d v="2014-09-19T16:26:12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d v="2016-05-13T08:29:03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0.03"/>
    <n v="200"/>
    <x v="2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01"/>
    <n v="68.3"/>
    <x v="2"/>
    <s v="web"/>
    <d v="2016-11-02T22:36:43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  <d v="2014-11-17T18:30:4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d v="2016-11-18T09:20:15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  <d v="2016-06-14T16:25:3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d v="2014-12-02T20:13:14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d v="2015-12-10T22:07:0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01"/>
    <n v="20"/>
    <x v="2"/>
    <s v="web"/>
    <d v="2015-12-02T20:20:12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  <d v="2016-01-19T19:09:2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  <d v="2014-11-20T01:12:11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01"/>
    <n v="20"/>
    <x v="2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  <d v="2016-03-21T14:08:2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  <d v="2015-08-14T13:53:1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0.01"/>
    <n v="35"/>
    <x v="2"/>
    <s v="web"/>
    <d v="2014-11-25T20:27:03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  <d v="2016-08-23T21:47:4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d v="2015-02-20T17:45:19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d v="2015-02-14T17:11:56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01"/>
    <n v="14"/>
    <x v="2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0.09"/>
    <n v="389.29"/>
    <x v="2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0.03"/>
    <n v="150.5"/>
    <x v="2"/>
    <s v="web"/>
    <d v="2016-09-18T18:28:06"/>
    <d v="2016-11-17T19:28:06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0.04"/>
    <n v="24.78"/>
    <x v="2"/>
    <s v="web"/>
    <d v="2016-01-08T13:18:5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0.03"/>
    <n v="250"/>
    <x v="2"/>
    <s v="web"/>
    <d v="2014-11-03T05:34:20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3"/>
    <x v="2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  <d v="2016-03-17T18:43:26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  <d v="2015-03-20T01:40:38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  <d v="2016-10-03T21:31:32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  <d v="2016-06-24T16:55:35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3"/>
    <x v="2"/>
    <s v="web"/>
    <d v="2014-11-05T00:03:01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  <d v="2015-02-12T19:30:02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0.01"/>
    <n v="23.33"/>
    <x v="2"/>
    <s v="web"/>
    <d v="2014-11-26T20:35:39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0.04"/>
    <n v="45.39"/>
    <x v="2"/>
    <s v="web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0.03"/>
    <n v="16.38"/>
    <x v="2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01"/>
    <n v="292.2"/>
    <x v="2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01"/>
    <n v="5"/>
    <x v="2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d v="2015-11-20T13:27:17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"/>
    <n v="105.93"/>
    <x v="2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  <d v="2014-09-26T15:36:3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0.01"/>
    <n v="87"/>
    <x v="2"/>
    <s v="web"/>
    <d v="2016-06-07T23:42:17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0.06"/>
    <n v="37.89"/>
    <x v="2"/>
    <s v="web"/>
    <d v="2016-06-11T18:35:38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"/>
    <n v="111.41"/>
    <x v="2"/>
    <s v="web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  <d v="2016-01-15T07:21:51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d v="2014-06-13T16:37:3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  <d v="2016-04-14T15:18: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0.01"/>
    <n v="76.67"/>
    <x v="2"/>
    <s v="web"/>
    <d v="2016-04-29T18:32:09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"/>
    <n v="49.8"/>
    <x v="2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d v="2017-01-27T23:05:18"/>
    <d v="2017-02-25T23:04:00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  <d v="2014-08-14T13:59:55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"/>
    <n v="50.5"/>
    <x v="2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"/>
    <n v="151.32"/>
    <x v="2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"/>
    <n v="134.36000000000001"/>
    <x v="2"/>
    <s v="wearables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6"/>
    <n v="174.03"/>
    <x v="2"/>
    <s v="wearables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"/>
    <n v="73.489999999999995"/>
    <x v="2"/>
    <s v="wearables"/>
    <d v="2014-09-16T15:58:59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9"/>
    <n v="23.52"/>
    <x v="2"/>
    <s v="wearables"/>
    <d v="2016-07-13T00:37:5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2"/>
    <n v="39.07"/>
    <x v="2"/>
    <s v="wearables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"/>
    <n v="125.94"/>
    <x v="2"/>
    <s v="wearables"/>
    <d v="2016-02-16T18:25:49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7"/>
    <n v="1644"/>
    <x v="2"/>
    <s v="wearables"/>
    <d v="2014-09-09T16:38: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4"/>
    <n v="42.67"/>
    <x v="2"/>
    <s v="wearables"/>
    <d v="2014-08-26T21:53:33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00000000000001"/>
    <n v="35.130000000000003"/>
    <x v="2"/>
    <s v="wearables"/>
    <d v="2014-10-20T00:53:04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1"/>
    <n v="239.35"/>
    <x v="2"/>
    <s v="wearables"/>
    <d v="2014-11-13T00:25:1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"/>
    <n v="107.64"/>
    <x v="2"/>
    <s v="wearables"/>
    <d v="2016-11-01T16:34:10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"/>
    <n v="95.83"/>
    <x v="2"/>
    <s v="wearables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"/>
    <n v="31.66"/>
    <x v="2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7"/>
    <n v="42.89"/>
    <x v="2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4"/>
    <n v="122.74"/>
    <x v="2"/>
    <s v="wearables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6"/>
    <n v="190.45"/>
    <x v="2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"/>
    <n v="109.34"/>
    <x v="2"/>
    <s v="wearables"/>
    <d v="2015-06-24T03:51:29"/>
    <d v="2015-07-26T18:00:00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1"/>
    <n v="143.66999999999999"/>
    <x v="2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0.03"/>
    <n v="84.94"/>
    <x v="2"/>
    <s v="wearables"/>
    <d v="2014-10-10T17:47: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01"/>
    <n v="10.56"/>
    <x v="2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  <d v="2014-12-17T10:30:4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0.08"/>
    <n v="31.17"/>
    <x v="2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9"/>
    <n v="155.33000000000001"/>
    <x v="2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"/>
    <n v="178.93"/>
    <x v="2"/>
    <s v="wearables"/>
    <d v="2016-09-19T08:57:43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0.05"/>
    <n v="27.36"/>
    <x v="2"/>
    <s v="wearables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2"/>
    <n v="1536.25"/>
    <x v="2"/>
    <s v="wearables"/>
    <d v="2016-06-06T15:00:5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8999999999999998"/>
    <n v="85"/>
    <x v="2"/>
    <s v="wearables"/>
    <d v="2016-05-16T17:02:0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"/>
    <n v="788.53"/>
    <x v="2"/>
    <s v="wearables"/>
    <d v="2014-12-11T16:37:3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2"/>
    <n v="50.3"/>
    <x v="2"/>
    <s v="wearables"/>
    <d v="2014-12-01T05:16:04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  <d v="2014-06-13T02:47:07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5"/>
    <n v="34.270000000000003"/>
    <x v="2"/>
    <s v="wearables"/>
    <d v="2014-12-02T22:20:0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0.01"/>
    <n v="61.29"/>
    <x v="2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6"/>
    <n v="133.25"/>
    <x v="2"/>
    <s v="wearables"/>
    <d v="2016-05-14T09:41:35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0.04"/>
    <n v="65.180000000000007"/>
    <x v="2"/>
    <s v="wearables"/>
    <d v="2016-04-21T09:02:1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"/>
    <n v="93.9"/>
    <x v="2"/>
    <s v="wearables"/>
    <d v="2016-07-05T16:41:4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6"/>
    <n v="150.65"/>
    <x v="2"/>
    <s v="wearables"/>
    <d v="2014-08-13T12:02:1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  <d v="2016-09-26T19:20:04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01"/>
    <n v="99.33"/>
    <x v="2"/>
    <s v="wearables"/>
    <d v="2016-09-21T21:36:04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0000000000000007E-2"/>
    <n v="177.39"/>
    <x v="2"/>
    <s v="wearables"/>
    <d v="2014-06-19T11:21:31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8000000000000003"/>
    <n v="55.3"/>
    <x v="2"/>
    <s v="wearables"/>
    <d v="2014-11-28T20:47:52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0.04"/>
    <n v="591.66999999999996"/>
    <x v="2"/>
    <s v="wearables"/>
    <d v="2016-12-07T18:00:53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3"/>
    <n v="405.5"/>
    <x v="2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999999999999996"/>
    <n v="343.15"/>
    <x v="2"/>
    <s v="wearables"/>
    <d v="2016-11-01T16:01:37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"/>
    <n v="72.59"/>
    <x v="2"/>
    <s v="wearables"/>
    <d v="2016-07-28T15:14:0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01"/>
    <n v="26"/>
    <x v="2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.0000000000000007E-2"/>
    <n v="6.5"/>
    <x v="2"/>
    <s v="wearables"/>
    <d v="2016-11-22T09:01:0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"/>
    <n v="119.39"/>
    <x v="2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0.01"/>
    <n v="90.86"/>
    <x v="2"/>
    <s v="wearables"/>
    <d v="2014-10-01T12:30:2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  <d v="2014-06-25T22:15:02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"/>
    <n v="20.34"/>
    <x v="2"/>
    <s v="wearables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"/>
    <n v="530.69000000000005"/>
    <x v="2"/>
    <s v="wearables"/>
    <d v="2014-08-15T22:20:45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"/>
    <n v="120.39"/>
    <x v="2"/>
    <s v="wearables"/>
    <d v="2013-10-16T11:39:0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0.03"/>
    <n v="13"/>
    <x v="2"/>
    <s v="wearables"/>
    <d v="2016-12-11T16:31:21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7"/>
    <n v="291.33"/>
    <x v="2"/>
    <s v="wearables"/>
    <d v="2014-06-23T15:54:4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1"/>
    <n v="124.92"/>
    <x v="2"/>
    <s v="wearables"/>
    <d v="2016-10-25T17:26:2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0.06"/>
    <n v="119.57"/>
    <x v="2"/>
    <s v="wearables"/>
    <d v="2016-12-07T22:49:09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01"/>
    <n v="120.25"/>
    <x v="2"/>
    <s v="wearables"/>
    <d v="2016-12-22T04:37:48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01"/>
    <n v="195.4"/>
    <x v="2"/>
    <s v="wearables"/>
    <d v="2016-12-22T11:47:58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d v="2016-11-02T23:53: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9"/>
    <n v="117.7"/>
    <x v="2"/>
    <s v="wearables"/>
    <d v="2016-11-22T15:55:2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"/>
    <n v="23.95"/>
    <x v="2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  <d v="2014-11-05T00:59:1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4"/>
    <n v="99.97"/>
    <x v="2"/>
    <s v="wearables"/>
    <d v="2016-11-04T11:01: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  <d v="2016-01-15T16:20:3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01"/>
    <n v="199"/>
    <x v="2"/>
    <s v="wearables"/>
    <d v="2016-05-06T12:42: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5"/>
    <n v="80.319999999999993"/>
    <x v="2"/>
    <s v="wearables"/>
    <d v="2016-12-30T18:54:42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0.05"/>
    <n v="115.75"/>
    <x v="2"/>
    <s v="wearables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"/>
    <n v="44.69"/>
    <x v="2"/>
    <s v="wearables"/>
    <d v="2014-10-28T15:48:2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  <d v="2014-08-06T20:30:0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01"/>
    <n v="22.5"/>
    <x v="2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0.01"/>
    <n v="19.399999999999999"/>
    <x v="2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4"/>
    <n v="66.709999999999994"/>
    <x v="3"/>
    <s v="nonfiction"/>
    <d v="2012-01-01T15:34:5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"/>
    <n v="84.14"/>
    <x v="3"/>
    <s v="nonfiction"/>
    <d v="2014-06-17T13:43:27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"/>
    <n v="215.73"/>
    <x v="3"/>
    <s v="nonfiction"/>
    <d v="2012-03-09T19:19:38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00000000000001"/>
    <n v="54.69"/>
    <x v="3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"/>
    <n v="51.63"/>
    <x v="3"/>
    <s v="nonfiction"/>
    <d v="2011-05-31T15:19: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"/>
    <n v="143.36000000000001"/>
    <x v="3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"/>
    <n v="72.430000000000007"/>
    <x v="3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6"/>
    <n v="36.53"/>
    <x v="3"/>
    <s v="nonfiction"/>
    <d v="2012-12-04T00:29:09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6"/>
    <n v="60.9"/>
    <x v="3"/>
    <s v="nonfiction"/>
    <d v="2011-07-07T20:05:5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1"/>
    <n v="43.55"/>
    <x v="3"/>
    <s v="nonfiction"/>
    <d v="2012-07-21T04:27:41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"/>
    <n v="99.77"/>
    <x v="3"/>
    <s v="nonfiction"/>
    <d v="2011-11-07T17:53:1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"/>
    <x v="3"/>
    <s v="nonfiction"/>
    <d v="2011-12-02T19:05:47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"/>
    <x v="3"/>
    <s v="nonfiction"/>
    <d v="2013-07-31T10:11:0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"/>
    <n v="17.82"/>
    <x v="3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6"/>
    <n v="187.19"/>
    <x v="3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399999999999999"/>
    <n v="234.81"/>
    <x v="3"/>
    <s v="nonfiction"/>
    <d v="2014-11-03T00:42:2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"/>
    <n v="105.05"/>
    <x v="3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"/>
    <n v="56.67"/>
    <x v="3"/>
    <s v="nonfiction"/>
    <d v="2014-01-28T06:36:2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7"/>
    <n v="39.049999999999997"/>
    <x v="3"/>
    <s v="nonfiction"/>
    <d v="2014-10-31T14:29:54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"/>
    <n v="68.349999999999994"/>
    <x v="3"/>
    <s v="nonfiction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"/>
    <n v="169.58"/>
    <x v="3"/>
    <s v="nonfiction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"/>
    <n v="141.41999999999999"/>
    <x v="3"/>
    <s v="nonfiction"/>
    <d v="2013-05-07T15:33:2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100000000000001"/>
    <n v="67.39"/>
    <x v="3"/>
    <s v="nonfiction"/>
    <d v="2014-02-19T22:01:5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7"/>
    <x v="3"/>
    <s v="nonfiction"/>
    <d v="2012-03-22T17:01:25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"/>
    <n v="82.52"/>
    <x v="3"/>
    <s v="nonfiction"/>
    <d v="2012-11-13T22:58:2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"/>
    <n v="53.73"/>
    <x v="3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0000000000001"/>
    <n v="34.21"/>
    <x v="3"/>
    <s v="nonfiction"/>
    <d v="2012-09-05T01:01:49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"/>
    <n v="127.33"/>
    <x v="3"/>
    <s v="nonfiction"/>
    <d v="2014-12-15T13:10:19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"/>
    <n v="45.57"/>
    <x v="3"/>
    <s v="nonfiction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6"/>
    <n v="95.96"/>
    <x v="3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3"/>
    <n v="77.27"/>
    <x v="3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9"/>
    <n v="57.34"/>
    <x v="3"/>
    <s v="nonfiction"/>
    <d v="2011-06-19T15:07:5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200000000000001"/>
    <n v="53.19"/>
    <x v="3"/>
    <s v="nonfiction"/>
    <d v="2016-09-26T10:06:57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1"/>
    <x v="3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4"/>
    <n v="42.35"/>
    <x v="3"/>
    <s v="nonfiction"/>
    <d v="2012-12-06T17:58:41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2"/>
    <n v="37.47"/>
    <x v="3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8"/>
    <n v="37.450000000000003"/>
    <x v="3"/>
    <s v="nonfiction"/>
    <d v="2011-02-16T18:24:19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6"/>
    <x v="3"/>
    <s v="nonfiction"/>
    <d v="2012-11-22T01:18:34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"/>
    <x v="3"/>
    <s v="nonfiction"/>
    <d v="2010-09-08T20:04:2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2"/>
    <n v="51.47"/>
    <x v="3"/>
    <s v="nonfiction"/>
    <d v="2014-05-30T07:55:3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d v="2016-10-27T18:20:13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0.05"/>
    <n v="39.17"/>
    <x v="3"/>
    <s v="fiction"/>
    <d v="2014-01-03T18:02:0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d v="2016-11-16T20:36:10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"/>
    <n v="57.3"/>
    <x v="3"/>
    <s v="fiction"/>
    <d v="2014-09-19T13:01:2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0.04"/>
    <n v="59"/>
    <x v="3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"/>
    <n v="31.85"/>
    <x v="3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0.03"/>
    <n v="50"/>
    <x v="3"/>
    <s v="fiction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01"/>
    <n v="16"/>
    <x v="3"/>
    <s v="fiction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"/>
    <n v="39"/>
    <x v="3"/>
    <s v="fiction"/>
    <d v="2014-01-24T18:43:38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0.02"/>
    <n v="34"/>
    <x v="3"/>
    <s v="fiction"/>
    <d v="2011-11-16T01:26:3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"/>
    <n v="63.12"/>
    <x v="3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01"/>
    <n v="7"/>
    <x v="3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  <d v="2014-03-31T16:51:20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0.03"/>
    <n v="66.67"/>
    <x v="3"/>
    <s v="fiction"/>
    <d v="2010-09-15T16:25:05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20000000000003"/>
    <x v="4"/>
    <s v="rock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"/>
    <n v="42.61"/>
    <x v="4"/>
    <s v="rock"/>
    <d v="2013-05-09T00:01:14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d v="2012-07-26T18:11:4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"/>
    <n v="63.49"/>
    <x v="4"/>
    <s v="rock"/>
    <d v="2012-03-19T18:34:09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3"/>
    <n v="102.5"/>
    <x v="4"/>
    <s v="rock"/>
    <d v="2014-02-05T03:35:19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1"/>
    <n v="31.14"/>
    <x v="4"/>
    <s v="rock"/>
    <d v="2013-01-29T14:15:1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3"/>
    <n v="162.27000000000001"/>
    <x v="4"/>
    <s v="rock"/>
    <d v="2012-03-15T01:20:3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399999999999999"/>
    <n v="80.59"/>
    <x v="4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4"/>
    <n v="59.85"/>
    <x v="4"/>
    <s v="rock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00000000000001"/>
    <n v="132.86000000000001"/>
    <x v="4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"/>
    <n v="92.55"/>
    <x v="4"/>
    <s v="rock"/>
    <d v="2013-01-02T01:08:5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4"/>
    <n v="60.86"/>
    <x v="4"/>
    <s v="rock"/>
    <d v="2013-10-10T18:44:06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"/>
    <n v="41.85"/>
    <x v="4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3"/>
    <n v="88.33"/>
    <x v="4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"/>
    <n v="158.96"/>
    <x v="4"/>
    <s v="rock"/>
    <d v="2011-07-12T02:45:37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200000000000001"/>
    <n v="85.05"/>
    <x v="4"/>
    <s v="rock"/>
    <d v="2012-02-24T14:42:4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"/>
    <n v="112.61"/>
    <x v="4"/>
    <s v="rock"/>
    <d v="2013-08-16T21:11: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8"/>
    <n v="45.44"/>
    <x v="4"/>
    <s v="rock"/>
    <d v="2012-03-28T23:51:2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99999999999999"/>
    <n v="46.22"/>
    <x v="4"/>
    <s v="rock"/>
    <d v="2014-08-31T14:09:4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"/>
    <n v="178.61"/>
    <x v="4"/>
    <s v="rock"/>
    <d v="2012-03-28T16:00:46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"/>
    <n v="40.75"/>
    <x v="4"/>
    <s v="rock"/>
    <d v="2014-08-12T10:24:14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200000000000001"/>
    <n v="43.73"/>
    <x v="4"/>
    <s v="rock"/>
    <d v="2011-06-01T19:05:2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"/>
    <n v="81.069999999999993"/>
    <x v="4"/>
    <s v="rock"/>
    <d v="2012-08-02T00:32:04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"/>
    <n v="74.61"/>
    <x v="4"/>
    <s v="rock"/>
    <d v="2011-05-02T22:47:58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6"/>
    <x v="4"/>
    <s v="rock"/>
    <d v="2011-07-06T02:32:06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"/>
    <x v="4"/>
    <s v="rock"/>
    <d v="2011-05-27T19:45:12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"/>
    <n v="117.68"/>
    <x v="4"/>
    <s v="rock"/>
    <d v="2011-08-08T16:35:39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"/>
    <n v="73.77"/>
    <x v="4"/>
    <s v="rock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"/>
    <x v="4"/>
    <s v="rock"/>
    <d v="2014-11-19T02:24:46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4"/>
    <n v="79.83"/>
    <x v="4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"/>
    <x v="4"/>
    <s v="rock"/>
    <d v="2012-08-02T01:21:02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7"/>
    <x v="4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2"/>
    <n v="27.61"/>
    <x v="4"/>
    <s v="rock"/>
    <d v="2013-01-08T00:25:5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6"/>
    <n v="25"/>
    <x v="4"/>
    <s v="rock"/>
    <d v="2012-06-20T23:02:45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"/>
    <n v="45.46"/>
    <x v="4"/>
    <s v="rock"/>
    <d v="2011-05-16T17:50:01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"/>
    <x v="4"/>
    <s v="rock"/>
    <d v="2014-10-02T22:01:43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499999999999999"/>
    <n v="39.31"/>
    <x v="4"/>
    <s v="rock"/>
    <d v="2013-03-08T20:54: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"/>
    <n v="89.42"/>
    <x v="4"/>
    <s v="rock"/>
    <d v="2012-01-17T14:23:31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6"/>
    <n v="28.68"/>
    <x v="4"/>
    <s v="rock"/>
    <d v="2012-07-30T21:11:21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900000000000001"/>
    <n v="31.07"/>
    <x v="4"/>
    <s v="rock"/>
    <d v="2013-12-11T23:57:34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"/>
    <n v="70.55"/>
    <x v="4"/>
    <s v="rock"/>
    <d v="2014-05-09T20:12:22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3"/>
    <x v="4"/>
    <s v="rock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"/>
    <n v="51.81"/>
    <x v="4"/>
    <s v="rock"/>
    <d v="2012-09-05T22:44: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8"/>
    <n v="43.52"/>
    <x v="4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"/>
    <n v="39.82"/>
    <x v="4"/>
    <s v="rock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"/>
    <n v="126.81"/>
    <x v="4"/>
    <s v="rock"/>
    <d v="2012-10-04T07:21: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"/>
    <n v="113.88"/>
    <x v="4"/>
    <s v="rock"/>
    <d v="2012-03-05T00:55:30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"/>
    <n v="28.18"/>
    <x v="4"/>
    <s v="rock"/>
    <d v="2012-01-19T11:21:4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1"/>
    <x v="4"/>
    <s v="rock"/>
    <d v="2012-06-13T01:13:02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8"/>
    <n v="60.66"/>
    <x v="4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"/>
    <n v="175"/>
    <x v="4"/>
    <s v="rock"/>
    <d v="2012-03-28T15:31:34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1"/>
    <n v="97.99"/>
    <x v="4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2"/>
    <n v="148.78"/>
    <x v="4"/>
    <s v="rock"/>
    <d v="2014-03-20T21:04:35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"/>
    <n v="96.08"/>
    <x v="4"/>
    <s v="rock"/>
    <d v="2013-05-28T19:44:5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"/>
    <n v="58.63"/>
    <x v="4"/>
    <s v="rock"/>
    <d v="2012-04-06T10:59:18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1"/>
    <n v="109.71"/>
    <x v="4"/>
    <s v="rock"/>
    <d v="2013-09-07T01:21:5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2"/>
    <n v="49.11"/>
    <x v="4"/>
    <s v="rock"/>
    <d v="2014-04-01T23:57:42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"/>
    <n v="47.67"/>
    <x v="4"/>
    <s v="rock"/>
    <d v="2011-12-18T21:33:05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7"/>
    <n v="60.74"/>
    <x v="4"/>
    <s v="rock"/>
    <d v="2012-08-23T18:19:16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"/>
    <n v="63.38"/>
    <x v="4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"/>
    <n v="53.89"/>
    <x v="4"/>
    <s v="metal"/>
    <d v="2014-10-11T20:07:43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"/>
    <n v="66.87"/>
    <x v="4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"/>
    <n v="63.1"/>
    <x v="4"/>
    <s v="metal"/>
    <d v="2016-11-21T06:11:2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"/>
    <n v="36.630000000000003"/>
    <x v="4"/>
    <s v="metal"/>
    <d v="2014-09-23T16:25:52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"/>
    <n v="34.01"/>
    <x v="4"/>
    <s v="metal"/>
    <d v="2016-07-27T04:56:36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"/>
    <n v="28.55"/>
    <x v="4"/>
    <s v="metal"/>
    <d v="2014-02-24T09:24:15"/>
    <d v="2014-03-10T14:00:00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2"/>
    <n v="41.7"/>
    <x v="4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"/>
    <n v="46.67"/>
    <x v="4"/>
    <s v="metal"/>
    <d v="2016-03-23T19:51:57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"/>
    <n v="37.270000000000003"/>
    <x v="4"/>
    <s v="metal"/>
    <d v="2016-06-01T21:07:33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5"/>
    <n v="59.26"/>
    <x v="4"/>
    <s v="metal"/>
    <d v="2016-10-13T19:19:55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"/>
    <n v="65.86"/>
    <x v="4"/>
    <s v="metal"/>
    <d v="2016-11-28T05:05:46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"/>
    <n v="31.91"/>
    <x v="4"/>
    <s v="metal"/>
    <d v="2016-06-24T03:00:17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"/>
    <x v="4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"/>
    <n v="22.74"/>
    <x v="4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5"/>
    <n v="42.72"/>
    <x v="4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"/>
    <n v="52.92"/>
    <x v="4"/>
    <s v="jazz"/>
    <d v="2013-10-23T11:35:13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0.02"/>
    <n v="50.5"/>
    <x v="4"/>
    <s v="jazz"/>
    <d v="2016-08-17T23:10:04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  <d v="2013-10-12T13:19:08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0.05"/>
    <n v="18"/>
    <x v="4"/>
    <s v="jazz"/>
    <d v="2012-01-13T02:49:26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2"/>
    <n v="34.18"/>
    <x v="4"/>
    <s v="jazz"/>
    <d v="2013-09-24T02:33:58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0.02"/>
    <n v="22.5"/>
    <x v="4"/>
    <s v="jazz"/>
    <d v="2012-11-17T18:33:17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"/>
    <n v="58.18"/>
    <x v="4"/>
    <s v="jazz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"/>
    <n v="109.18"/>
    <x v="4"/>
    <s v="jazz"/>
    <d v="2009-10-02T02:31:4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  <d v="2013-12-08T00:39:5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2"/>
    <n v="346.67"/>
    <x v="4"/>
    <s v="jazz"/>
    <d v="2013-03-09T20:17:3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  <d v="2013-08-02T00:32:03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0.05"/>
    <n v="27.08"/>
    <x v="4"/>
    <s v="jazz"/>
    <d v="2013-10-30T13:28:15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01"/>
    <n v="32.5"/>
    <x v="4"/>
    <s v="jazz"/>
    <d v="2011-01-24T19:48:4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0.01"/>
    <n v="9"/>
    <x v="4"/>
    <s v="jazz"/>
    <d v="2012-10-02T04:00:40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"/>
    <n v="34.76"/>
    <x v="4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1"/>
    <n v="28.58"/>
    <x v="4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8"/>
    <n v="46.59"/>
    <x v="4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0.01"/>
    <n v="32.5"/>
    <x v="4"/>
    <s v="jazz"/>
    <d v="2010-11-23T05:35:24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1"/>
    <n v="21.47"/>
    <x v="4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0.03"/>
    <n v="14.13"/>
    <x v="4"/>
    <s v="indie rock"/>
    <d v="2012-09-27T07:42:1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01"/>
    <n v="30"/>
    <x v="4"/>
    <s v="indie rock"/>
    <d v="2011-11-30T06:01:2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"/>
    <n v="21.57"/>
    <x v="4"/>
    <s v="indie rock"/>
    <d v="2011-08-04T20:39:1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"/>
    <n v="83.38"/>
    <x v="4"/>
    <s v="indie rock"/>
    <d v="2016-01-02T22:27:15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d v="2012-03-13T19:15:46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"/>
    <x v="4"/>
    <s v="indie rock"/>
    <d v="2016-12-09T22:35:11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9"/>
    <x v="4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d v="2012-04-27T23:00:5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0000000000000007E-2"/>
    <n v="18"/>
    <x v="4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0.09"/>
    <n v="73.760000000000005"/>
    <x v="4"/>
    <s v="indie rock"/>
    <d v="2014-09-05T18:49:03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0.04"/>
    <n v="31.25"/>
    <x v="4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0.03"/>
    <n v="28.89"/>
    <x v="4"/>
    <s v="indie rock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1"/>
    <n v="143.82"/>
    <x v="4"/>
    <s v="indie rock"/>
    <d v="2010-05-06T04:48:0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"/>
    <n v="147.81"/>
    <x v="4"/>
    <s v="indie rock"/>
    <d v="2016-05-06T23:33:30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0.02"/>
    <n v="27.86"/>
    <x v="4"/>
    <s v="indie rock"/>
    <d v="2010-09-10T03:03:49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"/>
    <x v="4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d v="2012-10-29T16:31:4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0.03"/>
    <n v="35"/>
    <x v="4"/>
    <s v="indie rock"/>
    <d v="2011-12-01T18:11:50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"/>
    <n v="35"/>
    <x v="4"/>
    <s v="indie rock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d v="2010-04-23T19:28:34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0.03"/>
    <n v="40"/>
    <x v="4"/>
    <s v="jazz"/>
    <d v="2012-08-28T19:06:20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0.03"/>
    <n v="32.67"/>
    <x v="4"/>
    <s v="jazz"/>
    <d v="2010-11-25T05:45:2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d v="2014-02-11T04:33:10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d v="2011-08-12T04:37:03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d v="2010-06-11T19:14:15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0.03"/>
    <n v="65"/>
    <x v="4"/>
    <s v="jazz"/>
    <d v="2012-06-21T16:34:0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"/>
    <n v="24.6"/>
    <x v="4"/>
    <s v="jazz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d v="2014-01-03T00:07:25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01"/>
    <n v="15"/>
    <x v="4"/>
    <s v="jazz"/>
    <d v="2012-10-12T02:37:2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.0000000000000007E-2"/>
    <n v="82.58"/>
    <x v="4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d v="2012-07-26T18:19:07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0.06"/>
    <n v="41.67"/>
    <x v="4"/>
    <s v="jazz"/>
    <d v="2012-01-29T16:18:3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d v="2010-09-13T20:28:5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01"/>
    <n v="30"/>
    <x v="4"/>
    <s v="jazz"/>
    <d v="2014-06-12T22:38:50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0.05"/>
    <n v="19.600000000000001"/>
    <x v="4"/>
    <s v="jazz"/>
    <d v="2014-11-01T21:59:21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01"/>
    <n v="100"/>
    <x v="4"/>
    <s v="jazz"/>
    <d v="2012-11-14T15:24:05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d v="2013-10-15T16:07:0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1"/>
    <n v="231.75"/>
    <x v="4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"/>
    <n v="189.33"/>
    <x v="4"/>
    <s v="jazz"/>
    <d v="2014-08-27T12:43:1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0.02"/>
    <n v="55"/>
    <x v="4"/>
    <s v="jazz"/>
    <d v="2014-10-22T23:02:0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1"/>
    <n v="21.8"/>
    <x v="4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0.03"/>
    <n v="32"/>
    <x v="4"/>
    <s v="jazz"/>
    <d v="2013-10-28T21:08:31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d v="2010-06-09T00:28:50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d v="2012-04-14T19:44:55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1"/>
    <n v="56.25"/>
    <x v="4"/>
    <s v="jazz"/>
    <d v="2012-09-28T20:41:5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d v="2012-03-10T05:42:4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"/>
    <n v="69"/>
    <x v="4"/>
    <s v="jazz"/>
    <d v="2010-05-14T21:58:26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.0000000000000007E-2"/>
    <n v="18.71"/>
    <x v="4"/>
    <s v="jazz"/>
    <d v="2014-02-10T08:38:2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5"/>
    <n v="46.03"/>
    <x v="4"/>
    <s v="jazz"/>
    <d v="2013-02-05T23:15:45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d v="2014-03-13T04:03:29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"/>
    <n v="50.67"/>
    <x v="4"/>
    <s v="jazz"/>
    <d v="2014-04-04T17:41:2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0.01"/>
    <n v="25"/>
    <x v="4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d v="2011-12-06T00:34:49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0.01"/>
    <n v="20"/>
    <x v="4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  <d v="2012-08-03T11:30:4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0.01"/>
    <n v="20"/>
    <x v="4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"/>
    <n v="110.29"/>
    <x v="2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0.02"/>
    <n v="37.450000000000003"/>
    <x v="2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0.09"/>
    <n v="41.75"/>
    <x v="2"/>
    <s v="wearables"/>
    <d v="2016-01-13T20:14:20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0.1"/>
    <n v="24.08"/>
    <x v="2"/>
    <s v="wearables"/>
    <d v="2016-10-30T16:01:45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"/>
    <n v="69.41"/>
    <x v="2"/>
    <s v="wearables"/>
    <d v="2016-03-15T14:00:50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0.02"/>
    <n v="155.25"/>
    <x v="2"/>
    <s v="wearables"/>
    <d v="2016-12-28T20:57:06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0.02"/>
    <n v="57.2"/>
    <x v="2"/>
    <s v="wearables"/>
    <d v="2016-08-10T18:00:48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0.01"/>
    <n v="39"/>
    <x v="2"/>
    <s v="wearables"/>
    <d v="2015-12-23T01:02:56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00000000000003"/>
    <n v="58.42"/>
    <x v="2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"/>
    <n v="158.63999999999999"/>
    <x v="2"/>
    <s v="wearables"/>
    <d v="2016-04-20T15:41:12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4"/>
    <n v="99.86"/>
    <x v="2"/>
    <s v="wearables"/>
    <d v="2016-10-19T14:43:3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01"/>
    <n v="25.2"/>
    <x v="2"/>
    <s v="wearables"/>
    <d v="2014-12-26T03:56:39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"/>
    <n v="89.19"/>
    <x v="2"/>
    <s v="wearables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0.06"/>
    <n v="182.62"/>
    <x v="2"/>
    <s v="wearables"/>
    <d v="2016-08-04T07:05:0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0.02"/>
    <n v="50.65"/>
    <x v="2"/>
    <s v="wearables"/>
    <d v="2015-02-25T21:55:59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0.02"/>
    <n v="33.29"/>
    <x v="2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"/>
    <n v="51.82"/>
    <x v="2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9"/>
    <n v="113.63"/>
    <x v="2"/>
    <s v="wearables"/>
    <d v="2014-12-20T04:11:05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"/>
    <n v="136.46"/>
    <x v="2"/>
    <s v="wearables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"/>
    <n v="364.35"/>
    <x v="2"/>
    <s v="wearables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000000000000003"/>
    <n v="19.239999999999998"/>
    <x v="2"/>
    <s v="wearables"/>
    <d v="2016-01-04T17:05:53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0.01"/>
    <n v="41.89"/>
    <x v="2"/>
    <s v="wearables"/>
    <d v="2016-09-12T15:15:19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01"/>
    <n v="30.31"/>
    <x v="2"/>
    <s v="wearables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0.01"/>
    <n v="49.67"/>
    <x v="2"/>
    <s v="wearables"/>
    <d v="2016-09-24T00:24:0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5"/>
    <n v="59.2"/>
    <x v="2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8"/>
    <n v="43.98"/>
    <x v="2"/>
    <s v="wearables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0.01"/>
    <n v="26.5"/>
    <x v="2"/>
    <s v="wearables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7"/>
    <n v="1272.73"/>
    <x v="2"/>
    <s v="wearables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6"/>
    <n v="164"/>
    <x v="2"/>
    <s v="wearables"/>
    <d v="2016-12-17T05:17:33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5"/>
    <n v="153.88999999999999"/>
    <x v="2"/>
    <s v="wearables"/>
    <d v="2014-08-05T20:46:38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0.02"/>
    <n v="51.38"/>
    <x v="2"/>
    <s v="wearables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01"/>
    <n v="93.33"/>
    <x v="2"/>
    <s v="wearables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0.03"/>
    <n v="108.63"/>
    <x v="2"/>
    <s v="wearables"/>
    <d v="2016-04-29T16:43:0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0.02"/>
    <n v="160.5"/>
    <x v="2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4"/>
    <n v="75.75"/>
    <x v="2"/>
    <s v="wearables"/>
    <d v="2016-01-22T22:36:3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000000000000005"/>
    <n v="790.84"/>
    <x v="2"/>
    <s v="wearables"/>
    <d v="2016-01-26T07:25:01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3"/>
    <n v="301.94"/>
    <x v="2"/>
    <s v="wearables"/>
    <d v="2016-05-16T10:00:2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5"/>
    <n v="47.94"/>
    <x v="2"/>
    <s v="wearables"/>
    <d v="2014-10-16T21:42:02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  <d v="2016-09-02T18:04:46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3"/>
    <n v="171.79"/>
    <x v="2"/>
    <s v="wearables"/>
    <d v="2016-07-23T16:01:25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0.01"/>
    <n v="35.33"/>
    <x v="2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0.06"/>
    <n v="82.09"/>
    <x v="2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3"/>
    <n v="110.87"/>
    <x v="2"/>
    <s v="wearables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"/>
    <n v="161.22"/>
    <x v="2"/>
    <s v="wearables"/>
    <d v="2014-05-14T07:04:10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d v="2016-09-01T08:33:45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7"/>
    <n v="52.41"/>
    <x v="2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  <d v="2014-08-04T18:49:24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0.04"/>
    <n v="30.29"/>
    <x v="2"/>
    <s v="wearables"/>
    <d v="2016-06-17T18:09:48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  <d v="2016-03-08T22:11:5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"/>
    <n v="89.6"/>
    <x v="2"/>
    <s v="wearables"/>
    <d v="2016-10-09T23:09:2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0.02"/>
    <n v="424.45"/>
    <x v="2"/>
    <s v="wearables"/>
    <d v="2014-10-09T06:18:50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0000000000000007E-2"/>
    <n v="80.67"/>
    <x v="2"/>
    <s v="wearables"/>
    <d v="2014-11-04T22:34:4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0.02"/>
    <n v="13"/>
    <x v="2"/>
    <s v="wearables"/>
    <d v="2014-06-27T20:47:40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0.01"/>
    <n v="8.1300000000000008"/>
    <x v="2"/>
    <s v="wearables"/>
    <d v="2014-10-29T02:28:1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9"/>
    <n v="153.43"/>
    <x v="2"/>
    <s v="wearables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0.08"/>
    <n v="292.08"/>
    <x v="2"/>
    <s v="wearables"/>
    <d v="2014-10-14T07:11:3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0.02"/>
    <n v="3304"/>
    <x v="2"/>
    <s v="wearables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d v="2016-12-16T17:16:53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3"/>
    <n v="134.55000000000001"/>
    <x v="2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"/>
    <n v="214.07"/>
    <x v="2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"/>
    <n v="216.34"/>
    <x v="2"/>
    <s v="wearables"/>
    <d v="2016-01-19T17:00:27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"/>
    <n v="932.31"/>
    <x v="2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0.06"/>
    <n v="29.25"/>
    <x v="2"/>
    <s v="wearables"/>
    <d v="2014-12-04T00:57:52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"/>
    <n v="174.95"/>
    <x v="2"/>
    <s v="wearables"/>
    <d v="2016-11-02T14:00:23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  <d v="2016-11-28T19:25:15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"/>
    <n v="65"/>
    <x v="2"/>
    <s v="wearables"/>
    <d v="2016-05-20T14:30:46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  <d v="2016-07-10T19:54:22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  <d v="2014-11-03T21:33:15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"/>
    <n v="1389.36"/>
    <x v="2"/>
    <s v="wearables"/>
    <d v="2016-12-10T10:34: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5"/>
    <n v="95.91"/>
    <x v="2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1"/>
    <n v="191.25"/>
    <x v="2"/>
    <s v="wearables"/>
    <d v="2014-11-12T00:03:3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0.03"/>
    <n v="40"/>
    <x v="2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0.03"/>
    <n v="74.790000000000006"/>
    <x v="2"/>
    <s v="wearables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3"/>
    <n v="161.12"/>
    <x v="2"/>
    <s v="wearables"/>
    <d v="2015-10-12T16:12:15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0.03"/>
    <n v="88.71"/>
    <x v="2"/>
    <s v="wearables"/>
    <d v="2016-06-14T11:48:5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"/>
    <n v="53.25"/>
    <x v="2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6"/>
    <n v="106.2"/>
    <x v="4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2"/>
    <n v="22.08"/>
    <x v="4"/>
    <s v="electronic music"/>
    <d v="2015-09-24T06:02:5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9999999999999"/>
    <n v="31.05"/>
    <x v="4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"/>
    <n v="36.21"/>
    <x v="4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9"/>
    <n v="388.98"/>
    <x v="4"/>
    <s v="electronic music"/>
    <d v="2016-01-01T13:56:0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1000000000000001"/>
    <n v="71.849999999999994"/>
    <x v="4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"/>
    <n v="57.38"/>
    <x v="4"/>
    <s v="electronic music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"/>
    <n v="69.67"/>
    <x v="4"/>
    <s v="electronic music"/>
    <d v="2014-09-23T00:49:0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"/>
    <n v="45.99"/>
    <x v="4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200000000000001"/>
    <n v="79.260000000000005"/>
    <x v="4"/>
    <s v="electronic music"/>
    <d v="2015-02-09T17:05:07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"/>
    <n v="43.03"/>
    <x v="4"/>
    <s v="electronic music"/>
    <d v="2016-08-29T11:35:4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"/>
    <n v="108.48"/>
    <x v="4"/>
    <s v="electronic music"/>
    <d v="2015-11-16T18:20:1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"/>
    <n v="61.03"/>
    <x v="4"/>
    <s v="electronic music"/>
    <d v="2016-05-24T16:00:25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3"/>
    <n v="50.59"/>
    <x v="4"/>
    <s v="electronic music"/>
    <d v="2016-11-14T17:34:40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"/>
    <n v="39.159999999999997"/>
    <x v="4"/>
    <s v="electronic music"/>
    <d v="2016-07-04T04:00:0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8"/>
    <n v="65.16"/>
    <x v="4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00000000000001"/>
    <n v="23.96"/>
    <x v="4"/>
    <s v="electronic music"/>
    <d v="2012-12-06T10:46:30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"/>
    <n v="48.62"/>
    <x v="4"/>
    <s v="electronic music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"/>
    <n v="35.74"/>
    <x v="4"/>
    <s v="electronic music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"/>
    <n v="21.37"/>
    <x v="4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  <d v="2016-07-28T17:00:0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0.02"/>
    <n v="10"/>
    <x v="5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0.09"/>
    <n v="29.24"/>
    <x v="5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0.03"/>
    <n v="33.25"/>
    <x v="5"/>
    <s v="audio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  <d v="2014-10-06T19:38:35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0.01"/>
    <n v="53"/>
    <x v="5"/>
    <s v="audio"/>
    <d v="2016-08-16T01:16:29"/>
    <d v="2016-09-25T01:16:29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d v="2016-04-23T19:08:15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d v="2017-02-09T04:08: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d v="2015-02-12T21:37:2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d v="2016-03-03T06:38:28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"/>
    <n v="47.5"/>
    <x v="5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d v="2016-08-01T00:44:2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0.09"/>
    <n v="65.67"/>
    <x v="6"/>
    <s v="video games"/>
    <d v="2013-05-23T05:28:2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0.03"/>
    <n v="16.2"/>
    <x v="6"/>
    <s v="video games"/>
    <d v="2014-01-22T09:08:4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0.03"/>
    <n v="34.130000000000003"/>
    <x v="6"/>
    <s v="video games"/>
    <d v="2013-06-20T23:06:2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  <d v="2016-03-11T08:54:24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9"/>
    <n v="40.479999999999997"/>
    <x v="6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01"/>
    <n v="35"/>
    <x v="6"/>
    <s v="video games"/>
    <d v="2012-09-11T00:17:02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  <d v="2014-01-06T19:58:17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0.01"/>
    <n v="10"/>
    <x v="6"/>
    <s v="video games"/>
    <d v="2011-09-16T23:09:01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0.06"/>
    <n v="113.57"/>
    <x v="6"/>
    <s v="video games"/>
    <d v="2013-12-05T04:09: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0.05"/>
    <n v="15"/>
    <x v="6"/>
    <s v="video games"/>
    <d v="2012-04-06T21:41:5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3"/>
    <n v="48.28"/>
    <x v="6"/>
    <s v="video games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8999999999999998"/>
    <n v="43.98"/>
    <x v="6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0.08"/>
    <n v="9"/>
    <x v="6"/>
    <s v="video games"/>
    <d v="2011-06-07T04:42:01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0.03"/>
    <n v="37.67"/>
    <x v="6"/>
    <s v="video games"/>
    <d v="2016-04-19T13:35:3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0.09"/>
    <n v="18.579999999999998"/>
    <x v="6"/>
    <s v="video games"/>
    <d v="2014-04-11T03:18:53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  <d v="2014-12-29T22:14:5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01"/>
    <n v="18.670000000000002"/>
    <x v="6"/>
    <s v="video games"/>
    <d v="2012-07-11T21:44:4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01"/>
    <n v="410"/>
    <x v="6"/>
    <s v="video games"/>
    <d v="2014-06-03T15:49:43"/>
    <d v="2014-08-02T15:49:43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0.03"/>
    <n v="114"/>
    <x v="6"/>
    <s v="video games"/>
    <d v="2016-02-13T16:06:15"/>
    <d v="2016-03-14T15:06:15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d v="2014-05-16T17:08:0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000000000000001"/>
    <n v="43.42"/>
    <x v="6"/>
    <s v="video games"/>
    <d v="2014-03-25T19:11:0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0.08"/>
    <n v="23.96"/>
    <x v="6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3"/>
    <n v="12.5"/>
    <x v="6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0.01"/>
    <n v="3"/>
    <x v="6"/>
    <s v="video games"/>
    <d v="2012-12-07T00:37:18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00000000000001"/>
    <n v="10.56"/>
    <x v="6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"/>
    <n v="122"/>
    <x v="6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0.05"/>
    <n v="267.81"/>
    <x v="6"/>
    <s v="video games"/>
    <d v="2013-07-31T12:53: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8"/>
    <n v="74.209999999999994"/>
    <x v="6"/>
    <s v="video games"/>
    <d v="2014-09-03T12:25:54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  <d v="2014-01-21T19:01:1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0000000000000007E-2"/>
    <n v="81.95"/>
    <x v="6"/>
    <s v="video games"/>
    <d v="2014-03-14T18:18:15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01"/>
    <n v="25"/>
    <x v="6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0.03"/>
    <n v="10"/>
    <x v="6"/>
    <s v="video games"/>
    <d v="2016-01-15T02:39: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  <d v="2016-06-17T18:32:1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0.05"/>
    <n v="17.71"/>
    <x v="6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0.02"/>
    <n v="16.2"/>
    <x v="6"/>
    <s v="video games"/>
    <d v="2016-04-19T05:19:5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0.05"/>
    <n v="80.3"/>
    <x v="6"/>
    <s v="video games"/>
    <d v="2014-05-12T09:50:21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  <d v="2014-02-22T03:15:27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"/>
    <n v="23.57"/>
    <x v="6"/>
    <s v="video games"/>
    <d v="2012-03-05T17:46:1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d v="2014-06-23T20:40:24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0.03"/>
    <n v="34.880000000000003"/>
    <x v="6"/>
    <s v="video games"/>
    <d v="2012-02-13T15:17:15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01"/>
    <n v="23.18"/>
    <x v="6"/>
    <s v="video games"/>
    <d v="2012-11-07T22:23:42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6"/>
    <n v="100.23"/>
    <x v="6"/>
    <s v="video games"/>
    <d v="2014-11-20T18:13:3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01"/>
    <n v="5"/>
    <x v="6"/>
    <s v="video games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  <d v="2013-09-09T08:18:07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  <d v="2012-04-10T20:20:08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0.08"/>
    <n v="10.38"/>
    <x v="6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0.02"/>
    <n v="36.33"/>
    <x v="6"/>
    <s v="video games"/>
    <d v="2014-03-06T03:59:3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  <d v="2014-03-24T19:01:04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d v="2011-09-13T20:56:4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  <d v="2014-03-20T12:34:08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d v="2015-07-27T14:58:50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01"/>
    <n v="5"/>
    <x v="6"/>
    <s v="mobile games"/>
    <d v="2016-06-14T07:51:34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0.02"/>
    <n v="25.43"/>
    <x v="6"/>
    <s v="mobile games"/>
    <d v="2014-10-14T20:30:00"/>
    <d v="2014-11-14T21:30:00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  <d v="2016-05-06T06:21:33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  <d v="2014-09-26T23:55:0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000000000000001"/>
    <n v="110.62"/>
    <x v="6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01"/>
    <n v="20"/>
    <x v="6"/>
    <s v="mobile games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  <d v="2014-11-15T06:50:28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d v="2016-07-07T23:44:5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0.06"/>
    <n v="45"/>
    <x v="6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4"/>
    <n v="253.21"/>
    <x v="6"/>
    <s v="mobile games"/>
    <d v="2016-03-24T19:40:21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  <d v="2014-12-02T08:20:26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  <d v="2014-08-03T17:56:32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0.09"/>
    <n v="44.17"/>
    <x v="7"/>
    <s v="food trucks"/>
    <d v="2014-03-25T22:52:53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d v="2014-08-20T23:19:43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  <d v="2016-11-01T04:06:21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  <d v="2016-05-17T17:02:46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"/>
    <n v="42"/>
    <x v="7"/>
    <s v="food trucks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d v="2015-08-08T02:27:43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0.06"/>
    <n v="60.73"/>
    <x v="7"/>
    <s v="food trucks"/>
    <d v="2015-04-15T17:01: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01"/>
    <n v="50"/>
    <x v="7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.0000000000000007E-2"/>
    <n v="108.33"/>
    <x v="7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01"/>
    <n v="23.5"/>
    <x v="7"/>
    <s v="food trucks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0.02"/>
    <n v="50.33"/>
    <x v="7"/>
    <s v="food trucks"/>
    <d v="2014-10-06T15:04:40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  <d v="2014-11-09T02:12:0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0.04"/>
    <n v="60.79"/>
    <x v="7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  <d v="2014-08-25T16:24:24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1"/>
    <n v="82.82"/>
    <x v="7"/>
    <s v="food trucks"/>
    <d v="2014-06-02T05:08:50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"/>
    <n v="358.88"/>
    <x v="7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0.02"/>
    <n v="61.19"/>
    <x v="7"/>
    <s v="food trucks"/>
    <d v="2014-08-12T17:38:15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0.06"/>
    <n v="340"/>
    <x v="7"/>
    <s v="food trucks"/>
    <d v="2016-08-23T01:17:4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  <d v="2014-10-26T19:18:47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0.06"/>
    <n v="46.63"/>
    <x v="7"/>
    <s v="food trucks"/>
    <d v="2016-04-08T20:12:07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0.03"/>
    <n v="65"/>
    <x v="7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d v="2014-09-15T15:51:3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0.05"/>
    <n v="640"/>
    <x v="7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2"/>
    <n v="69.12"/>
    <x v="7"/>
    <s v="food trucks"/>
    <d v="2014-05-22T19:21:54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0.04"/>
    <n v="10.5"/>
    <x v="7"/>
    <s v="food trucks"/>
    <d v="2016-12-24T19:51:28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"/>
    <x v="7"/>
    <s v="food trucks"/>
    <d v="2016-10-13T20:40:2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5"/>
    <n v="61.56"/>
    <x v="8"/>
    <s v="photobooks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"/>
    <n v="118.74"/>
    <x v="8"/>
    <s v="photobooks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7"/>
    <n v="65.08"/>
    <x v="8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"/>
    <n v="130.16"/>
    <x v="8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1"/>
    <n v="37.78"/>
    <x v="8"/>
    <s v="photobooks"/>
    <d v="2016-12-07T16:49:00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8"/>
    <n v="112.79"/>
    <x v="8"/>
    <s v="photobooks"/>
    <d v="2016-06-08T23:29:5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"/>
    <x v="8"/>
    <s v="photobooks"/>
    <d v="2014-08-01T15:58:45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0000000000001"/>
    <n v="89.24"/>
    <x v="8"/>
    <s v="photobooks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29999999999998"/>
    <x v="8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4"/>
    <n v="79.97"/>
    <x v="8"/>
    <s v="photobooks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"/>
    <n v="56.41"/>
    <x v="8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"/>
    <x v="8"/>
    <s v="photobooks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7"/>
    <n v="76.44"/>
    <x v="8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299999999999998"/>
    <n v="121"/>
    <x v="8"/>
    <s v="photobooks"/>
    <d v="2016-05-13T15:57:14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1"/>
    <n v="54.62"/>
    <x v="8"/>
    <s v="photobooks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"/>
    <n v="299.22000000000003"/>
    <x v="8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6"/>
    <n v="58.53"/>
    <x v="8"/>
    <s v="photobooks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"/>
    <n v="55.37"/>
    <x v="8"/>
    <s v="photobooks"/>
    <d v="2016-06-15T14:34:06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"/>
    <n v="183.8"/>
    <x v="8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"/>
    <n v="165.35"/>
    <x v="8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3"/>
    <n v="234.79"/>
    <x v="8"/>
    <s v="photobooks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1"/>
    <n v="211.48"/>
    <x v="8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s v="photobooks"/>
    <d v="2017-02-06T18:37:33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"/>
    <n v="123.38"/>
    <x v="8"/>
    <s v="photobooks"/>
    <d v="2016-03-01T10:19:3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"/>
    <n v="207.07"/>
    <x v="8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"/>
    <x v="8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"/>
    <n v="493.82"/>
    <x v="8"/>
    <s v="photobooks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"/>
    <n v="168.5"/>
    <x v="8"/>
    <s v="photobooks"/>
    <d v="2016-05-25T20:47:4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"/>
    <n v="38.869999999999997"/>
    <x v="8"/>
    <s v="photobooks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"/>
    <n v="61.53"/>
    <x v="8"/>
    <s v="photobooks"/>
    <d v="2016-12-27T18:08:20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2"/>
    <n v="105.44"/>
    <x v="8"/>
    <s v="photobooks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"/>
    <n v="71.59"/>
    <x v="8"/>
    <s v="photobooks"/>
    <d v="2014-04-30T22:09: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6"/>
    <n v="91.88"/>
    <x v="8"/>
    <s v="photobooks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3"/>
    <n v="148.57"/>
    <x v="8"/>
    <s v="photobooks"/>
    <d v="2016-06-14T19:25:40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"/>
    <n v="174.21"/>
    <x v="8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"/>
    <n v="102.86"/>
    <x v="8"/>
    <s v="photobooks"/>
    <d v="2016-09-20T11:05:13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4"/>
    <n v="111.18"/>
    <x v="8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00000000000001"/>
    <n v="23.8"/>
    <x v="8"/>
    <s v="photobooks"/>
    <d v="2016-11-06T11:24:48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"/>
    <n v="81.27"/>
    <x v="8"/>
    <s v="photobooks"/>
    <d v="2016-03-01T17:17:27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00000000000001"/>
    <n v="116.21"/>
    <x v="8"/>
    <s v="photobooks"/>
    <d v="2016-10-11T04:15:09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000000000000007E-2"/>
    <n v="58.89"/>
    <x v="4"/>
    <s v="world music"/>
    <d v="2014-04-07T13:11:42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0.04"/>
    <n v="44"/>
    <x v="4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0.04"/>
    <n v="48.43"/>
    <x v="4"/>
    <s v="world music"/>
    <d v="2014-03-17T20:59:4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8999999999999998"/>
    <n v="61.04"/>
    <x v="4"/>
    <s v="world music"/>
    <d v="2011-07-30T17:30:0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01"/>
    <n v="25"/>
    <x v="4"/>
    <s v="world music"/>
    <d v="2012-03-17T11:02:07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d v="2011-01-25T23:20: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01"/>
    <n v="40"/>
    <x v="4"/>
    <s v="world music"/>
    <d v="2013-08-20T20:21:10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2"/>
    <n v="19.329999999999998"/>
    <x v="4"/>
    <s v="world music"/>
    <d v="2012-01-31T22:46:1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0.03"/>
    <n v="35"/>
    <x v="4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d v="2012-07-20T16:19:24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d v="2012-08-04T06:47:45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8"/>
    <n v="59.33"/>
    <x v="4"/>
    <s v="world music"/>
    <d v="2011-07-07T14:38:56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d v="2011-12-06T23:06:07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0.03"/>
    <n v="30.13"/>
    <x v="4"/>
    <s v="world music"/>
    <d v="2013-05-15T00:57:3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1"/>
    <n v="74.62"/>
    <x v="4"/>
    <s v="world music"/>
    <d v="2014-10-11T20:06:2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01"/>
    <n v="5"/>
    <x v="4"/>
    <s v="world music"/>
    <d v="2011-08-27T03:58:2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00000000000001"/>
    <n v="44.5"/>
    <x v="4"/>
    <s v="world music"/>
    <d v="2011-05-08T21:06:11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4"/>
    <n v="46.13"/>
    <x v="4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"/>
    <n v="141.47"/>
    <x v="4"/>
    <s v="rock"/>
    <d v="2014-05-15T14:23:5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"/>
    <x v="4"/>
    <s v="rock"/>
    <d v="2011-10-22T01:02:29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"/>
    <n v="85.5"/>
    <x v="4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2"/>
    <n v="64.25"/>
    <x v="4"/>
    <s v="rock"/>
    <d v="2014-05-08T15:45:53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"/>
    <n v="64.47"/>
    <x v="4"/>
    <s v="rock"/>
    <d v="2012-06-07T17:46:51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"/>
    <n v="118.2"/>
    <x v="4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2"/>
    <n v="82.54"/>
    <x v="4"/>
    <s v="rock"/>
    <d v="2011-07-27T19:32:4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8"/>
    <n v="34.17"/>
    <x v="4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"/>
    <n v="42.73"/>
    <x v="4"/>
    <s v="rock"/>
    <d v="2014-08-04T18:48:27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9"/>
    <n v="94.49"/>
    <x v="4"/>
    <s v="rock"/>
    <d v="2010-11-05T14:54:46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"/>
    <n v="55.7"/>
    <x v="4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8"/>
    <n v="98.03"/>
    <x v="4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5"/>
    <n v="92.1"/>
    <x v="4"/>
    <s v="rock"/>
    <d v="2011-02-13T02:03:10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"/>
    <n v="38.18"/>
    <x v="4"/>
    <s v="rock"/>
    <d v="2013-08-01T14:40:1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"/>
    <n v="27.15"/>
    <x v="4"/>
    <s v="rock"/>
    <d v="2014-05-07T23:17:44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99999999999999"/>
    <n v="50.69"/>
    <x v="4"/>
    <s v="rock"/>
    <d v="2014-01-27T20:13:4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"/>
    <n v="38.94"/>
    <x v="4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"/>
    <n v="77.64"/>
    <x v="4"/>
    <s v="rock"/>
    <d v="2014-01-17T18:18:1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4"/>
    <x v="4"/>
    <s v="rock"/>
    <d v="2014-02-22T02:01:10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"/>
    <n v="31.82"/>
    <x v="4"/>
    <s v="rock"/>
    <d v="2013-09-30T15:54:4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"/>
    <n v="63.18"/>
    <x v="4"/>
    <s v="rock"/>
    <d v="2010-10-14T15:43:3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"/>
    <n v="190.9"/>
    <x v="4"/>
    <s v="rock"/>
    <d v="2013-12-12T21:02:2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2"/>
    <n v="140.86000000000001"/>
    <x v="4"/>
    <s v="rock"/>
    <d v="2013-06-24T14:02:3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7"/>
    <n v="76.92"/>
    <x v="4"/>
    <s v="rock"/>
    <d v="2013-08-21T20:17:2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900000000000001"/>
    <n v="99.16"/>
    <x v="4"/>
    <s v="rock"/>
    <d v="2016-03-16T19:45:12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99999999999999"/>
    <n v="67.88"/>
    <x v="4"/>
    <s v="rock"/>
    <d v="2012-01-25T20:34:02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2"/>
    <n v="246.29"/>
    <x v="4"/>
    <s v="rock"/>
    <d v="2013-10-14T16:24:19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9"/>
    <x v="4"/>
    <s v="rock"/>
    <d v="2010-04-06T17:52:59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4"/>
    <n v="76.67"/>
    <x v="4"/>
    <s v="rock"/>
    <d v="2014-08-01T17:31:31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5"/>
    <n v="82.96"/>
    <x v="4"/>
    <s v="rock"/>
    <d v="2012-07-26T16:33:4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"/>
    <n v="62.52"/>
    <x v="4"/>
    <s v="rock"/>
    <d v="2013-07-03T20:49:47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"/>
    <n v="46.07"/>
    <x v="4"/>
    <s v="rock"/>
    <d v="2009-07-13T16:54:0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"/>
    <n v="38.54"/>
    <x v="4"/>
    <s v="rock"/>
    <d v="2012-07-31T13:29:0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5"/>
    <n v="53.01"/>
    <x v="4"/>
    <s v="rock"/>
    <d v="2014-05-27T13:19:26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100000000000001"/>
    <n v="73.36"/>
    <x v="4"/>
    <s v="rock"/>
    <d v="2014-02-12T02:22:5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100000000000001"/>
    <n v="127.98"/>
    <x v="4"/>
    <s v="rock"/>
    <d v="2010-12-01T18:10:5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100000000000001"/>
    <n v="104.73"/>
    <x v="4"/>
    <s v="rock"/>
    <d v="2013-07-08T17:50:3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4"/>
    <n v="67.67"/>
    <x v="4"/>
    <s v="rock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"/>
    <n v="95.93"/>
    <x v="4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"/>
    <x v="1"/>
    <s v="plays"/>
    <d v="2016-12-08T05:38:02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2"/>
    <n v="32.270000000000003"/>
    <x v="1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"/>
    <n v="81.25"/>
    <x v="1"/>
    <s v="plays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"/>
    <n v="65.87"/>
    <x v="1"/>
    <s v="plays"/>
    <d v="2016-07-10T03:42:43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"/>
    <n v="36.08"/>
    <x v="1"/>
    <s v="plays"/>
    <d v="2016-12-05T03:14:0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900000000000001"/>
    <n v="44.19"/>
    <x v="1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6"/>
    <n v="104.07"/>
    <x v="1"/>
    <s v="plays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"/>
    <x v="1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"/>
    <n v="127.79"/>
    <x v="1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3"/>
    <x v="1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2"/>
    <n v="39.83"/>
    <x v="1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"/>
    <n v="52.17"/>
    <x v="1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1000000000000001"/>
    <n v="92.04"/>
    <x v="1"/>
    <s v="plays"/>
    <d v="2016-04-01T17:55:58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5"/>
    <n v="63.42"/>
    <x v="1"/>
    <s v="plays"/>
    <d v="2016-03-29T16:20:32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3"/>
    <x v="1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d v="2016-04-23T16:12:18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3"/>
    <n v="70.86"/>
    <x v="1"/>
    <s v="plays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d v="2016-11-01T01:23:3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"/>
    <n v="42.21"/>
    <x v="1"/>
    <s v="plays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4"/>
    <n v="152.41"/>
    <x v="2"/>
    <s v="wearables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6"/>
    <n v="90.62"/>
    <x v="2"/>
    <s v="wearables"/>
    <d v="2016-06-22T15:58:28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"/>
    <n v="201.6"/>
    <x v="2"/>
    <s v="wearables"/>
    <d v="2014-11-04T10:58:54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2"/>
    <n v="127.93"/>
    <x v="2"/>
    <s v="wearables"/>
    <d v="2016-01-18T12:04:39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"/>
    <n v="29.89"/>
    <x v="2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200000000000001"/>
    <n v="367.97"/>
    <x v="2"/>
    <s v="wearables"/>
    <d v="2015-09-10T21:11: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6"/>
    <n v="129.16999999999999"/>
    <x v="2"/>
    <s v="wearables"/>
    <d v="2016-07-05T16:00:5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"/>
    <n v="800.7"/>
    <x v="2"/>
    <s v="wearables"/>
    <d v="2016-10-26T19:15:19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01"/>
    <n v="28"/>
    <x v="2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"/>
    <n v="102.02"/>
    <x v="2"/>
    <s v="wearables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0.01"/>
    <n v="184.36"/>
    <x v="2"/>
    <s v="wearables"/>
    <d v="2016-08-22T16:04:20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"/>
    <n v="162.91999999999999"/>
    <x v="2"/>
    <s v="wearables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  <d v="2016-01-24T23:05:09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0.06"/>
    <n v="603.53"/>
    <x v="2"/>
    <s v="wearables"/>
    <d v="2016-05-30T05:39:0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"/>
    <n v="45.41"/>
    <x v="2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"/>
    <n v="97.33"/>
    <x v="2"/>
    <s v="wearables"/>
    <d v="2014-06-26T19:29:25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01"/>
    <n v="167.67"/>
    <x v="2"/>
    <s v="wearables"/>
    <d v="2016-12-01T16:34:06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0.01"/>
    <n v="859.86"/>
    <x v="2"/>
    <s v="wearables"/>
    <d v="2016-11-23T17:58:57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0.09"/>
    <n v="30.27"/>
    <x v="2"/>
    <s v="wearables"/>
    <d v="2016-03-22T16:45:46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0.1"/>
    <n v="54.67"/>
    <x v="2"/>
    <s v="wearables"/>
    <d v="2016-09-13T15:12:32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0.02"/>
    <n v="60.75"/>
    <x v="2"/>
    <s v="wearables"/>
    <d v="2016-11-30T02:03:5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0.01"/>
    <n v="102.73"/>
    <x v="2"/>
    <s v="wearables"/>
    <d v="2014-12-01T19:00:28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0.04"/>
    <n v="41.59"/>
    <x v="2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0.02"/>
    <n v="116.53"/>
    <x v="2"/>
    <s v="wearables"/>
    <d v="2016-08-30T15:25:34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01"/>
    <n v="45.33"/>
    <x v="2"/>
    <s v="wearables"/>
    <d v="2014-10-23T05:19:05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"/>
    <n v="157.46"/>
    <x v="2"/>
    <s v="wearables"/>
    <d v="2016-06-01T06:38: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0.01"/>
    <n v="100.5"/>
    <x v="2"/>
    <s v="wearables"/>
    <d v="2016-07-18T12:05:54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d v="2014-06-16T02:33:45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1"/>
    <n v="51.82"/>
    <x v="2"/>
    <s v="wearables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2"/>
    <n v="308.75"/>
    <x v="2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5"/>
    <n v="379.23"/>
    <x v="2"/>
    <s v="wearables"/>
    <d v="2014-11-12T20:43:48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"/>
    <n v="176.36"/>
    <x v="2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0.03"/>
    <n v="66.069999999999993"/>
    <x v="2"/>
    <s v="wearables"/>
    <d v="2015-07-03T19:17:13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.0000000000000007E-2"/>
    <n v="89.65"/>
    <x v="2"/>
    <s v="wearables"/>
    <d v="2014-10-24T15:31:55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"/>
    <n v="382.39"/>
    <x v="2"/>
    <s v="wearables"/>
    <d v="2016-08-30T14:58:37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"/>
    <n v="158.36000000000001"/>
    <x v="2"/>
    <s v="wearables"/>
    <d v="2016-06-21T12:38:0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8"/>
    <n v="40.76"/>
    <x v="3"/>
    <s v="nonfiction"/>
    <d v="2016-06-01T18:57:19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"/>
    <x v="3"/>
    <s v="nonfiction"/>
    <d v="2014-06-09T19:32:39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"/>
    <n v="48.45"/>
    <x v="3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"/>
    <n v="82.42"/>
    <x v="3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2"/>
    <n v="230.19"/>
    <x v="3"/>
    <s v="nonfiction"/>
    <d v="2014-11-20T12:08:53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"/>
    <n v="59.36"/>
    <x v="3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"/>
    <n v="66.7"/>
    <x v="3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"/>
    <n v="168.78"/>
    <x v="3"/>
    <s v="nonfiction"/>
    <d v="2016-01-13T17:45:44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"/>
    <n v="59.97"/>
    <x v="3"/>
    <s v="nonfiction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4"/>
    <n v="31.81"/>
    <x v="3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"/>
    <n v="24.42"/>
    <x v="3"/>
    <s v="nonfiction"/>
    <d v="2016-05-12T19:22:59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3"/>
    <n v="25.35"/>
    <x v="3"/>
    <s v="nonfiction"/>
    <d v="2012-10-31T06:06:4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3"/>
    <n v="71.44"/>
    <x v="3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"/>
    <n v="38.549999999999997"/>
    <x v="3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200000000000001"/>
    <n v="68.37"/>
    <x v="3"/>
    <s v="nonfiction"/>
    <d v="2011-05-26T13:42:03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99999999999999"/>
    <n v="40.21"/>
    <x v="3"/>
    <s v="nonfiction"/>
    <d v="2011-05-05T19:33:1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"/>
    <n v="32.07"/>
    <x v="3"/>
    <s v="nonfiction"/>
    <d v="2012-07-05T21:37:0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6"/>
    <n v="28.63"/>
    <x v="3"/>
    <s v="nonfiction"/>
    <d v="2014-05-22T17:12:5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00000000000001"/>
    <n v="43.64"/>
    <x v="3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9"/>
    <n v="346.04"/>
    <x v="4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"/>
    <n v="81.739999999999995"/>
    <x v="4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"/>
    <n v="64.540000000000006"/>
    <x v="4"/>
    <s v="rock"/>
    <d v="2014-10-12T23:54:23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399999999999999"/>
    <n v="63.48"/>
    <x v="4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100000000000001"/>
    <n v="63.62"/>
    <x v="4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"/>
    <n v="83.97"/>
    <x v="4"/>
    <s v="rock"/>
    <d v="2014-03-12T14:15:46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4"/>
    <n v="77.75"/>
    <x v="4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"/>
    <n v="107.07"/>
    <x v="4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d v="2012-06-12T17:45:3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"/>
    <n v="201.94"/>
    <x v="4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"/>
    <n v="43.06"/>
    <x v="4"/>
    <s v="rock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"/>
    <n v="62.87"/>
    <x v="4"/>
    <s v="rock"/>
    <d v="2016-12-16T01:35:19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"/>
    <n v="55.61"/>
    <x v="4"/>
    <s v="rock"/>
    <d v="2016-11-03T16:03:2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599999999999999"/>
    <n v="48.71"/>
    <x v="4"/>
    <s v="rock"/>
    <d v="2017-01-12T05:16:10"/>
    <d v="2017-02-03T04:11:00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299999999999998"/>
    <n v="30.58"/>
    <x v="4"/>
    <s v="rock"/>
    <d v="2016-07-17T18:13:30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200000000000001"/>
    <n v="73.91"/>
    <x v="4"/>
    <s v="rock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"/>
    <n v="73.36"/>
    <x v="4"/>
    <s v="rock"/>
    <d v="2016-11-29T05:08:45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"/>
    <n v="56.41"/>
    <x v="4"/>
    <s v="rock"/>
    <d v="2013-04-06T19:12:1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"/>
    <n v="50.25"/>
    <x v="4"/>
    <s v="rock"/>
    <d v="2016-12-03T01:47:58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"/>
    <n v="68.94"/>
    <x v="4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00000000000001"/>
    <n v="65.91"/>
    <x v="4"/>
    <s v="rock"/>
    <d v="2016-03-04T16:32:0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9"/>
    <n v="62.5"/>
    <x v="4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7"/>
    <n v="70.06"/>
    <x v="4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5"/>
    <n v="60.18"/>
    <x v="4"/>
    <s v="rock"/>
    <d v="2016-09-21T14:45:1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"/>
    <n v="21.38"/>
    <x v="4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00000000000001"/>
    <n v="160.79"/>
    <x v="4"/>
    <s v="rock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00000000000001"/>
    <n v="42.38"/>
    <x v="4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99999999999999"/>
    <n v="27.32"/>
    <x v="4"/>
    <s v="rock"/>
    <d v="2016-02-01T03:43:06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"/>
    <n v="196.83"/>
    <x v="4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"/>
    <n v="53.88"/>
    <x v="4"/>
    <s v="rock"/>
    <d v="2017-01-17T03:28:46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200000000000001"/>
    <n v="47.76"/>
    <x v="4"/>
    <s v="rock"/>
    <d v="2016-12-15T21:48:0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"/>
    <n v="88.19"/>
    <x v="4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99999999999999"/>
    <n v="72.06"/>
    <x v="4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1000000000000001"/>
    <n v="74.25"/>
    <x v="4"/>
    <s v="rock"/>
    <d v="2016-06-05T20:58:5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"/>
    <n v="61.7"/>
    <x v="4"/>
    <s v="rock"/>
    <d v="2014-09-07T00:06:13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"/>
    <n v="17.239999999999998"/>
    <x v="4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7"/>
    <n v="51.72"/>
    <x v="4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00000000000001"/>
    <n v="24.15"/>
    <x v="4"/>
    <s v="rock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3"/>
    <n v="62.17"/>
    <x v="4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0.02"/>
    <n v="48.2"/>
    <x v="3"/>
    <s v="translations"/>
    <d v="2015-01-28T12:14:4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  <d v="2014-10-29T16:20:01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01"/>
    <n v="7.5"/>
    <x v="3"/>
    <s v="translations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0000000000000007E-2"/>
    <n v="12"/>
    <x v="3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d v="2014-11-02T03:12:15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  <d v="2016-04-19T07:38:4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0.05"/>
    <n v="24.62"/>
    <x v="3"/>
    <s v="translations"/>
    <d v="2014-11-04T01:31:39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"/>
    <n v="88.89"/>
    <x v="3"/>
    <s v="translations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0.01"/>
    <n v="27.5"/>
    <x v="3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  <d v="2016-01-26T10:57:14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000000000000007E-2"/>
    <n v="44.5"/>
    <x v="3"/>
    <s v="translations"/>
    <d v="2016-09-09T10:56:5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0.03"/>
    <n v="1"/>
    <x v="3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  <d v="2016-08-22T05:45:0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"/>
    <n v="109.07"/>
    <x v="3"/>
    <s v="translations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0.08"/>
    <n v="104.75"/>
    <x v="3"/>
    <s v="translations"/>
    <d v="2016-08-19T20:26:25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0.05"/>
    <n v="15"/>
    <x v="3"/>
    <s v="translations"/>
    <d v="2016-03-03T09:06:5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0.08"/>
    <n v="80.599999999999994"/>
    <x v="3"/>
    <s v="translations"/>
    <d v="2014-11-18T19:31:28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2"/>
    <n v="115.55"/>
    <x v="3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.0000000000000007E-2"/>
    <n v="80.5"/>
    <x v="3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0.1"/>
    <n v="744.55"/>
    <x v="3"/>
    <s v="translations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01"/>
    <n v="38.5"/>
    <x v="3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7"/>
    <n v="36.68"/>
    <x v="3"/>
    <s v="translations"/>
    <d v="2014-06-06T12:45:39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d v="2016-03-28T20:54:5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.0000000000000007E-2"/>
    <n v="30"/>
    <x v="3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0.01"/>
    <n v="673.33"/>
    <x v="3"/>
    <s v="translations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d v="2016-04-25T15:29:1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  <d v="2016-06-08T17:32:1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  <d v="2016-01-21T04:06:3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  <d v="2014-10-19T23:00:5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d v="2014-06-28T16:52:4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d v="2017-03-01T16:42:27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01"/>
    <n v="15"/>
    <x v="3"/>
    <s v="translations"/>
    <d v="2016-04-03T20:48:00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1"/>
    <n v="225"/>
    <x v="3"/>
    <s v="translations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0.03"/>
    <n v="48.33"/>
    <x v="3"/>
    <s v="translations"/>
    <d v="2016-12-04T16:02:4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d v="2014-10-03T21:31:38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"/>
    <n v="44.67"/>
    <x v="3"/>
    <s v="radio &amp; podcasts"/>
    <d v="2014-09-17T15:29:14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900000000000001"/>
    <n v="28.94"/>
    <x v="3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8"/>
    <n v="35.44"/>
    <x v="3"/>
    <s v="radio &amp; podcasts"/>
    <d v="2013-02-21T21:52:18"/>
    <d v="2013-04-07T20:52:18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"/>
    <n v="34.869999999999997"/>
    <x v="3"/>
    <s v="radio &amp; podcasts"/>
    <d v="2013-01-17T15:52:38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599999999999996"/>
    <n v="52.62"/>
    <x v="3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8"/>
    <n v="69.599999999999994"/>
    <x v="3"/>
    <s v="radio &amp; podcasts"/>
    <d v="2015-12-02T04:07:4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499999999999999"/>
    <n v="76.72"/>
    <x v="3"/>
    <s v="radio &amp; podcasts"/>
    <d v="2012-01-25T19:14:45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"/>
    <n v="33.19"/>
    <x v="3"/>
    <s v="radio &amp; podcasts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"/>
    <n v="149.46"/>
    <x v="3"/>
    <s v="radio &amp; podcasts"/>
    <d v="2013-01-16T14:21:4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"/>
    <n v="23.17"/>
    <x v="3"/>
    <s v="radio &amp; podcasts"/>
    <d v="2012-12-07T19:51:03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4"/>
    <n v="96.88"/>
    <x v="3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9"/>
    <n v="103.2"/>
    <x v="3"/>
    <s v="radio &amp; podcasts"/>
    <d v="2013-09-16T13:01:43"/>
    <d v="2013-10-16T13:01:43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1"/>
    <n v="38.46"/>
    <x v="3"/>
    <s v="radio &amp; podcasts"/>
    <d v="2012-01-31T23:30:39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00000000000001"/>
    <n v="44.32"/>
    <x v="3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9"/>
    <n v="64.17"/>
    <x v="3"/>
    <s v="radio &amp; podcasts"/>
    <d v="2014-11-17T17:21:03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2"/>
    <n v="43.33"/>
    <x v="3"/>
    <s v="radio &amp; podcasts"/>
    <d v="2011-08-11T01:00:22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00000000000001"/>
    <n v="90.5"/>
    <x v="3"/>
    <s v="radio &amp; podcasts"/>
    <d v="2011-10-24T14:46:44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2"/>
    <n v="29.19"/>
    <x v="3"/>
    <s v="radio &amp; podcasts"/>
    <d v="2013-04-30T20:55:13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"/>
    <n v="30.96"/>
    <x v="3"/>
    <s v="radio &amp; podcasts"/>
    <d v="2014-04-25T17:53:0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"/>
    <n v="92.16"/>
    <x v="3"/>
    <s v="radio &amp; podcasts"/>
    <d v="2013-07-09T22:24:5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0.02"/>
    <n v="17.5"/>
    <x v="3"/>
    <s v="fiction"/>
    <d v="2013-10-03T22:09:05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  <d v="2012-08-15T20:35:36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01"/>
    <n v="25"/>
    <x v="3"/>
    <s v="fiction"/>
    <d v="2016-06-27T04:37:55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0.02"/>
    <n v="50"/>
    <x v="3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0.02"/>
    <n v="60"/>
    <x v="3"/>
    <s v="fiction"/>
    <d v="2013-12-06T13:31:0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d v="2012-10-16T14:40:5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1"/>
    <n v="47.11"/>
    <x v="3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0.08"/>
    <n v="100"/>
    <x v="3"/>
    <s v="fiction"/>
    <d v="2014-12-18T17:07:23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01"/>
    <n v="15"/>
    <x v="3"/>
    <s v="fiction"/>
    <d v="2011-05-19T21:14:06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0.09"/>
    <n v="40.450000000000003"/>
    <x v="3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  <d v="2013-06-19T15:25:2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0.02"/>
    <n v="19"/>
    <x v="3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  <d v="2016-06-06T00:10:33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"/>
    <n v="46.73"/>
    <x v="3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"/>
    <n v="97.73"/>
    <x v="8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"/>
    <n v="67.84"/>
    <x v="8"/>
    <s v="photobooks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8"/>
    <n v="56.98"/>
    <x v="8"/>
    <s v="photobooks"/>
    <d v="2016-08-24T08:20:01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8"/>
    <n v="67.16"/>
    <x v="8"/>
    <s v="photobooks"/>
    <d v="2014-05-13T15:47: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4"/>
    <n v="48.04"/>
    <x v="8"/>
    <s v="photobooks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00000000000001"/>
    <n v="38.86"/>
    <x v="8"/>
    <s v="photobooks"/>
    <d v="2014-06-24T18:51:44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0000000000007"/>
    <x v="8"/>
    <s v="photobooks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100000000000001"/>
    <n v="97.11"/>
    <x v="8"/>
    <s v="photobooks"/>
    <d v="2014-05-27T14:44:41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4"/>
    <n v="110.39"/>
    <x v="8"/>
    <s v="photobooks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"/>
    <n v="39.92"/>
    <x v="8"/>
    <s v="photobooks"/>
    <d v="2014-06-19T09:14:38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200000000000001"/>
    <n v="75.98"/>
    <x v="8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9"/>
    <n v="58.38"/>
    <x v="8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"/>
    <n v="55.82"/>
    <x v="8"/>
    <s v="photobooks"/>
    <d v="2014-06-16T15:17:46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"/>
    <n v="151.24"/>
    <x v="8"/>
    <s v="photobooks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"/>
    <n v="849.67"/>
    <x v="8"/>
    <s v="photobooks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900000000000001"/>
    <n v="159.24"/>
    <x v="8"/>
    <s v="photobooks"/>
    <d v="2016-09-06T11:11:32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2"/>
    <n v="39.51"/>
    <x v="8"/>
    <s v="photobooks"/>
    <d v="2014-11-05T13:35:53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499999999999998"/>
    <n v="130.53"/>
    <x v="8"/>
    <s v="photobooks"/>
    <d v="2014-05-01T19:40:52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"/>
    <n v="64.16"/>
    <x v="8"/>
    <s v="photobooks"/>
    <d v="2014-05-23T17:48:03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"/>
    <n v="111.53"/>
    <x v="8"/>
    <s v="photobooks"/>
    <d v="2014-11-12T20:35:13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7"/>
    <n v="170.45"/>
    <x v="8"/>
    <s v="photobooks"/>
    <d v="2016-05-03T04:01:3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9"/>
    <n v="133.74"/>
    <x v="8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5"/>
    <n v="95.83"/>
    <x v="8"/>
    <s v="photobooks"/>
    <d v="2014-11-21T18:01:56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9"/>
    <x v="8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"/>
    <n v="32.32"/>
    <x v="8"/>
    <s v="photobooks"/>
    <d v="2016-07-19T16:52:18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"/>
    <n v="98.84"/>
    <x v="8"/>
    <s v="photobooks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00000000000001"/>
    <n v="55.22"/>
    <x v="8"/>
    <s v="photobooks"/>
    <d v="2017-02-14T14:24:4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2"/>
    <n v="52.79"/>
    <x v="8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1"/>
    <n v="135.66999999999999"/>
    <x v="8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5"/>
    <n v="53.99"/>
    <x v="8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6"/>
    <n v="56.64"/>
    <x v="8"/>
    <s v="photobooks"/>
    <d v="2014-10-29T19:15:26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"/>
    <n v="82.32"/>
    <x v="8"/>
    <s v="photobooks"/>
    <d v="2016-01-22T11:24:25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"/>
    <n v="88.26"/>
    <x v="8"/>
    <s v="photobooks"/>
    <d v="2016-03-14T00:02:57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8"/>
    <n v="84.91"/>
    <x v="8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"/>
    <n v="48.15"/>
    <x v="8"/>
    <s v="photobooks"/>
    <d v="2016-04-24T19:53:51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"/>
    <n v="66.02"/>
    <x v="8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8"/>
    <n v="96.38"/>
    <x v="8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3"/>
    <n v="156.16999999999999"/>
    <x v="8"/>
    <s v="photobooks"/>
    <d v="2014-12-08T18:46:10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6"/>
    <n v="95.76"/>
    <x v="8"/>
    <s v="photobooks"/>
    <d v="2016-12-01T22:03: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8"/>
    <n v="180.41"/>
    <x v="8"/>
    <s v="photobooks"/>
    <d v="2014-10-27T00:10:16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  <d v="2014-12-01T17:05:38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  <d v="2014-10-23T12:13:5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d v="2015-02-18T01:13: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999999999999998"/>
    <n v="26.27"/>
    <x v="8"/>
    <s v="nature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d v="2017-02-16T10:14:42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0.09"/>
    <n v="60"/>
    <x v="8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"/>
    <x v="8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"/>
    <n v="14.43"/>
    <x v="8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"/>
    <n v="132.19"/>
    <x v="8"/>
    <s v="nature"/>
    <d v="2014-09-10T16:31:48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"/>
    <n v="56.42"/>
    <x v="8"/>
    <s v="nature"/>
    <d v="2016-06-04T03:40:24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d v="2014-08-20T15:40:33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0.05"/>
    <n v="11.67"/>
    <x v="8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0.04"/>
    <n v="23.5"/>
    <x v="8"/>
    <s v="nature"/>
    <d v="2014-10-24T00:29:53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01"/>
    <n v="67"/>
    <x v="3"/>
    <s v="art books"/>
    <d v="2013-10-08T01:00:0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0.01"/>
    <n v="42.5"/>
    <x v="3"/>
    <s v="art books"/>
    <d v="2014-01-13T17:49:1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0.03"/>
    <n v="100"/>
    <x v="3"/>
    <s v="art books"/>
    <d v="2011-05-09T17:31:01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"/>
    <n v="108.05"/>
    <x v="3"/>
    <s v="art books"/>
    <d v="2016-06-28T22:00:0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0.04"/>
    <n v="26.92"/>
    <x v="3"/>
    <s v="art books"/>
    <d v="2014-02-01T22:29:0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4000000000000001"/>
    <n v="155"/>
    <x v="3"/>
    <s v="art books"/>
    <d v="2014-11-19T01:29:45"/>
    <d v="2014-12-24T01:29:45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d v="2013-04-25T16:18:34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"/>
    <n v="47.77"/>
    <x v="3"/>
    <s v="art books"/>
    <d v="2016-03-09T19:31:22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01"/>
    <n v="20"/>
    <x v="3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7"/>
    <x v="3"/>
    <s v="art books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0.02"/>
    <n v="74.33"/>
    <x v="3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0.05"/>
    <n v="84.33"/>
    <x v="3"/>
    <s v="art books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3"/>
    <n v="65.459999999999994"/>
    <x v="3"/>
    <s v="art books"/>
    <d v="2014-06-09T12:34:5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01"/>
    <n v="27.5"/>
    <x v="3"/>
    <s v="art books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1"/>
    <n v="51.25"/>
    <x v="3"/>
    <s v="art books"/>
    <d v="2010-08-09T01:34:51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01"/>
    <n v="14"/>
    <x v="3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d v="2012-03-22T01:12:06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01"/>
    <n v="5"/>
    <x v="8"/>
    <s v="places"/>
    <d v="2015-11-17T10:46:3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0.09"/>
    <n v="31"/>
    <x v="8"/>
    <s v="places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  <d v="2014-08-26T21:43:11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d v="2014-05-20T15:35:01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999999999999"/>
    <x v="8"/>
    <s v="places"/>
    <d v="2016-12-03T21:29:28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  <d v="2014-11-13T22:49:25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d v="2015-09-09T23:38:06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0.02"/>
    <n v="510"/>
    <x v="8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8999999999999998"/>
    <n v="44.48"/>
    <x v="8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1"/>
    <n v="20.5"/>
    <x v="8"/>
    <s v="places"/>
    <d v="2016-03-16T17:06:22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  <d v="2014-05-21T01:12:08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0.02"/>
    <n v="25"/>
    <x v="8"/>
    <s v="places"/>
    <d v="2014-10-29T10:19:29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d v="2016-08-21T08:29:5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0000000000000007E-2"/>
    <n v="40.78"/>
    <x v="8"/>
    <s v="places"/>
    <d v="2014-06-01T01:22:32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"/>
    <n v="48.33"/>
    <x v="4"/>
    <s v="rock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"/>
    <n v="46.95"/>
    <x v="4"/>
    <s v="rock"/>
    <d v="2011-09-02T07:08:37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"/>
    <n v="66.69"/>
    <x v="4"/>
    <s v="rock"/>
    <d v="2011-11-29T04:04:19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"/>
    <n v="48.84"/>
    <x v="4"/>
    <s v="rock"/>
    <d v="2012-02-06T20:17:1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1"/>
    <n v="137.31"/>
    <x v="4"/>
    <s v="rock"/>
    <d v="2011-07-23T00:18:33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"/>
    <n v="87.83"/>
    <x v="4"/>
    <s v="rock"/>
    <d v="2010-12-24T02:40:38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"/>
    <n v="70.790000000000006"/>
    <x v="4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"/>
    <n v="52.83"/>
    <x v="4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"/>
    <n v="443.75"/>
    <x v="4"/>
    <s v="rock"/>
    <d v="2011-09-10T00:01:4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2"/>
    <n v="48.54"/>
    <x v="4"/>
    <s v="rock"/>
    <d v="2012-11-15T22:11:5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"/>
    <n v="37.07"/>
    <x v="4"/>
    <s v="rock"/>
    <d v="2013-05-15T00:00:3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d v="2012-12-03T20:59:44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2"/>
    <n v="39.04"/>
    <x v="4"/>
    <s v="rock"/>
    <d v="2012-06-22T01:40:0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3"/>
    <n v="66.69"/>
    <x v="4"/>
    <s v="rock"/>
    <d v="2014-06-04T23:32:49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399999999999999"/>
    <n v="67.13"/>
    <x v="4"/>
    <s v="rock"/>
    <d v="2011-10-29T01:13: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"/>
    <n v="66.37"/>
    <x v="4"/>
    <s v="rock"/>
    <d v="2012-10-12T17:10:21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6"/>
    <n v="64.62"/>
    <x v="4"/>
    <s v="rock"/>
    <d v="2013-09-29T15:56:2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"/>
    <n v="58.37"/>
    <x v="4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"/>
    <n v="86.96"/>
    <x v="4"/>
    <s v="rock"/>
    <d v="2014-08-25T04:28:06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"/>
    <x v="4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"/>
    <n v="163.78"/>
    <x v="4"/>
    <s v="rock"/>
    <d v="2012-04-04T14:33:35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2"/>
    <n v="107.98"/>
    <x v="4"/>
    <s v="rock"/>
    <d v="2014-11-07T07:04:34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"/>
    <n v="42.11"/>
    <x v="4"/>
    <s v="rock"/>
    <d v="2013-06-28T16:31:29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d v="2012-11-30T08:48:5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"/>
    <n v="112.02"/>
    <x v="4"/>
    <s v="rock"/>
    <d v="2012-08-14T16:47:33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"/>
    <n v="74.95"/>
    <x v="4"/>
    <s v="rock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8"/>
    <x v="4"/>
    <s v="rock"/>
    <d v="2012-10-23T16:58:09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1"/>
    <n v="45.88"/>
    <x v="4"/>
    <s v="rock"/>
    <d v="2014-05-15T17:41:22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4"/>
    <n v="75.849999999999994"/>
    <x v="4"/>
    <s v="rock"/>
    <d v="2014-01-06T20:48:53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"/>
    <n v="84.21"/>
    <x v="4"/>
    <s v="rock"/>
    <d v="2012-01-31T20:06:15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6"/>
    <n v="117.23"/>
    <x v="4"/>
    <s v="rock"/>
    <d v="2012-09-12T20:37:4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2"/>
    <n v="86.49"/>
    <x v="4"/>
    <s v="rock"/>
    <d v="2011-07-26T08:10:54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"/>
    <x v="4"/>
    <s v="rock"/>
    <d v="2011-12-19T21:12:36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1"/>
    <n v="62.81"/>
    <x v="4"/>
    <s v="rock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"/>
    <n v="67.73"/>
    <x v="4"/>
    <s v="rock"/>
    <d v="2016-05-12T20:51:01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4"/>
    <n v="53.56"/>
    <x v="4"/>
    <s v="rock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4"/>
    <n v="34.6"/>
    <x v="4"/>
    <s v="rock"/>
    <d v="2009-11-05T18:02:20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9"/>
    <x v="4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4"/>
    <x v="4"/>
    <s v="rock"/>
    <d v="2012-02-02T15:39:25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7"/>
    <n v="39.97"/>
    <x v="4"/>
    <s v="rock"/>
    <d v="2010-07-20T05:32:35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"/>
    <n v="97.5"/>
    <x v="4"/>
    <s v="pop"/>
    <d v="2014-11-19T14:19:04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6"/>
    <x v="4"/>
    <s v="pop"/>
    <d v="2011-05-25T00:35:27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5"/>
    <n v="168.51"/>
    <x v="4"/>
    <s v="pop"/>
    <d v="2012-08-25T19:46:5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1000000000000001"/>
    <n v="85.55"/>
    <x v="4"/>
    <s v="pop"/>
    <d v="2012-09-23T01:26:00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100000000000001"/>
    <n v="554"/>
    <x v="4"/>
    <s v="pop"/>
    <d v="2013-09-04T14:49:00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00000000000001"/>
    <n v="26.55"/>
    <x v="4"/>
    <s v="pop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5"/>
    <n v="113.83"/>
    <x v="4"/>
    <s v="pop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"/>
    <n v="32.01"/>
    <x v="4"/>
    <s v="pop"/>
    <d v="2011-02-18T16:54:42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1"/>
    <n v="47.19"/>
    <x v="4"/>
    <s v="pop"/>
    <d v="2014-04-08T16:25:55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2"/>
    <n v="88.47"/>
    <x v="4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1"/>
    <n v="100.75"/>
    <x v="4"/>
    <s v="pop"/>
    <d v="2011-03-23T21:37:0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1"/>
    <n v="64.709999999999994"/>
    <x v="4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"/>
    <n v="51.85"/>
    <x v="4"/>
    <s v="pop"/>
    <d v="2011-03-24T20:01:36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2"/>
    <n v="38.79"/>
    <x v="4"/>
    <s v="pop"/>
    <d v="2012-03-19T21:22:40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3"/>
    <n v="44.65"/>
    <x v="4"/>
    <s v="pop"/>
    <d v="2012-03-06T19:00:20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"/>
    <n v="156.77000000000001"/>
    <x v="4"/>
    <s v="pop"/>
    <d v="2012-11-13T22:17:32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5"/>
    <n v="118.7"/>
    <x v="4"/>
    <s v="pop"/>
    <d v="2012-04-24T18:46:0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"/>
    <n v="74.150000000000006"/>
    <x v="4"/>
    <s v="pop"/>
    <d v="2012-11-10T05:19:2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99999999999999"/>
    <n v="12.53"/>
    <x v="4"/>
    <s v="pop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4"/>
    <n v="27.86"/>
    <x v="4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3"/>
    <n v="80.180000000000007"/>
    <x v="4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3"/>
    <n v="132.44"/>
    <x v="4"/>
    <s v="pop"/>
    <d v="2011-11-01T04:45:36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"/>
    <n v="34.380000000000003"/>
    <x v="4"/>
    <s v="pop"/>
    <d v="2012-01-31T18:16:58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"/>
    <n v="44.96"/>
    <x v="4"/>
    <s v="pop"/>
    <d v="2011-01-21T15:35:13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1"/>
    <n v="41.04"/>
    <x v="4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7"/>
    <n v="52.6"/>
    <x v="4"/>
    <s v="pop"/>
    <d v="2014-02-12T01:41:3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3"/>
    <n v="70.78"/>
    <x v="4"/>
    <s v="pop"/>
    <d v="2011-10-29T03:35:3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4"/>
    <n v="53.75"/>
    <x v="4"/>
    <s v="pop"/>
    <d v="2016-04-01T21:14:36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3"/>
    <n v="44.61"/>
    <x v="4"/>
    <s v="pop"/>
    <d v="2010-05-15T22:19:5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1"/>
    <n v="26.15"/>
    <x v="4"/>
    <s v="pop"/>
    <d v="2016-07-02T13:03:34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9999999999999"/>
    <n v="39.18"/>
    <x v="4"/>
    <s v="pop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"/>
    <n v="45.59"/>
    <x v="4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2"/>
    <n v="89.25"/>
    <x v="4"/>
    <s v="pop"/>
    <d v="2016-07-18T14:31:46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"/>
    <n v="40.42"/>
    <x v="4"/>
    <s v="pop"/>
    <d v="2011-09-16T17:35:40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499999999999999"/>
    <n v="82.38"/>
    <x v="4"/>
    <s v="pop"/>
    <d v="2012-03-05T17:25:4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200000000000001"/>
    <n v="159.52000000000001"/>
    <x v="4"/>
    <s v="pop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"/>
    <n v="36.24"/>
    <x v="4"/>
    <s v="pop"/>
    <d v="2014-01-23T20:31:11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d v="2011-06-29T01:39:05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8"/>
    <n v="47"/>
    <x v="4"/>
    <s v="pop"/>
    <d v="2014-06-12T18:11:07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"/>
    <n v="74.58"/>
    <x v="4"/>
    <s v="faith"/>
    <d v="2017-02-08T02:54:44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2"/>
    <n v="76"/>
    <x v="4"/>
    <s v="faith"/>
    <d v="2017-03-14T18:45:38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00000000000001"/>
    <n v="86.44"/>
    <x v="4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3"/>
    <n v="24"/>
    <x v="4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"/>
    <n v="80.13"/>
    <x v="4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"/>
    <n v="253.14"/>
    <x v="4"/>
    <s v="faith"/>
    <d v="2017-03-10T12:49:54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3"/>
    <x v="4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"/>
    <n v="57.73"/>
    <x v="4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"/>
    <n v="264.26"/>
    <x v="4"/>
    <s v="faith"/>
    <d v="2017-03-01T16:50:08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8"/>
    <n v="159.33000000000001"/>
    <x v="4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0.09"/>
    <n v="35"/>
    <x v="4"/>
    <s v="faith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2"/>
    <n v="61.09"/>
    <x v="4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"/>
    <n v="114.82"/>
    <x v="4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d v="2017-03-02T04:59:20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0.04"/>
    <n v="54"/>
    <x v="4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"/>
    <n v="65.97"/>
    <x v="4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  <d v="2014-12-16T15:56:45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0.01"/>
    <n v="25.5"/>
    <x v="4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"/>
    <n v="118.36"/>
    <x v="4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0.1"/>
    <n v="54.11"/>
    <x v="4"/>
    <s v="faith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d v="2016-03-22T20:48:26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0.05"/>
    <n v="21.25"/>
    <x v="4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01"/>
    <n v="34"/>
    <x v="4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1"/>
    <n v="525"/>
    <x v="4"/>
    <s v="faith"/>
    <d v="2014-08-01T15:30:34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0.02"/>
    <n v="50"/>
    <x v="4"/>
    <s v="faith"/>
    <d v="2014-09-05T19:13:3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0.08"/>
    <n v="115.71"/>
    <x v="4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0.08"/>
    <n v="50"/>
    <x v="4"/>
    <s v="faith"/>
    <d v="2016-10-30T13:51:39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3"/>
    <n v="34.020000000000003"/>
    <x v="4"/>
    <s v="faith"/>
    <d v="2016-03-31T23:33:58"/>
    <d v="2016-04-21T04:00:00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  <d v="2016-03-31T14:39:0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01"/>
    <n v="11.67"/>
    <x v="4"/>
    <s v="faith"/>
    <d v="2014-08-18T12:49:51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0.06"/>
    <n v="28.13"/>
    <x v="4"/>
    <s v="faith"/>
    <d v="2014-10-10T18:47:5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.0000000000000007E-2"/>
    <n v="216.67"/>
    <x v="4"/>
    <s v="faith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01"/>
    <n v="8.75"/>
    <x v="4"/>
    <s v="faith"/>
    <d v="2014-09-30T22:22:42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"/>
    <n v="62.22"/>
    <x v="4"/>
    <s v="faith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4"/>
    <n v="137.25"/>
    <x v="4"/>
    <s v="faith"/>
    <d v="2014-05-29T22:04:24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"/>
    <n v="122.14"/>
    <x v="4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d v="2015-09-25T02:06:23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d v="2016-07-08T19:32:2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01"/>
    <n v="22"/>
    <x v="4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"/>
    <n v="56.67"/>
    <x v="4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  <d v="2014-09-02T20:59:02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  <d v="2016-03-06T20:58:52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100000000000001"/>
    <n v="25.58"/>
    <x v="8"/>
    <s v="photobooks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900000000000001"/>
    <n v="63.97"/>
    <x v="8"/>
    <s v="photobooks"/>
    <d v="2016-12-06T21:02:50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"/>
    <n v="89.93"/>
    <x v="8"/>
    <s v="photobooks"/>
    <d v="2016-08-04T22:12:55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"/>
    <n v="93.07"/>
    <x v="8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399999999999999"/>
    <n v="89.67"/>
    <x v="8"/>
    <s v="photobooks"/>
    <d v="2016-11-16T06:13:58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"/>
    <n v="207.62"/>
    <x v="8"/>
    <s v="photobooks"/>
    <d v="2016-10-25T04:14:27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5"/>
    <n v="59.41"/>
    <x v="8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3"/>
    <n v="358.97"/>
    <x v="8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"/>
    <n v="94.74"/>
    <x v="8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2"/>
    <n v="80.650000000000006"/>
    <x v="8"/>
    <s v="photobooks"/>
    <d v="2016-03-25T20:05:04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3"/>
    <n v="168.69"/>
    <x v="8"/>
    <s v="photobooks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"/>
    <n v="34.69"/>
    <x v="8"/>
    <s v="photobooks"/>
    <d v="2016-09-14T06:04:4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6"/>
    <x v="8"/>
    <s v="photobooks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100000000000001"/>
    <n v="104.39"/>
    <x v="8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3"/>
    <n v="47.13"/>
    <x v="8"/>
    <s v="photobooks"/>
    <d v="2016-07-20T04:01:09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9"/>
    <x v="8"/>
    <s v="photobooks"/>
    <d v="2016-12-29T19:51:23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99999999999999"/>
    <n v="42.48"/>
    <x v="8"/>
    <s v="photobooks"/>
    <d v="2016-05-15T22:56:32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7"/>
    <n v="108.78"/>
    <x v="8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"/>
    <n v="81.099999999999994"/>
    <x v="8"/>
    <s v="photobooks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7"/>
    <x v="8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2"/>
    <n v="103.64"/>
    <x v="8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2"/>
    <n v="55.28"/>
    <x v="8"/>
    <s v="photobooks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"/>
    <n v="72.17"/>
    <x v="8"/>
    <s v="photobooks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d v="2014-08-04T20:38:08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6"/>
    <n v="58.62"/>
    <x v="8"/>
    <s v="photobooks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0.04"/>
    <n v="12.47"/>
    <x v="8"/>
    <s v="photobooks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0.03"/>
    <n v="49.14"/>
    <x v="8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999999999999995"/>
    <n v="150.5"/>
    <x v="8"/>
    <s v="photobooks"/>
    <d v="2014-09-09T18:43:14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"/>
    <n v="35.799999999999997"/>
    <x v="8"/>
    <s v="photobooks"/>
    <d v="2014-09-23T23:30:4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6"/>
    <n v="45.16"/>
    <x v="8"/>
    <s v="photobooks"/>
    <d v="2014-05-07T17:13:56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0.06"/>
    <n v="98.79"/>
    <x v="8"/>
    <s v="photobooks"/>
    <d v="2014-12-05T18:14:58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6"/>
    <n v="88.31"/>
    <x v="8"/>
    <s v="photobooks"/>
    <d v="2014-10-18T05:14:5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"/>
    <n v="170.63"/>
    <x v="8"/>
    <s v="photobooks"/>
    <d v="2014-09-09T23:26:00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.0000000000000007E-2"/>
    <n v="83.75"/>
    <x v="8"/>
    <s v="photobooks"/>
    <d v="2014-09-23T22:57:51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4000000000000001"/>
    <n v="65.099999999999994"/>
    <x v="8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0.02"/>
    <n v="66.33"/>
    <x v="8"/>
    <s v="photobooks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"/>
    <n v="104.89"/>
    <x v="8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4"/>
    <n v="78.44"/>
    <x v="8"/>
    <s v="photobooks"/>
    <d v="2016-05-03T14:25:1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6"/>
    <n v="59.04"/>
    <x v="8"/>
    <s v="photobooks"/>
    <d v="2016-08-15T14:49:05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"/>
    <n v="71.34"/>
    <x v="8"/>
    <s v="photobooks"/>
    <d v="2016-01-19T13:48:0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4"/>
    <n v="51.23"/>
    <x v="8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4"/>
    <n v="60.24"/>
    <x v="8"/>
    <s v="photobooks"/>
    <d v="2014-12-30T15:44:00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"/>
    <n v="44.94"/>
    <x v="8"/>
    <s v="photobooks"/>
    <d v="2014-09-15T03:14:1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8"/>
    <n v="31.21"/>
    <x v="8"/>
    <s v="photobooks"/>
    <d v="2014-11-15T13:12:5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"/>
    <n v="63.88"/>
    <x v="8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0.01"/>
    <n v="19"/>
    <x v="8"/>
    <s v="photobooks"/>
    <d v="2014-10-01T22:45:42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01"/>
    <n v="10"/>
    <x v="8"/>
    <s v="photobooks"/>
    <d v="2014-11-13T06:00:03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0.05"/>
    <n v="109.07"/>
    <x v="8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0.04"/>
    <n v="26.75"/>
    <x v="8"/>
    <s v="photobooks"/>
    <d v="2014-11-30T17:46:05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"/>
    <n v="109.94"/>
    <x v="8"/>
    <s v="photobooks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0.01"/>
    <n v="20"/>
    <x v="8"/>
    <s v="photobooks"/>
    <d v="2014-10-28T21:24:00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"/>
    <n v="55.39"/>
    <x v="8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9"/>
    <n v="133.9"/>
    <x v="8"/>
    <s v="photobooks"/>
    <d v="2016-09-15T06:55:41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"/>
    <n v="48.72"/>
    <x v="8"/>
    <s v="photobooks"/>
    <d v="2016-05-25T10:32:4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8"/>
    <n v="48.25"/>
    <x v="8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4000000000000001"/>
    <n v="58.97"/>
    <x v="8"/>
    <s v="photobooks"/>
    <d v="2015-12-06T07:50:33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0.02"/>
    <n v="11.64"/>
    <x v="8"/>
    <s v="photobooks"/>
    <d v="2014-10-22T20:13:2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"/>
    <n v="83.72"/>
    <x v="8"/>
    <s v="photobooks"/>
    <d v="2016-09-10T14:32:5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4000000000000001"/>
    <n v="63.65"/>
    <x v="8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"/>
    <n v="94.28"/>
    <x v="8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1"/>
    <n v="71.87"/>
    <x v="8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"/>
    <n v="104.85"/>
    <x v="8"/>
    <s v="photobooks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"/>
    <n v="67.14"/>
    <x v="8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0.03"/>
    <n v="73.88"/>
    <x v="8"/>
    <s v="photobooks"/>
    <d v="2014-08-26T15:19:09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"/>
    <n v="69.13"/>
    <x v="8"/>
    <s v="photobooks"/>
    <d v="2014-08-29T01:38:33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"/>
    <n v="120.77"/>
    <x v="8"/>
    <s v="photobooks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1"/>
    <n v="42.22"/>
    <x v="8"/>
    <s v="photobooks"/>
    <d v="2015-01-25T21:47:1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0.03"/>
    <n v="7.5"/>
    <x v="8"/>
    <s v="photobooks"/>
    <d v="2014-08-09T21:50:26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  <d v="2014-08-25T10:24:3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"/>
    <n v="37.61"/>
    <x v="8"/>
    <s v="photobooks"/>
    <d v="2016-06-03T07:38:56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"/>
    <n v="42.16"/>
    <x v="8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0.02"/>
    <n v="84.83"/>
    <x v="8"/>
    <s v="photobooks"/>
    <d v="2016-06-27T21:01:4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"/>
    <n v="94.19"/>
    <x v="8"/>
    <s v="photobooks"/>
    <d v="2016-12-01T15:53:2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0.02"/>
    <n v="6.25"/>
    <x v="8"/>
    <s v="photobooks"/>
    <d v="2014-06-30T18:03:16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.0000000000000007E-2"/>
    <n v="213.38"/>
    <x v="8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5"/>
    <n v="59.16"/>
    <x v="4"/>
    <s v="rock"/>
    <d v="2012-01-18T07:39:27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"/>
    <x v="4"/>
    <s v="rock"/>
    <d v="2013-12-26T19:07:4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99999999999999"/>
    <n v="24.58"/>
    <x v="4"/>
    <s v="rock"/>
    <d v="2012-09-24T16:26:16"/>
    <d v="2012-10-24T16:26:16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"/>
    <n v="75.05"/>
    <x v="4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"/>
    <n v="42.02"/>
    <x v="4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6"/>
    <x v="4"/>
    <s v="rock"/>
    <d v="2014-01-18T22:10:1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1"/>
    <n v="83.89"/>
    <x v="4"/>
    <s v="rock"/>
    <d v="2011-01-12T07:49:21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"/>
    <n v="417.33"/>
    <x v="4"/>
    <s v="rock"/>
    <d v="2014-04-07T21:35:3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7"/>
    <n v="75.77"/>
    <x v="4"/>
    <s v="rock"/>
    <d v="2010-12-04T02:06: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2"/>
    <n v="67.39"/>
    <x v="4"/>
    <s v="rock"/>
    <d v="2014-01-25T16:25:07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69999999999993"/>
    <x v="4"/>
    <s v="rock"/>
    <d v="2012-04-27T23:54:2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3"/>
    <n v="25"/>
    <x v="4"/>
    <s v="rock"/>
    <d v="2011-02-02T12:57:07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3"/>
    <n v="42"/>
    <x v="4"/>
    <s v="rock"/>
    <d v="2013-01-29T01:03:2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"/>
    <n v="131.16999999999999"/>
    <x v="4"/>
    <s v="rock"/>
    <d v="2014-12-15T23:08:1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"/>
    <x v="4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"/>
    <n v="182.13"/>
    <x v="4"/>
    <s v="rock"/>
    <d v="2013-01-31T19:25:29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7"/>
    <n v="61.37"/>
    <x v="4"/>
    <s v="rock"/>
    <d v="2012-01-18T01:08:55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"/>
    <n v="35.770000000000003"/>
    <x v="4"/>
    <s v="rock"/>
    <d v="2011-09-02T18:52: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499999999999998"/>
    <n v="45.62"/>
    <x v="4"/>
    <s v="rock"/>
    <d v="2016-09-01T17:19:42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900000000000001"/>
    <n v="75.38"/>
    <x v="4"/>
    <s v="rock"/>
    <d v="2013-04-18T02:18:3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2"/>
    <n v="50.88"/>
    <x v="4"/>
    <s v="rock"/>
    <d v="2014-04-16T20:17:25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"/>
    <n v="119.29"/>
    <x v="4"/>
    <s v="rock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"/>
    <n v="92.54"/>
    <x v="4"/>
    <s v="rock"/>
    <d v="2011-01-21T23:52:3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"/>
    <n v="76.05"/>
    <x v="4"/>
    <s v="rock"/>
    <d v="2011-05-03T23:21:5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"/>
    <x v="4"/>
    <s v="rock"/>
    <d v="2016-06-02T07:59:58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8"/>
    <n v="98.99"/>
    <x v="4"/>
    <s v="rock"/>
    <d v="2012-11-15T15:36: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1"/>
    <n v="79.53"/>
    <x v="4"/>
    <s v="rock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"/>
    <n v="134.21"/>
    <x v="4"/>
    <s v="rock"/>
    <d v="2011-05-28T18:54: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"/>
    <n v="37.630000000000003"/>
    <x v="4"/>
    <s v="rock"/>
    <d v="2012-09-17T20:17:3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2"/>
    <n v="51.04"/>
    <x v="4"/>
    <s v="rock"/>
    <d v="2014-06-10T23:01:4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"/>
    <n v="50.04"/>
    <x v="4"/>
    <s v="rock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7"/>
    <n v="133.93"/>
    <x v="4"/>
    <s v="rock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2"/>
    <n v="58.21"/>
    <x v="4"/>
    <s v="rock"/>
    <d v="2012-09-25T01:26:57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"/>
    <n v="88.04"/>
    <x v="4"/>
    <s v="rock"/>
    <d v="2013-04-24T00:30:3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"/>
    <n v="70.58"/>
    <x v="4"/>
    <s v="rock"/>
    <d v="2013-11-22T12:55:40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"/>
    <n v="53.29"/>
    <x v="4"/>
    <s v="rock"/>
    <d v="2014-06-27T20:31:12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000000000001"/>
    <x v="4"/>
    <s v="rock"/>
    <d v="2014-08-13T18:26:53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900000000000001"/>
    <n v="40.549999999999997"/>
    <x v="4"/>
    <s v="rock"/>
    <d v="2011-10-17T04:48:41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2"/>
    <n v="70.63"/>
    <x v="4"/>
    <s v="rock"/>
    <d v="2011-08-23T18:28:4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"/>
    <n v="52.68"/>
    <x v="4"/>
    <s v="rock"/>
    <d v="2014-01-16T17:01:24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d v="2014-12-27T07:12:2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0.08"/>
    <n v="90.94"/>
    <x v="6"/>
    <s v="mobile games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  <d v="2014-05-13T19:08:05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3"/>
    <n v="58.08"/>
    <x v="6"/>
    <s v="mobile games"/>
    <d v="2014-04-04T17:11:40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  <d v="2016-10-02T08:49:07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01"/>
    <n v="62.5"/>
    <x v="6"/>
    <s v="mobile games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  <d v="2016-10-06T22:11:52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0.05"/>
    <n v="71.59"/>
    <x v="6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"/>
    <n v="32.82"/>
    <x v="6"/>
    <s v="mobile games"/>
    <d v="2016-01-02T08:32:15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2"/>
    <n v="49.12"/>
    <x v="6"/>
    <s v="mobile games"/>
    <d v="2014-10-11T18:48:2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0.01"/>
    <n v="16.309999999999999"/>
    <x v="6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  <d v="2016-06-08T23:15:3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01"/>
    <n v="17"/>
    <x v="6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d v="2014-05-17T06:50:0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d v="2014-05-14T00:12:35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"/>
    <n v="41.83"/>
    <x v="6"/>
    <s v="mobile games"/>
    <d v="2016-03-01T13:36:2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3"/>
    <n v="49.34"/>
    <x v="4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1"/>
    <n v="41.73"/>
    <x v="4"/>
    <s v="indie rock"/>
    <d v="2012-06-07T22:46:5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5"/>
    <n v="32.72"/>
    <x v="4"/>
    <s v="indie rock"/>
    <d v="2012-03-09T22:45:08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"/>
    <n v="51.96"/>
    <x v="4"/>
    <s v="indie rock"/>
    <d v="2012-10-23T04:45:3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599999999999999"/>
    <n v="50.69"/>
    <x v="4"/>
    <s v="indie rock"/>
    <d v="2012-07-09T02:15:10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"/>
    <n v="42.24"/>
    <x v="4"/>
    <s v="indie rock"/>
    <d v="2014-10-13T21:45:3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00000000000001"/>
    <n v="416.88"/>
    <x v="4"/>
    <s v="indie rock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"/>
    <n v="46.65"/>
    <x v="4"/>
    <s v="indie rock"/>
    <d v="2010-05-01T05:45:32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7"/>
    <n v="48.45"/>
    <x v="4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5"/>
    <n v="70.53"/>
    <x v="4"/>
    <s v="indie rock"/>
    <d v="2012-11-15T18:52:08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6"/>
    <n v="87.96"/>
    <x v="4"/>
    <s v="indie rock"/>
    <d v="2010-06-06T19:09:14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7"/>
    <n v="26.27"/>
    <x v="4"/>
    <s v="indie rock"/>
    <d v="2011-05-08T15:18:0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8"/>
    <x v="4"/>
    <s v="indie rock"/>
    <d v="2011-03-30T22:36:2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99999999999999"/>
    <n v="57.25"/>
    <x v="4"/>
    <s v="indie rock"/>
    <d v="2012-01-12T21:43:0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2"/>
    <n v="196.34"/>
    <x v="4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4"/>
    <n v="43"/>
    <x v="4"/>
    <s v="indie rock"/>
    <d v="2012-03-13T17:02:4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"/>
    <n v="35.549999999999997"/>
    <x v="4"/>
    <s v="indie rock"/>
    <d v="2014-02-10T14:00:0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5"/>
    <n v="68.81"/>
    <x v="4"/>
    <s v="indie rock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"/>
    <n v="28.57"/>
    <x v="4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00000000000001"/>
    <n v="50.63"/>
    <x v="4"/>
    <s v="indie rock"/>
    <d v="2012-09-08T20:55:3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0.03"/>
    <n v="106.8"/>
    <x v="2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0.01"/>
    <n v="4"/>
    <x v="2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7"/>
    <n v="34.1"/>
    <x v="2"/>
    <s v="gadgets"/>
    <d v="2016-11-28T18:29:5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  <d v="2014-08-08T22:13:1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3"/>
    <n v="215.96"/>
    <x v="2"/>
    <s v="gadgets"/>
    <d v="2016-05-24T16:06:2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  <d v="2014-05-08T14:05:2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0.02"/>
    <n v="108.25"/>
    <x v="2"/>
    <s v="gadgets"/>
    <d v="2016-11-29T22:01:40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000000000000001"/>
    <n v="129.97"/>
    <x v="2"/>
    <s v="gadgets"/>
    <d v="2014-09-23T10:17:5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"/>
    <n v="117.49"/>
    <x v="2"/>
    <s v="gadgets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"/>
    <n v="70.599999999999994"/>
    <x v="2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0.01"/>
    <n v="24.5"/>
    <x v="2"/>
    <s v="gadgets"/>
    <d v="2014-09-08T12:16:18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0.09"/>
    <n v="30"/>
    <x v="2"/>
    <s v="gadgets"/>
    <d v="2014-10-17T04:11: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0.02"/>
    <n v="2"/>
    <x v="2"/>
    <s v="gadgets"/>
    <d v="2014-08-13T01:10:22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01"/>
    <n v="17"/>
    <x v="2"/>
    <s v="gadgets"/>
    <d v="2016-10-13T17:12:5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3"/>
    <n v="2928.93"/>
    <x v="2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0.01"/>
    <n v="28.89"/>
    <x v="2"/>
    <s v="gadgets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"/>
    <n v="29.63"/>
    <x v="2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"/>
    <n v="40.98"/>
    <x v="2"/>
    <s v="gadgets"/>
    <d v="2015-09-23T21:01:01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7"/>
    <n v="54"/>
    <x v="4"/>
    <s v="indie rock"/>
    <d v="2012-06-14T05:19:0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99999999999999"/>
    <n v="36.11"/>
    <x v="4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1"/>
    <n v="23.15"/>
    <x v="4"/>
    <s v="indie rock"/>
    <d v="2011-08-17T20:22:1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399999999999999"/>
    <n v="104"/>
    <x v="4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00000000000001"/>
    <n v="31.83"/>
    <x v="4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"/>
    <n v="27.39"/>
    <x v="4"/>
    <s v="indie rock"/>
    <d v="2010-10-05T22:54:1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"/>
    <n v="56.36"/>
    <x v="4"/>
    <s v="indie rock"/>
    <d v="2012-02-21T20:40:3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"/>
    <n v="77.349999999999994"/>
    <x v="4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"/>
    <n v="42.8"/>
    <x v="4"/>
    <s v="indie rock"/>
    <d v="2011-05-24T00:31:0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5"/>
    <x v="4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1"/>
    <n v="48.24"/>
    <x v="4"/>
    <s v="indie rock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7"/>
    <n v="70.209999999999994"/>
    <x v="4"/>
    <s v="indie rock"/>
    <d v="2012-01-03T19:26:1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"/>
    <n v="94.05"/>
    <x v="4"/>
    <s v="indie rock"/>
    <d v="2014-08-28T03:08:27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4"/>
    <n v="80.27"/>
    <x v="4"/>
    <s v="indie rock"/>
    <d v="2011-11-18T20:48:41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"/>
    <n v="54.2"/>
    <x v="4"/>
    <s v="indie rock"/>
    <d v="2014-05-14T22:22:51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7"/>
    <n v="60.27"/>
    <x v="4"/>
    <s v="indie rock"/>
    <d v="2011-11-05T21:21:10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"/>
    <n v="38.74"/>
    <x v="4"/>
    <s v="indie rock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9999999999999"/>
    <n v="152.54"/>
    <x v="4"/>
    <s v="indie rock"/>
    <d v="2013-06-01T06:13: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100000000000001"/>
    <n v="115.31"/>
    <x v="4"/>
    <s v="indie rock"/>
    <d v="2013-02-08T23:38: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1"/>
    <n v="35.840000000000003"/>
    <x v="4"/>
    <s v="indie rock"/>
    <d v="2011-05-07T12:10:33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"/>
    <n v="64.569999999999993"/>
    <x v="2"/>
    <s v="hardware"/>
    <d v="2014-04-15T06:58:5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"/>
    <n v="87.44"/>
    <x v="2"/>
    <s v="hardware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"/>
    <n v="68.819999999999993"/>
    <x v="2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"/>
    <n v="176.2"/>
    <x v="2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"/>
    <n v="511.79"/>
    <x v="2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5"/>
    <n v="160.44"/>
    <x v="2"/>
    <s v="hardware"/>
    <d v="2014-02-19T03:36:01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1"/>
    <n v="35"/>
    <x v="2"/>
    <s v="hardware"/>
    <d v="2009-10-16T22:02:00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"/>
    <n v="188.51"/>
    <x v="2"/>
    <s v="hardware"/>
    <d v="2016-04-13T14:30:09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"/>
    <n v="56.2"/>
    <x v="2"/>
    <s v="hardware"/>
    <d v="2014-06-10T10:09:1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99999999999998"/>
    <n v="51.31"/>
    <x v="2"/>
    <s v="hardware"/>
    <d v="2011-03-22T04:21:1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"/>
    <n v="127.36"/>
    <x v="2"/>
    <s v="hardware"/>
    <d v="2016-10-08T10:05:37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"/>
    <n v="101.86"/>
    <x v="2"/>
    <s v="hardware"/>
    <d v="2013-09-09T14:33:3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9999999999998"/>
    <n v="230.56"/>
    <x v="2"/>
    <s v="hardware"/>
    <d v="2012-02-02T04:47:4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9"/>
    <n v="842.11"/>
    <x v="2"/>
    <s v="hardware"/>
    <d v="2016-01-25T13:56:1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9"/>
    <n v="577.28"/>
    <x v="2"/>
    <s v="hardware"/>
    <d v="2012-04-21T06:31:21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"/>
    <n v="483.34"/>
    <x v="2"/>
    <s v="hardware"/>
    <d v="2015-03-04T22:10:0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8"/>
    <n v="76.14"/>
    <x v="2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6"/>
    <n v="74.11"/>
    <x v="2"/>
    <s v="hardware"/>
    <d v="2013-02-21T23:42:4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7"/>
    <n v="36.97"/>
    <x v="2"/>
    <s v="hardware"/>
    <d v="2014-08-20T20:17:4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8"/>
    <n v="2500.9699999999998"/>
    <x v="2"/>
    <s v="hardware"/>
    <d v="2014-11-21T08:42:2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"/>
    <n v="67.69"/>
    <x v="2"/>
    <s v="hardware"/>
    <d v="2012-08-27T04:40:17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3"/>
    <n v="63.05"/>
    <x v="2"/>
    <s v="hardware"/>
    <d v="2014-04-13T18:43:56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7"/>
    <n v="117.6"/>
    <x v="2"/>
    <s v="hardware"/>
    <d v="2014-08-12T10:18:5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6"/>
    <n v="180.75"/>
    <x v="2"/>
    <s v="hardware"/>
    <d v="2016-03-23T06:32:52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"/>
    <n v="127.32"/>
    <x v="2"/>
    <s v="hardware"/>
    <d v="2011-12-21T02:08:30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99999999999998"/>
    <n v="136.63999999999999"/>
    <x v="2"/>
    <s v="hardware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"/>
    <n v="182.78"/>
    <x v="2"/>
    <s v="hardware"/>
    <d v="2014-04-01T15:55:2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5"/>
    <n v="279.38"/>
    <x v="2"/>
    <s v="hardware"/>
    <d v="2016-11-02T14:05:15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"/>
    <n v="61.38"/>
    <x v="2"/>
    <s v="hardware"/>
    <d v="2016-07-06T19:01:0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2"/>
    <n v="80.73"/>
    <x v="2"/>
    <s v="hardware"/>
    <d v="2013-02-19T04:38:2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"/>
    <n v="272.36"/>
    <x v="2"/>
    <s v="hardware"/>
    <d v="2013-10-14T12:01:0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"/>
    <n v="70.849999999999994"/>
    <x v="2"/>
    <s v="hardware"/>
    <d v="2012-10-19T00:17:2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7"/>
    <n v="247.94"/>
    <x v="2"/>
    <s v="hardware"/>
    <d v="2016-06-28T17:21:04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"/>
    <n v="186.81"/>
    <x v="2"/>
    <s v="hardware"/>
    <d v="2013-06-20T08:01:09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9"/>
    <n v="131.99"/>
    <x v="2"/>
    <s v="hardware"/>
    <d v="2013-02-08T18:07:31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7"/>
    <n v="29.31"/>
    <x v="2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199999999999996"/>
    <n v="245.02"/>
    <x v="2"/>
    <s v="hardware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7"/>
    <n v="1323.25"/>
    <x v="2"/>
    <s v="hardware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9999999999999"/>
    <n v="282.66000000000003"/>
    <x v="2"/>
    <s v="hardware"/>
    <d v="2015-10-13T11:02:26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5"/>
    <n v="91.21"/>
    <x v="2"/>
    <s v="hardware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0.05"/>
    <n v="31.75"/>
    <x v="8"/>
    <s v="people"/>
    <d v="2014-06-09T17:24:25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d v="2016-11-04T14:04:47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0.04"/>
    <n v="88.69"/>
    <x v="8"/>
    <s v="people"/>
    <d v="2016-08-11T00:16:58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"/>
    <n v="453.14"/>
    <x v="8"/>
    <s v="people"/>
    <d v="2014-10-01T18:58:01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0.03"/>
    <n v="12.75"/>
    <x v="8"/>
    <s v="people"/>
    <d v="2016-07-04T16:46:11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"/>
    <n v="83.43"/>
    <x v="8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d v="2016-11-11T16:20:0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7"/>
    <n v="101.8"/>
    <x v="8"/>
    <s v="people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7"/>
    <x v="8"/>
    <s v="people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d v="2016-10-08T00:09:0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0.08"/>
    <n v="26"/>
    <x v="8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d v="2014-06-10T19:40:11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"/>
    <n v="218.33"/>
    <x v="8"/>
    <s v="people"/>
    <d v="2014-06-17T02:50:3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01"/>
    <n v="33.71"/>
    <x v="8"/>
    <s v="people"/>
    <d v="2014-10-14T11:35:0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3"/>
    <n v="25"/>
    <x v="8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"/>
    <n v="128.38999999999999"/>
    <x v="2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7"/>
    <n v="78.83"/>
    <x v="2"/>
    <s v="hardware"/>
    <d v="2016-12-24T17:05:43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"/>
    <x v="2"/>
    <s v="hardware"/>
    <d v="2010-06-18T03:00:5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"/>
    <n v="331.1"/>
    <x v="2"/>
    <s v="hardware"/>
    <d v="2014-06-10T14:31: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4"/>
    <n v="194.26"/>
    <x v="2"/>
    <s v="hardware"/>
    <d v="2013-09-18T19:30:1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8"/>
    <n v="408.98"/>
    <x v="2"/>
    <s v="hardware"/>
    <d v="2014-10-29T12:00:4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99999999999999"/>
    <n v="84.46"/>
    <x v="2"/>
    <s v="hardware"/>
    <d v="2010-06-18T20:06:2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"/>
    <n v="44.85"/>
    <x v="2"/>
    <s v="hardware"/>
    <d v="2011-08-06T14:30:22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"/>
    <n v="383.36"/>
    <x v="2"/>
    <s v="hardware"/>
    <d v="2016-10-18T07:45:43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"/>
    <n v="55.28"/>
    <x v="2"/>
    <s v="hardware"/>
    <d v="2016-07-19T23:54:51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99999999999993"/>
    <n v="422.02"/>
    <x v="2"/>
    <s v="hardware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5"/>
    <n v="64.180000000000007"/>
    <x v="2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5"/>
    <n v="173.58"/>
    <x v="2"/>
    <s v="hardware"/>
    <d v="2016-05-09T23:03:34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4"/>
    <n v="88.6"/>
    <x v="2"/>
    <s v="hardware"/>
    <d v="2013-02-19T05:08:59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299999999999999"/>
    <n v="50.22"/>
    <x v="2"/>
    <s v="hardware"/>
    <d v="2011-08-10T21:02:43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200000000000006"/>
    <n v="192.39"/>
    <x v="2"/>
    <s v="hardware"/>
    <d v="2013-02-07T21:08:1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"/>
    <n v="73.42"/>
    <x v="2"/>
    <s v="hardware"/>
    <d v="2012-02-22T01:22:35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"/>
    <n v="147.68"/>
    <x v="2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9999999999996"/>
    <n v="108.97"/>
    <x v="2"/>
    <s v="hardware"/>
    <d v="2016-08-23T17:00:2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"/>
    <n v="23.65"/>
    <x v="2"/>
    <s v="hardware"/>
    <d v="2014-04-08T02:20:24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"/>
    <n v="147.94999999999999"/>
    <x v="2"/>
    <s v="hardware"/>
    <d v="2014-08-10T01:41:37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"/>
    <n v="385.04"/>
    <x v="2"/>
    <s v="hardware"/>
    <d v="2016-05-12T13:39:3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"/>
    <n v="457.39"/>
    <x v="2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"/>
    <n v="222.99"/>
    <x v="2"/>
    <s v="hardware"/>
    <d v="2012-07-09T23:12: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099999999999998"/>
    <n v="220.74"/>
    <x v="2"/>
    <s v="hardware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"/>
    <n v="73.5"/>
    <x v="2"/>
    <s v="hardware"/>
    <d v="2014-03-06T17:39:4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"/>
    <n v="223.1"/>
    <x v="2"/>
    <s v="hardware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"/>
    <n v="47.91"/>
    <x v="2"/>
    <s v="hardware"/>
    <d v="2010-02-06T22:03:26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"/>
    <n v="96.06"/>
    <x v="2"/>
    <s v="hardware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599999999999998"/>
    <n v="118.61"/>
    <x v="2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"/>
    <n v="118.45"/>
    <x v="2"/>
    <s v="hardware"/>
    <d v="2014-12-02T07:54:1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"/>
    <n v="143.21"/>
    <x v="2"/>
    <s v="hardware"/>
    <d v="2016-11-15T13:34:3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9"/>
    <n v="282.72000000000003"/>
    <x v="2"/>
    <s v="hardware"/>
    <d v="2014-03-27T01:58:38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7"/>
    <n v="593.94000000000005"/>
    <x v="2"/>
    <s v="hardware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"/>
    <n v="262.16000000000003"/>
    <x v="2"/>
    <s v="hardware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2"/>
    <n v="46.58"/>
    <x v="2"/>
    <s v="hardware"/>
    <d v="2014-04-09T20:45:19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"/>
    <n v="70.040000000000006"/>
    <x v="2"/>
    <s v="hardware"/>
    <d v="2013-10-31T05:02:33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1"/>
    <n v="164.91"/>
    <x v="2"/>
    <s v="hardware"/>
    <d v="2013-05-30T06:30:2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"/>
    <n v="449.26"/>
    <x v="2"/>
    <s v="hardware"/>
    <d v="2016-11-01T10:32:05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"/>
    <n v="27.47"/>
    <x v="2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2"/>
    <n v="143.97999999999999"/>
    <x v="2"/>
    <s v="hardware"/>
    <d v="2016-10-11T12:37:07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4"/>
    <n v="88.24"/>
    <x v="2"/>
    <s v="hardware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599999999999996"/>
    <n v="36.33"/>
    <x v="2"/>
    <s v="hardware"/>
    <d v="2016-10-18T04:14:37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"/>
    <n v="90.18"/>
    <x v="2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"/>
    <n v="152.62"/>
    <x v="2"/>
    <s v="hardware"/>
    <d v="2012-06-09T02:07:2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"/>
    <n v="55.81"/>
    <x v="2"/>
    <s v="hardware"/>
    <d v="2013-04-23T04:07:24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3"/>
    <n v="227.85"/>
    <x v="2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"/>
    <n v="91.83"/>
    <x v="2"/>
    <s v="hardware"/>
    <d v="2013-04-23T15:38:1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"/>
    <n v="80.989999999999995"/>
    <x v="2"/>
    <s v="hardware"/>
    <d v="2013-10-28T12:39:2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00000000000004"/>
    <n v="278.39"/>
    <x v="2"/>
    <s v="hardware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"/>
    <n v="43.1"/>
    <x v="2"/>
    <s v="hardware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"/>
    <n v="326.29000000000002"/>
    <x v="2"/>
    <s v="hardware"/>
    <d v="2016-01-06T02:00:53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"/>
    <n v="41.74"/>
    <x v="2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99999999999999"/>
    <n v="64.02"/>
    <x v="2"/>
    <s v="hardware"/>
    <d v="2014-04-02T12:30:10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"/>
    <n v="99.46"/>
    <x v="2"/>
    <s v="hardware"/>
    <d v="2014-11-03T16:10:43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"/>
    <n v="138.49"/>
    <x v="2"/>
    <s v="hardware"/>
    <d v="2013-03-18T18:15:42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"/>
    <n v="45.55"/>
    <x v="2"/>
    <s v="hardware"/>
    <d v="2016-01-27T11:52:12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"/>
    <n v="10.51"/>
    <x v="2"/>
    <s v="hardware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"/>
    <n v="114.77"/>
    <x v="2"/>
    <s v="hardware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"/>
    <n v="36"/>
    <x v="2"/>
    <s v="hardware"/>
    <d v="2014-05-24T15:25:5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8"/>
    <n v="154.16999999999999"/>
    <x v="2"/>
    <s v="hardware"/>
    <d v="2016-12-01T18:20:54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9999999999999"/>
    <n v="566.39"/>
    <x v="2"/>
    <s v="hardware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"/>
    <n v="120.86"/>
    <x v="2"/>
    <s v="hardware"/>
    <d v="2016-04-12T17:35:01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"/>
    <n v="86.16"/>
    <x v="2"/>
    <s v="hardware"/>
    <d v="2013-04-25T08:45:2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"/>
    <n v="51.21"/>
    <x v="2"/>
    <s v="hardware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9"/>
    <n v="67.260000000000005"/>
    <x v="2"/>
    <s v="hardware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7"/>
    <n v="62.8"/>
    <x v="2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"/>
    <n v="346.13"/>
    <x v="2"/>
    <s v="hardware"/>
    <d v="2016-09-20T20:11:55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"/>
    <n v="244.12"/>
    <x v="2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"/>
    <n v="259.25"/>
    <x v="2"/>
    <s v="hardware"/>
    <d v="2016-05-29T15:45:23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1"/>
    <n v="201.96"/>
    <x v="2"/>
    <s v="hardware"/>
    <d v="2016-08-18T06:41:24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100000000000001"/>
    <n v="226.21"/>
    <x v="2"/>
    <s v="hardware"/>
    <d v="2016-04-07T13:57:1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3"/>
    <n v="324.69"/>
    <x v="2"/>
    <s v="hardware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3"/>
    <n v="205"/>
    <x v="2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"/>
    <n v="20.47"/>
    <x v="2"/>
    <s v="hardware"/>
    <d v="2013-06-25T16:21:2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"/>
    <n v="116.35"/>
    <x v="2"/>
    <s v="hardware"/>
    <d v="2014-06-13T21:08:09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99999999999999"/>
    <n v="307.2"/>
    <x v="2"/>
    <s v="hardware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"/>
    <n v="546.69000000000005"/>
    <x v="2"/>
    <s v="hardware"/>
    <d v="2016-11-18T18:30:5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"/>
    <n v="47.47"/>
    <x v="2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8"/>
    <n v="101.56"/>
    <x v="2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99999999999999"/>
    <n v="72.91"/>
    <x v="4"/>
    <s v="indie rock"/>
    <d v="2012-04-05T03:45:55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100000000000001"/>
    <n v="43.71"/>
    <x v="4"/>
    <s v="indie rock"/>
    <d v="2011-09-25T02:53:16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299999999999999"/>
    <n v="34"/>
    <x v="4"/>
    <s v="indie rock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"/>
    <n v="70.650000000000006"/>
    <x v="4"/>
    <s v="indie rock"/>
    <d v="2014-04-02T19:59:42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4"/>
    <n v="89.3"/>
    <x v="4"/>
    <s v="indie rock"/>
    <d v="2012-06-15T20:03: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1"/>
    <n v="115.09"/>
    <x v="4"/>
    <s v="indie rock"/>
    <d v="2011-11-13T16:05:32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4"/>
    <n v="62.12"/>
    <x v="4"/>
    <s v="indie rock"/>
    <d v="2011-08-09T04:54:1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99999999999999"/>
    <n v="46.2"/>
    <x v="4"/>
    <s v="indie rock"/>
    <d v="2010-08-05T17:09:12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"/>
    <n v="48.55"/>
    <x v="4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499999999999999"/>
    <n v="57.52"/>
    <x v="4"/>
    <s v="indie rock"/>
    <d v="2013-01-25T09:09:15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"/>
    <n v="88.15"/>
    <x v="4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"/>
    <n v="110.49"/>
    <x v="4"/>
    <s v="indie rock"/>
    <d v="2011-08-08T16:58:5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"/>
    <n v="66.83"/>
    <x v="4"/>
    <s v="indie rock"/>
    <d v="2012-10-23T20:30:3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1"/>
    <n v="58.6"/>
    <x v="4"/>
    <s v="indie rock"/>
    <d v="2012-01-31T00:28:50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4"/>
    <x v="4"/>
    <s v="indie rock"/>
    <d v="2011-08-03T17:36:13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2"/>
    <n v="43.57"/>
    <x v="4"/>
    <s v="indie rock"/>
    <d v="2012-10-10T18:12:1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5"/>
    <x v="4"/>
    <s v="indie rock"/>
    <d v="2011-10-02T14:02:15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"/>
    <n v="188.13"/>
    <x v="4"/>
    <s v="indie rock"/>
    <d v="2012-02-07T02:43:55"/>
    <d v="2012-03-08T02:43:55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"/>
    <n v="63.03"/>
    <x v="4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7"/>
    <n v="30.37"/>
    <x v="4"/>
    <s v="indie rock"/>
    <d v="2012-06-14T20:02:2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299999999999999"/>
    <n v="51.48"/>
    <x v="4"/>
    <s v="indie rock"/>
    <d v="2011-12-15T03:35:1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9"/>
    <x v="4"/>
    <s v="indie rock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"/>
    <n v="98.82"/>
    <x v="4"/>
    <s v="indie rock"/>
    <d v="2012-10-10T18:07:07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3"/>
    <n v="28"/>
    <x v="4"/>
    <s v="indie rock"/>
    <d v="2013-04-30T01:47:1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"/>
    <x v="4"/>
    <s v="indie rock"/>
    <d v="2014-11-08T18:55:53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"/>
    <n v="53.52"/>
    <x v="4"/>
    <s v="indie rock"/>
    <d v="2012-12-27T05:09:34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8"/>
    <n v="37.15"/>
    <x v="4"/>
    <s v="indie rock"/>
    <d v="2014-10-22T17:03:13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"/>
    <n v="89.9"/>
    <x v="4"/>
    <s v="indie rock"/>
    <d v="2012-08-14T04:13:0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7"/>
    <n v="106.53"/>
    <x v="4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"/>
    <n v="52.82"/>
    <x v="4"/>
    <s v="indie rock"/>
    <d v="2014-04-30T16:06: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7"/>
    <n v="54.62"/>
    <x v="4"/>
    <s v="indie rock"/>
    <d v="2011-06-09T04:43:45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"/>
    <x v="4"/>
    <s v="indie rock"/>
    <d v="2013-04-01T22:16:3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5"/>
    <n v="68.599999999999994"/>
    <x v="4"/>
    <s v="indie rock"/>
    <d v="2014-08-19T20:46:16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5"/>
    <n v="35.61"/>
    <x v="4"/>
    <s v="indie rock"/>
    <d v="2010-10-07T19:34:30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99999999999998"/>
    <n v="94.03"/>
    <x v="4"/>
    <s v="indie rock"/>
    <d v="2011-01-21T01:56:41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1"/>
    <n v="526.46"/>
    <x v="4"/>
    <s v="indie rock"/>
    <d v="2012-08-15T18:40:03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8"/>
    <n v="50.66"/>
    <x v="4"/>
    <s v="indie rock"/>
    <d v="2015-10-13T01:25:4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5"/>
    <n v="79.180000000000007"/>
    <x v="4"/>
    <s v="indie rock"/>
    <d v="2011-06-24T20:08:56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1"/>
    <n v="91.59"/>
    <x v="4"/>
    <s v="indie rock"/>
    <d v="2012-07-17T03:07:25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1"/>
    <n v="116.96"/>
    <x v="4"/>
    <s v="indie rock"/>
    <d v="2013-11-13T23:08:56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01"/>
    <n v="28.4"/>
    <x v="6"/>
    <s v="video games"/>
    <d v="2016-12-12T17:49:08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  <d v="2016-12-08T07:12:49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d v="2010-01-20T10:11:47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"/>
    <n v="23"/>
    <x v="6"/>
    <s v="video games"/>
    <d v="2010-10-13T00:40:3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0.01"/>
    <n v="31.56"/>
    <x v="6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  <d v="2014-11-08T23:21: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999999999999998"/>
    <n v="34.22"/>
    <x v="6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2"/>
    <n v="19.670000000000002"/>
    <x v="6"/>
    <s v="video games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"/>
    <x v="6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0.02"/>
    <n v="21.34"/>
    <x v="6"/>
    <s v="video games"/>
    <d v="2014-01-04T11:41: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0.02"/>
    <n v="5.33"/>
    <x v="6"/>
    <s v="video games"/>
    <d v="2011-03-17T02:19:5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0.02"/>
    <n v="34.67"/>
    <x v="6"/>
    <s v="video games"/>
    <d v="2013-03-28T21:16:31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0.1"/>
    <n v="21.73"/>
    <x v="6"/>
    <s v="video games"/>
    <d v="2012-09-04T23:07:1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  <d v="2013-09-19T12:13:0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000000000000003"/>
    <n v="26.6"/>
    <x v="6"/>
    <s v="video games"/>
    <d v="2014-11-05T18:30:29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3"/>
    <n v="10.67"/>
    <x v="6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0.05"/>
    <n v="29.04"/>
    <x v="6"/>
    <s v="video games"/>
    <d v="2016-10-04T18:00:0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  <d v="2012-12-12T20:00:2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d v="2014-10-15T05:39:1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0.06"/>
    <n v="50.08"/>
    <x v="6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"/>
    <n v="45"/>
    <x v="6"/>
    <s v="video games"/>
    <d v="2010-06-03T21:16:5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0.02"/>
    <n v="25.29"/>
    <x v="6"/>
    <s v="video games"/>
    <d v="2013-08-13T13:07: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"/>
    <n v="51.29"/>
    <x v="6"/>
    <s v="video games"/>
    <d v="2013-10-28T05:41:5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  <d v="2016-01-28T16:18:30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01"/>
    <n v="49.38"/>
    <x v="6"/>
    <s v="video games"/>
    <d v="2014-10-15T07:05: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d v="2010-06-26T00:35:56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01"/>
    <n v="101.25"/>
    <x v="6"/>
    <s v="video games"/>
    <d v="2016-06-13T06:49:5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  <d v="2016-05-30T20:20:14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  <d v="2014-02-13T19:58:29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  <d v="2014-12-01T21:51:58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01"/>
    <n v="1"/>
    <x v="6"/>
    <s v="video games"/>
    <d v="2014-01-08T15:10:27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0.02"/>
    <n v="23"/>
    <x v="6"/>
    <s v="video games"/>
    <d v="2016-03-01T17:56:2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0.03"/>
    <n v="17.989999999999998"/>
    <x v="6"/>
    <s v="video games"/>
    <d v="2013-08-02T20:30:0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000000000000003"/>
    <n v="370.95"/>
    <x v="6"/>
    <s v="video games"/>
    <d v="2016-11-20T23:33:03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.0000000000000007E-2"/>
    <n v="63.57"/>
    <x v="6"/>
    <s v="video games"/>
    <d v="2012-12-21T20:29:34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01"/>
    <n v="13"/>
    <x v="6"/>
    <s v="video games"/>
    <d v="2011-06-16T17:32:5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01"/>
    <n v="5.31"/>
    <x v="6"/>
    <s v="video games"/>
    <d v="2012-04-19T17:05:05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99999999999999"/>
    <n v="35.619999999999997"/>
    <x v="4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00000000000001"/>
    <n v="87.1"/>
    <x v="4"/>
    <s v="rock"/>
    <d v="2014-06-23T18:23:1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"/>
    <n v="75.11"/>
    <x v="4"/>
    <s v="rock"/>
    <d v="2015-04-17T21:35:20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3"/>
    <n v="68.010000000000005"/>
    <x v="4"/>
    <s v="rock"/>
    <d v="2016-05-25T17:13:3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9"/>
    <n v="29.62"/>
    <x v="4"/>
    <s v="rock"/>
    <d v="2016-03-09T16:00:3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7"/>
    <n v="91.63"/>
    <x v="4"/>
    <s v="rock"/>
    <d v="2014-10-21T20:06:5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d v="2012-09-01T01:35:3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2"/>
    <n v="64.37"/>
    <x v="4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6"/>
    <x v="4"/>
    <s v="rock"/>
    <d v="2017-02-27T16:49:1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1"/>
    <n v="33.32"/>
    <x v="4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"/>
    <n v="90.28"/>
    <x v="4"/>
    <s v="rock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"/>
    <x v="4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7"/>
    <n v="59.23"/>
    <x v="4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3"/>
    <n v="65.38"/>
    <x v="4"/>
    <s v="rock"/>
    <d v="2016-04-05T13:01:47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1"/>
    <x v="4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"/>
    <n v="88.75"/>
    <x v="4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"/>
    <n v="65.87"/>
    <x v="4"/>
    <s v="rock"/>
    <d v="2016-05-12T06:01:0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9"/>
    <n v="40.35"/>
    <x v="4"/>
    <s v="rock"/>
    <d v="2016-12-19T15:16:3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"/>
    <n v="76.86"/>
    <x v="4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"/>
    <n v="68.709999999999994"/>
    <x v="4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"/>
    <n v="57.77"/>
    <x v="6"/>
    <s v="tabletop games"/>
    <d v="2017-02-07T00:07:3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"/>
    <n v="44.17"/>
    <x v="6"/>
    <s v="tabletop games"/>
    <d v="2014-08-28T21:37:05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899999999999997"/>
    <n v="31.57"/>
    <x v="6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5"/>
    <n v="107.05"/>
    <x v="6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7"/>
    <n v="149.03"/>
    <x v="6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1000000000000001"/>
    <n v="55.96"/>
    <x v="6"/>
    <s v="tabletop games"/>
    <d v="2016-08-01T14:45:43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5"/>
    <n v="56.97"/>
    <x v="6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"/>
    <n v="44.06"/>
    <x v="6"/>
    <s v="tabletop games"/>
    <d v="2016-09-20T14:04:01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"/>
    <n v="68.63"/>
    <x v="6"/>
    <s v="tabletop games"/>
    <d v="2016-04-07T18:55:00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5"/>
    <n v="65.319999999999993"/>
    <x v="6"/>
    <s v="tabletop games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2"/>
    <n v="35.92"/>
    <x v="6"/>
    <s v="tabletop games"/>
    <d v="2017-02-02T20:00:27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"/>
    <n v="40.07"/>
    <x v="6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199999999999996"/>
    <n v="75.650000000000006"/>
    <x v="6"/>
    <s v="tabletop games"/>
    <d v="2016-10-21T09:44:3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"/>
    <n v="61.2"/>
    <x v="6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"/>
    <n v="48.13"/>
    <x v="6"/>
    <s v="tabletop games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99999999999999"/>
    <n v="68.11"/>
    <x v="6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"/>
    <n v="65.89"/>
    <x v="6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3"/>
    <n v="81.650000000000006"/>
    <x v="6"/>
    <s v="tabletop games"/>
    <d v="2015-10-15T12:20:0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7"/>
    <n v="52.7"/>
    <x v="6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"/>
    <n v="41.23"/>
    <x v="6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3"/>
    <n v="15.04"/>
    <x v="4"/>
    <s v="electronic music"/>
    <d v="2013-01-02T20:19:25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"/>
    <n v="39.07"/>
    <x v="4"/>
    <s v="electronic music"/>
    <d v="2012-10-02T20:22:48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1000000000000001"/>
    <n v="43.82"/>
    <x v="4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3"/>
    <n v="27.3"/>
    <x v="4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"/>
    <x v="4"/>
    <s v="electronic music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3"/>
    <n v="33.24"/>
    <x v="4"/>
    <s v="electronic music"/>
    <d v="2012-03-29T06:10:24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0999999999998"/>
    <x v="4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2"/>
    <n v="42.33"/>
    <x v="4"/>
    <s v="electronic music"/>
    <d v="2012-02-07T21:10:26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1"/>
    <n v="50.27"/>
    <x v="4"/>
    <s v="electronic music"/>
    <d v="2014-04-03T11:30:44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00000000000001"/>
    <n v="61.9"/>
    <x v="4"/>
    <s v="electronic music"/>
    <d v="2012-02-17T01:35: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6"/>
    <n v="40.75"/>
    <x v="4"/>
    <s v="electronic music"/>
    <d v="2014-03-18T18:50:25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399999999999999"/>
    <n v="55.8"/>
    <x v="4"/>
    <s v="electronic music"/>
    <d v="2013-10-01T17:56:17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3"/>
    <n v="73.13"/>
    <x v="4"/>
    <s v="electronic music"/>
    <d v="2014-01-07T19:00:48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"/>
    <n v="26.06"/>
    <x v="4"/>
    <s v="electronic music"/>
    <d v="2012-02-19T17:12:5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6"/>
    <n v="22.64"/>
    <x v="4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"/>
    <n v="47.22"/>
    <x v="4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3"/>
    <n v="32.32"/>
    <x v="4"/>
    <s v="electronic music"/>
    <d v="2012-08-06T19:29:4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2"/>
    <n v="53.42"/>
    <x v="4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"/>
    <n v="51.3"/>
    <x v="4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"/>
    <n v="37.200000000000003"/>
    <x v="6"/>
    <s v="tabletop games"/>
    <d v="2016-03-23T16:00:09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3"/>
    <n v="27.1"/>
    <x v="6"/>
    <s v="tabletop games"/>
    <d v="2011-12-29T18:54:07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6"/>
    <n v="206.31"/>
    <x v="6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00000000000002"/>
    <n v="82.15"/>
    <x v="6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99999999999993"/>
    <n v="164.8"/>
    <x v="6"/>
    <s v="tabletop games"/>
    <d v="2014-08-22T19:00:1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"/>
    <n v="60.82"/>
    <x v="6"/>
    <s v="tabletop games"/>
    <d v="2016-01-12T19:10:22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"/>
    <n v="67.97"/>
    <x v="6"/>
    <s v="tabletop games"/>
    <d v="2013-10-14T19:22:35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"/>
    <n v="81.56"/>
    <x v="6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"/>
    <n v="25.43"/>
    <x v="6"/>
    <s v="tabletop games"/>
    <d v="2013-07-29T15:56:3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6"/>
    <n v="21.5"/>
    <x v="6"/>
    <s v="tabletop games"/>
    <d v="2014-03-26T21:08:47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"/>
    <n v="27.23"/>
    <x v="6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6"/>
    <n v="25.09"/>
    <x v="6"/>
    <s v="tabletop games"/>
    <d v="2014-06-16T19:03:28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"/>
    <n v="21.23"/>
    <x v="6"/>
    <s v="tabletop games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1"/>
    <x v="6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"/>
    <n v="135.59"/>
    <x v="6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"/>
    <n v="22.12"/>
    <x v="6"/>
    <s v="tabletop games"/>
    <d v="2016-01-02T14:48:43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3"/>
    <n v="64.63"/>
    <x v="6"/>
    <s v="tabletop games"/>
    <d v="2014-10-03T00:04:43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"/>
    <n v="69.569999999999993"/>
    <x v="6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"/>
    <n v="75.13"/>
    <x v="6"/>
    <s v="tabletop games"/>
    <d v="2013-10-25T23:00:14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1"/>
    <n v="140.97999999999999"/>
    <x v="6"/>
    <s v="tabletop games"/>
    <d v="2016-03-23T19:49:04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"/>
    <n v="49.47"/>
    <x v="6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"/>
    <n v="53.87"/>
    <x v="6"/>
    <s v="tabletop games"/>
    <d v="2013-10-22T13:48: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"/>
    <x v="6"/>
    <s v="tabletop games"/>
    <d v="2017-03-06T18:01:3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"/>
    <n v="65"/>
    <x v="6"/>
    <s v="tabletop games"/>
    <d v="2016-10-04T19:39:0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"/>
    <n v="53.48"/>
    <x v="6"/>
    <s v="tabletop games"/>
    <d v="2014-01-21T17:00:1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"/>
    <n v="43.91"/>
    <x v="6"/>
    <s v="tabletop games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"/>
    <n v="50.85"/>
    <x v="6"/>
    <s v="tabletop games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"/>
    <n v="58.63"/>
    <x v="6"/>
    <s v="tabletop games"/>
    <d v="2016-11-14T21:01:1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9"/>
    <n v="32.82"/>
    <x v="6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"/>
    <n v="426.93"/>
    <x v="6"/>
    <s v="tabletop games"/>
    <d v="2016-11-03T00:07:53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"/>
    <n v="23.81"/>
    <x v="6"/>
    <s v="tabletop games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"/>
    <n v="98.41"/>
    <x v="6"/>
    <s v="tabletop games"/>
    <d v="2016-07-22T07:52:18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99999999999999"/>
    <n v="107.32"/>
    <x v="6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99999999999996"/>
    <n v="11.67"/>
    <x v="6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7"/>
    <n v="41.78"/>
    <x v="6"/>
    <s v="tabletop games"/>
    <d v="2016-04-07T22:50:51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3"/>
    <n v="21.38"/>
    <x v="6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"/>
    <n v="94.1"/>
    <x v="6"/>
    <s v="tabletop games"/>
    <d v="2016-05-15T22:28:4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7"/>
    <n v="15.72"/>
    <x v="6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000000000002"/>
    <n v="90.64"/>
    <x v="6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7"/>
    <n v="97.3"/>
    <x v="6"/>
    <s v="tabletop games"/>
    <d v="2014-02-25T00:24:1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8"/>
    <n v="37.119999999999997"/>
    <x v="6"/>
    <s v="tabletop games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"/>
    <n v="28.1"/>
    <x v="6"/>
    <s v="tabletop games"/>
    <d v="2014-10-14T14:02:38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99999999999999"/>
    <n v="144.43"/>
    <x v="6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"/>
    <n v="24.27"/>
    <x v="6"/>
    <s v="tabletop games"/>
    <d v="2016-05-06T13:58:3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9"/>
    <n v="35.119999999999997"/>
    <x v="6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"/>
    <n v="24.76"/>
    <x v="6"/>
    <s v="tabletop games"/>
    <d v="2016-04-09T20:59:52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1"/>
    <n v="188.38"/>
    <x v="6"/>
    <s v="tabletop games"/>
    <d v="2014-11-25T19:54:5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3"/>
    <n v="148.08000000000001"/>
    <x v="6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2"/>
    <n v="49.93"/>
    <x v="6"/>
    <s v="tabletop games"/>
    <d v="2017-02-10T16:54:23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"/>
    <n v="107.82"/>
    <x v="6"/>
    <s v="tabletop games"/>
    <d v="2016-12-21T20:51:53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"/>
    <n v="42.63"/>
    <x v="6"/>
    <s v="tabletop games"/>
    <d v="2016-11-10T00:00:04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7"/>
    <n v="14.37"/>
    <x v="6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00000000000002"/>
    <n v="37.479999999999997"/>
    <x v="6"/>
    <s v="tabletop games"/>
    <d v="2017-02-15T13:10:4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2"/>
    <n v="30.2"/>
    <x v="6"/>
    <s v="tabletop games"/>
    <d v="2014-01-24T12:00:57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8"/>
    <n v="33.549999999999997"/>
    <x v="6"/>
    <s v="tabletop games"/>
    <d v="2014-11-22T14:47:59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6"/>
    <n v="64.75"/>
    <x v="6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"/>
    <n v="57.93"/>
    <x v="6"/>
    <s v="tabletop games"/>
    <d v="2012-01-28T16:17:0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1"/>
    <n v="53.08"/>
    <x v="6"/>
    <s v="tabletop games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4"/>
    <n v="48.06"/>
    <x v="6"/>
    <s v="tabletop games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4"/>
    <n v="82.4"/>
    <x v="6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"/>
    <x v="4"/>
    <s v="rock"/>
    <d v="2011-05-24T06:51:3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"/>
    <n v="115.83"/>
    <x v="4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1"/>
    <n v="63.03"/>
    <x v="4"/>
    <s v="rock"/>
    <d v="2012-03-10T03:00:0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"/>
    <n v="108.02"/>
    <x v="4"/>
    <s v="rock"/>
    <d v="2011-02-11T19:07:2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"/>
    <n v="46.09"/>
    <x v="4"/>
    <s v="rock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"/>
    <n v="107.21"/>
    <x v="4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2"/>
    <n v="50.93"/>
    <x v="4"/>
    <s v="rock"/>
    <d v="2014-06-02T16:01:00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"/>
    <n v="40.04"/>
    <x v="4"/>
    <s v="rock"/>
    <d v="2012-06-07T19:51:2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"/>
    <n v="64.44"/>
    <x v="4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"/>
    <n v="53.83"/>
    <x v="4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3"/>
    <n v="100.47"/>
    <x v="4"/>
    <s v="rock"/>
    <d v="2012-03-19T23:26:58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"/>
    <n v="46.63"/>
    <x v="4"/>
    <s v="rock"/>
    <d v="2012-03-19T16:44:36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"/>
    <n v="34.07"/>
    <x v="4"/>
    <s v="rock"/>
    <d v="2012-08-30T16:59:59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"/>
    <n v="65.209999999999994"/>
    <x v="4"/>
    <s v="rock"/>
    <d v="2012-12-21T17:21:20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"/>
    <n v="44.21"/>
    <x v="4"/>
    <s v="rock"/>
    <d v="2012-12-27T22:54:1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"/>
    <n v="71.97"/>
    <x v="4"/>
    <s v="rock"/>
    <d v="2012-01-19T17:33:4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1"/>
    <n v="52.95"/>
    <x v="4"/>
    <s v="rock"/>
    <d v="2012-02-09T01:00:4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"/>
    <n v="109.45"/>
    <x v="4"/>
    <s v="rock"/>
    <d v="2014-02-24T20:10:33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"/>
    <n v="75.040000000000006"/>
    <x v="4"/>
    <s v="rock"/>
    <d v="2011-01-22T00:46:4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"/>
    <n v="115.71"/>
    <x v="4"/>
    <s v="rock"/>
    <d v="2012-06-14T17:26:56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4"/>
    <n v="31.66"/>
    <x v="4"/>
    <s v="indie rock"/>
    <d v="2013-05-22T03:31:36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1"/>
    <n v="46.18"/>
    <x v="4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00000000000001"/>
    <n v="68.48"/>
    <x v="4"/>
    <s v="indie rock"/>
    <d v="2011-11-03T02:39:5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1"/>
    <n v="53.47"/>
    <x v="4"/>
    <s v="indie rock"/>
    <d v="2010-11-20T19:34:51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"/>
    <n v="109.11"/>
    <x v="4"/>
    <s v="indie rock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7"/>
    <n v="51.19"/>
    <x v="4"/>
    <s v="indie rock"/>
    <d v="2012-02-09T04:02:0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7"/>
    <n v="27.94"/>
    <x v="4"/>
    <s v="indie rock"/>
    <d v="2012-04-05T19:15:33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"/>
    <n v="82.5"/>
    <x v="4"/>
    <s v="indie rock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7"/>
    <n v="59.82"/>
    <x v="4"/>
    <s v="indie rock"/>
    <d v="2013-02-02T23:42:1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9"/>
    <n v="64.819999999999993"/>
    <x v="4"/>
    <s v="indie rock"/>
    <d v="2013-02-19T19:03:35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"/>
    <n v="90.1"/>
    <x v="4"/>
    <s v="indie rock"/>
    <d v="2014-04-07T00:06:2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8"/>
    <n v="40.96"/>
    <x v="4"/>
    <s v="indie rock"/>
    <d v="2014-03-18T15:11:18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6"/>
    <n v="56"/>
    <x v="4"/>
    <s v="indie rock"/>
    <d v="2012-04-03T23:00:2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7"/>
    <n v="37.67"/>
    <x v="4"/>
    <s v="indie rock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3"/>
    <n v="40.08"/>
    <x v="4"/>
    <s v="indie rock"/>
    <d v="2012-04-05T17:25:4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"/>
    <n v="78.03"/>
    <x v="4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1"/>
    <x v="4"/>
    <s v="indie rock"/>
    <d v="2010-01-14T13:00:4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"/>
    <n v="37.130000000000003"/>
    <x v="4"/>
    <s v="indie rock"/>
    <d v="2009-08-25T15:26:54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8"/>
    <n v="41.96"/>
    <x v="4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900000000000001"/>
    <n v="61.04"/>
    <x v="4"/>
    <s v="indie rock"/>
    <d v="2014-02-26T19:36:4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"/>
    <n v="64.53"/>
    <x v="7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0.03"/>
    <n v="21.25"/>
    <x v="7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d v="2017-03-13T18:07:27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1"/>
    <n v="25.49"/>
    <x v="7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3"/>
    <x v="7"/>
    <s v="small batch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01"/>
    <n v="108"/>
    <x v="7"/>
    <s v="small batch"/>
    <d v="2017-03-10T00:49:08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"/>
    <n v="54.88"/>
    <x v="7"/>
    <s v="small batch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"/>
    <n v="47.38"/>
    <x v="7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6"/>
    <n v="211.84"/>
    <x v="7"/>
    <s v="small batch"/>
    <d v="2014-06-17T14:59:06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"/>
    <n v="219.93"/>
    <x v="7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"/>
    <n v="40.799999999999997"/>
    <x v="7"/>
    <s v="small batch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"/>
    <n v="75.5"/>
    <x v="7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"/>
    <n v="13.54"/>
    <x v="7"/>
    <s v="small batch"/>
    <d v="2014-05-08T15:36:30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2"/>
    <n v="60.87"/>
    <x v="7"/>
    <s v="small batch"/>
    <d v="2014-10-06T16:04:5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"/>
    <n v="115.69"/>
    <x v="7"/>
    <s v="small batch"/>
    <d v="2014-05-12T13:44:0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1"/>
    <n v="48.1"/>
    <x v="7"/>
    <s v="small batch"/>
    <d v="2014-01-27T22:11: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100000000000001"/>
    <n v="74.180000000000007"/>
    <x v="7"/>
    <s v="small batch"/>
    <d v="2014-05-27T15:22:2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"/>
    <n v="123.35"/>
    <x v="7"/>
    <s v="small batch"/>
    <d v="2014-05-30T21:31:2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"/>
    <n v="66.62"/>
    <x v="7"/>
    <s v="small batch"/>
    <d v="2016-11-18T19:11:4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6"/>
    <n v="104.99"/>
    <x v="7"/>
    <s v="small batch"/>
    <d v="2016-09-30T15:25: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d v="2014-09-15T16:51:1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  <d v="2016-05-25T17:27:49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  <d v="2016-09-02T19:10:31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0.02"/>
    <n v="15"/>
    <x v="2"/>
    <s v="web"/>
    <d v="2016-07-26T14:34:3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d v="2016-12-04T20:12: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01"/>
    <n v="15.43"/>
    <x v="2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d v="2015-04-09T16:13:4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  <d v="2014-11-11T17:21:00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01"/>
    <n v="27.5"/>
    <x v="2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d v="2014-12-05T22:20:3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5"/>
    <n v="367"/>
    <x v="2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  <d v="2016-01-08T16:58:0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999999999999998"/>
    <n v="60"/>
    <x v="2"/>
    <s v="web"/>
    <d v="2014-11-11T16:31:1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1"/>
    <n v="97.41"/>
    <x v="2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0.01"/>
    <n v="47.86"/>
    <x v="2"/>
    <s v="web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d v="2016-01-11T19:30:11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  <d v="2014-11-18T04:32:2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0.03"/>
    <n v="30"/>
    <x v="2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1"/>
    <n v="81.58"/>
    <x v="2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d v="2016-10-26T20:53:03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d v="2015-07-28T00:18:50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0.02"/>
    <n v="224.43"/>
    <x v="2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0.03"/>
    <n v="37.5"/>
    <x v="2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0.04"/>
    <n v="145"/>
    <x v="2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01"/>
    <n v="1"/>
    <x v="2"/>
    <s v="web"/>
    <d v="2014-10-15T01:37:2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0.01"/>
    <n v="112.57"/>
    <x v="2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d v="2014-11-11T20:07:0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01"/>
    <n v="342"/>
    <x v="2"/>
    <s v="web"/>
    <d v="2016-06-07T15:02:20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0.01"/>
    <n v="57.88"/>
    <x v="2"/>
    <s v="web"/>
    <d v="2014-12-16T20:29:1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d v="2014-11-25T06:17:4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d v="2016-12-13T02:54:47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d v="2014-12-03T21:14:1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d v="2014-11-13T20:28:26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d v="2016-03-15T06:26:0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01"/>
    <n v="22.33"/>
    <x v="7"/>
    <s v="food trucks"/>
    <d v="2016-01-05T19:44:56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7"/>
    <n v="16.829999999999998"/>
    <x v="7"/>
    <s v="food trucks"/>
    <d v="2016-01-30T21:10:58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3"/>
    <n v="56.3"/>
    <x v="7"/>
    <s v="food trucks"/>
    <d v="2016-08-13T14:02:5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"/>
    <n v="84.06"/>
    <x v="7"/>
    <s v="food trucks"/>
    <d v="2014-12-10T02:39:5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"/>
    <n v="168.39"/>
    <x v="7"/>
    <s v="food trucks"/>
    <d v="2015-03-19T13:48:48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  <d v="2014-10-07T03:22:3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0.02"/>
    <n v="76.67"/>
    <x v="7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01"/>
    <n v="50.33"/>
    <x v="7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d v="2016-10-12T17:41:1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01"/>
    <n v="8.33"/>
    <x v="7"/>
    <s v="food trucks"/>
    <d v="2014-05-01T02:38:0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0.03"/>
    <n v="35.380000000000003"/>
    <x v="7"/>
    <s v="food trucks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01"/>
    <n v="55.83"/>
    <x v="7"/>
    <s v="food trucks"/>
    <d v="2016-06-15T20:42:2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d v="2014-07-11T21:13:0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d v="2014-12-20T17:43:0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5"/>
    <n v="69.47"/>
    <x v="7"/>
    <s v="food trucks"/>
    <d v="2014-09-11T00:41:35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  <d v="2014-12-01T16:54:50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0.01"/>
    <n v="34.44"/>
    <x v="7"/>
    <s v="food trucks"/>
    <d v="2014-09-27T21:25:0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0.01"/>
    <n v="501.25"/>
    <x v="7"/>
    <s v="food trucks"/>
    <d v="2016-12-30T21:06:06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01"/>
    <n v="10.5"/>
    <x v="7"/>
    <s v="food trucks"/>
    <d v="2016-01-13T03:08:2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  <d v="2016-04-29T02:23:3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  <d v="2015-11-30T14:46: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  <d v="2016-01-14T21:35:13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8"/>
    <n v="74.23"/>
    <x v="7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6"/>
    <n v="81.25"/>
    <x v="7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99999999999998"/>
    <n v="130.22999999999999"/>
    <x v="7"/>
    <s v="small batch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900000000000001"/>
    <n v="53.41"/>
    <x v="7"/>
    <s v="small batch"/>
    <d v="2016-04-25T18:06:31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3"/>
    <n v="75.13"/>
    <x v="7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8"/>
    <n v="75.67"/>
    <x v="7"/>
    <s v="small batch"/>
    <d v="2016-10-27T14:27:51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699999999999996"/>
    <n v="31.69"/>
    <x v="7"/>
    <s v="small batch"/>
    <d v="2016-10-11T11:16:3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8"/>
    <n v="47.78"/>
    <x v="7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d v="2014-10-31T03:25:1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2"/>
    <n v="149.31"/>
    <x v="7"/>
    <s v="small batch"/>
    <d v="2014-09-20T01:44:1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499999999999999"/>
    <n v="62.07"/>
    <x v="7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4"/>
    <n v="53.4"/>
    <x v="7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5"/>
    <n v="69.27"/>
    <x v="7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1"/>
    <n v="271.51"/>
    <x v="7"/>
    <s v="small batch"/>
    <d v="2017-02-04T04:50:0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30000000000003"/>
    <x v="7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1"/>
    <n v="40.49"/>
    <x v="7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"/>
    <n v="189.76"/>
    <x v="7"/>
    <s v="small batch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00000000000001"/>
    <n v="68.86"/>
    <x v="7"/>
    <s v="small batch"/>
    <d v="2016-05-05T20:55:1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"/>
    <n v="108.78"/>
    <x v="7"/>
    <s v="small batch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1"/>
    <n v="125.99"/>
    <x v="7"/>
    <s v="small batch"/>
    <d v="2016-11-30T04:29:27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4"/>
    <n v="90.52"/>
    <x v="4"/>
    <s v="indie rock"/>
    <d v="2011-08-29T00:18:1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100000000000001"/>
    <n v="28.88"/>
    <x v="4"/>
    <s v="indie rock"/>
    <d v="2012-06-29T04:28:1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599999999999999"/>
    <n v="31"/>
    <x v="4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00000000000001"/>
    <n v="51.67"/>
    <x v="4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"/>
    <n v="26.27"/>
    <x v="4"/>
    <s v="indie rock"/>
    <d v="2012-08-24T17:15:4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8"/>
    <x v="4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9"/>
    <n v="27.56"/>
    <x v="4"/>
    <s v="indie rock"/>
    <d v="2012-04-26T20:58:5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"/>
    <n v="36.97"/>
    <x v="4"/>
    <s v="indie rock"/>
    <d v="2012-09-22T03:42:0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99999999999999"/>
    <n v="29.02"/>
    <x v="4"/>
    <s v="indie rock"/>
    <d v="2011-01-14T10:18:4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"/>
    <n v="28.66"/>
    <x v="4"/>
    <s v="indie rock"/>
    <d v="2012-04-24T01:47:35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5"/>
    <x v="4"/>
    <s v="indie rock"/>
    <d v="2011-12-16T23:49:5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6"/>
    <n v="97.9"/>
    <x v="4"/>
    <s v="indie rock"/>
    <d v="2010-06-25T02:46:20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"/>
    <x v="4"/>
    <s v="indie rock"/>
    <d v="2012-10-11T17:57: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"/>
    <n v="131.58000000000001"/>
    <x v="4"/>
    <s v="indie rock"/>
    <d v="2010-08-27T00:16:16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5"/>
    <n v="32.32"/>
    <x v="4"/>
    <s v="indie rock"/>
    <d v="2010-05-12T06:54:1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"/>
    <n v="61.1"/>
    <x v="4"/>
    <s v="indie rock"/>
    <d v="2014-10-01T07:52: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"/>
    <n v="31.34"/>
    <x v="4"/>
    <s v="indie rock"/>
    <d v="2012-06-28T16:35:45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8"/>
    <n v="129.11000000000001"/>
    <x v="4"/>
    <s v="indie rock"/>
    <d v="2012-12-14T22:48:33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"/>
    <n v="25.02"/>
    <x v="4"/>
    <s v="indie rock"/>
    <d v="2012-07-17T17:26:34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9999999999999"/>
    <n v="47.54"/>
    <x v="4"/>
    <s v="indie rock"/>
    <d v="2012-03-31T15:30:0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"/>
    <n v="40.04"/>
    <x v="4"/>
    <s v="indie rock"/>
    <d v="2011-06-17T18:46:2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99999999999999"/>
    <n v="65.84"/>
    <x v="4"/>
    <s v="indie rock"/>
    <d v="2012-03-02T18:00:0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"/>
    <n v="46.4"/>
    <x v="4"/>
    <s v="indie rock"/>
    <d v="2011-08-16T22:00:0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"/>
    <n v="50.37"/>
    <x v="4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6"/>
    <n v="26.57"/>
    <x v="4"/>
    <s v="indie rock"/>
    <d v="2012-03-23T16:59:3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"/>
    <n v="39.49"/>
    <x v="4"/>
    <s v="indie rock"/>
    <d v="2012-04-27T01:59:5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7"/>
    <n v="49.25"/>
    <x v="4"/>
    <s v="indie rock"/>
    <d v="2011-10-17T15:11:4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4"/>
    <n v="62.38"/>
    <x v="4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"/>
    <n v="37.94"/>
    <x v="4"/>
    <s v="indie rock"/>
    <d v="2012-04-24T05:27:5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"/>
    <n v="51.6"/>
    <x v="4"/>
    <s v="indie rock"/>
    <d v="2010-12-30T20:08:34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8"/>
    <x v="4"/>
    <s v="indie rock"/>
    <d v="2012-04-25T23:39:4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9"/>
    <n v="99.38"/>
    <x v="4"/>
    <s v="indie rock"/>
    <d v="2013-03-15T04:02:2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"/>
    <n v="38.85"/>
    <x v="4"/>
    <s v="indie rock"/>
    <d v="2012-04-23T15:29:0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8"/>
    <n v="45.55"/>
    <x v="4"/>
    <s v="indie rock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d v="2013-02-22T23:54:5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99999999999999"/>
    <n v="80.55"/>
    <x v="4"/>
    <s v="indie rock"/>
    <d v="2011-07-06T21:05:3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6"/>
    <n v="52.8"/>
    <x v="4"/>
    <s v="indie rock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99999999999998"/>
    <n v="47.68"/>
    <x v="4"/>
    <s v="indie rock"/>
    <d v="2012-11-13T15:33:57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299999999999999"/>
    <n v="23.45"/>
    <x v="4"/>
    <s v="indie rock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0.03"/>
    <n v="40.14"/>
    <x v="7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  <d v="2014-08-07T19:48:38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d v="2014-10-16T00:22:1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01"/>
    <n v="15"/>
    <x v="7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0.01"/>
    <n v="35.71"/>
    <x v="7"/>
    <s v="restaurants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d v="2016-01-02T10:43:33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d v="2014-11-28T21:02:4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d v="2016-12-28T00:09:49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0.02"/>
    <n v="52.5"/>
    <x v="7"/>
    <s v="restaurants"/>
    <d v="2014-08-03T09:21:17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9"/>
    <n v="77.5"/>
    <x v="7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d v="2014-10-30T15:40:52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0.1"/>
    <n v="53.55"/>
    <x v="7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d v="2014-10-14T16:20:2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  <d v="2014-06-19T03:43:24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d v="2016-08-30T14:24:45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00000000000001"/>
    <n v="103.68"/>
    <x v="4"/>
    <s v="classical music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9"/>
    <x v="4"/>
    <s v="classical music"/>
    <d v="2016-03-31T13:46:00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"/>
    <n v="54.15"/>
    <x v="4"/>
    <s v="classical music"/>
    <d v="2014-10-18T23:24:5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2"/>
    <n v="177.21"/>
    <x v="4"/>
    <s v="classical music"/>
    <d v="2014-11-18T19:22:37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"/>
    <n v="100.33"/>
    <x v="4"/>
    <s v="classical music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9999999999999"/>
    <n v="136.91"/>
    <x v="4"/>
    <s v="classical music"/>
    <d v="2014-11-10T02:11:14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"/>
    <n v="57.54"/>
    <x v="4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"/>
    <n v="52.96"/>
    <x v="4"/>
    <s v="classical music"/>
    <d v="2015-08-01T20:01:43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"/>
    <n v="82.33"/>
    <x v="4"/>
    <s v="classical music"/>
    <d v="2012-02-09T01:56:1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999999999999"/>
    <x v="4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"/>
    <n v="74.069999999999993"/>
    <x v="4"/>
    <s v="classical music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"/>
    <n v="84.08"/>
    <x v="4"/>
    <s v="classical music"/>
    <d v="2012-07-17T20:22:4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100000000000001"/>
    <n v="61.03"/>
    <x v="4"/>
    <s v="classical music"/>
    <d v="2013-01-30T18:01:51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d v="2009-11-10T16:48:32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4"/>
    <n v="266.08999999999997"/>
    <x v="4"/>
    <s v="classical music"/>
    <d v="2014-10-31T18:59:0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d v="2013-07-09T02:32:4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d v="2011-06-02T15:34:15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299999999999999"/>
    <n v="109.96"/>
    <x v="4"/>
    <s v="classical music"/>
    <d v="2013-01-24T12:14:2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"/>
    <n v="169.92"/>
    <x v="4"/>
    <s v="classical music"/>
    <d v="2014-12-04T21:39:12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"/>
    <n v="95.74"/>
    <x v="4"/>
    <s v="classical music"/>
    <d v="2011-08-30T16:12:0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"/>
    <n v="59.46"/>
    <x v="4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4"/>
    <n v="55.77"/>
    <x v="4"/>
    <s v="classical music"/>
    <d v="2013-08-23T10:14:1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"/>
    <n v="30.08"/>
    <x v="4"/>
    <s v="classical music"/>
    <d v="2010-12-02T02:34:58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1"/>
    <n v="88.44"/>
    <x v="4"/>
    <s v="classical music"/>
    <d v="2012-06-08T12:29:29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"/>
    <n v="64.03"/>
    <x v="4"/>
    <s v="classical music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200000000000001"/>
    <n v="60.15"/>
    <x v="4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2"/>
    <n v="49.19"/>
    <x v="4"/>
    <s v="classical music"/>
    <d v="2012-03-05T18:33:2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2"/>
    <n v="165.16"/>
    <x v="4"/>
    <s v="classical music"/>
    <d v="2016-09-05T15:00:3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3"/>
    <n v="43.62"/>
    <x v="4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1"/>
    <n v="43.7"/>
    <x v="4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3"/>
    <n v="67.42"/>
    <x v="4"/>
    <s v="classical music"/>
    <d v="2012-02-22T06:03:0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7"/>
    <n v="177.5"/>
    <x v="4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6"/>
    <n v="38.880000000000003"/>
    <x v="4"/>
    <s v="classical music"/>
    <d v="2012-07-23T04:46:4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3"/>
    <n v="54.99"/>
    <x v="4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"/>
    <n v="61.34"/>
    <x v="4"/>
    <s v="classical music"/>
    <d v="2012-04-27T15:43:13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6"/>
    <n v="23.12"/>
    <x v="4"/>
    <s v="classical music"/>
    <d v="2012-11-09T23:47:3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"/>
    <n v="29.61"/>
    <x v="4"/>
    <s v="classical music"/>
    <d v="2014-04-15T17:53:0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900000000000001"/>
    <n v="75.61"/>
    <x v="4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00000000000001"/>
    <n v="35.6"/>
    <x v="4"/>
    <s v="classical music"/>
    <d v="2011-10-13T20:58:04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"/>
    <n v="143"/>
    <x v="4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01"/>
    <n v="25"/>
    <x v="7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01"/>
    <n v="50"/>
    <x v="7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0.02"/>
    <n v="72.5"/>
    <x v="7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01"/>
    <n v="29.5"/>
    <x v="7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  <d v="2016-03-20T08:12:0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d v="2014-12-13T02:36:3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01"/>
    <n v="25.5"/>
    <x v="7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1"/>
    <n v="48.18"/>
    <x v="7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  <d v="2016-09-29T23:43:54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01"/>
    <n v="1"/>
    <x v="7"/>
    <s v="food trucks"/>
    <d v="2015-01-15T18:28:0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  <d v="2014-06-05T23:07:12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0.02"/>
    <n v="202.83"/>
    <x v="7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0.04"/>
    <n v="29.13"/>
    <x v="7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d v="2016-01-19T14:08:1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0.02"/>
    <n v="13"/>
    <x v="7"/>
    <s v="food trucks"/>
    <d v="2016-01-13T21:45:24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  <d v="2014-09-05T19:13:4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"/>
    <n v="96.05"/>
    <x v="7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4"/>
    <n v="305.77999999999997"/>
    <x v="7"/>
    <s v="food trucks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0.06"/>
    <n v="12.14"/>
    <x v="7"/>
    <s v="food trucks"/>
    <d v="2016-05-20T08:11:5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"/>
    <x v="7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01"/>
    <n v="18"/>
    <x v="7"/>
    <s v="food trucks"/>
    <d v="2014-06-19T18:05:4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.0000000000000007E-2"/>
    <n v="115.53"/>
    <x v="7"/>
    <s v="food trucks"/>
    <d v="2016-01-25T21:36:4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"/>
    <n v="21.9"/>
    <x v="2"/>
    <s v="space exploration"/>
    <d v="2012-08-29T21:39:09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"/>
    <n v="80.02"/>
    <x v="2"/>
    <s v="space exploration"/>
    <d v="2014-10-03T17:56:0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"/>
    <n v="35.520000000000003"/>
    <x v="2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"/>
    <n v="64.930000000000007"/>
    <x v="2"/>
    <s v="space exploration"/>
    <d v="2012-03-30T01:13:4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"/>
    <n v="60.97"/>
    <x v="2"/>
    <s v="space exploration"/>
    <d v="2016-05-18T12:59:50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0000000000001"/>
    <n v="31.44"/>
    <x v="2"/>
    <s v="space exploration"/>
    <d v="2014-03-28T17:06: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8"/>
    <n v="81.95"/>
    <x v="2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400000000000002"/>
    <n v="58.93"/>
    <x v="2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4"/>
    <n v="157.29"/>
    <x v="2"/>
    <s v="space exploration"/>
    <d v="2012-06-15T05:42:31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"/>
    <n v="55.76"/>
    <x v="2"/>
    <s v="space exploration"/>
    <d v="2016-07-13T21:08:45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1"/>
    <n v="83.8"/>
    <x v="2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2"/>
    <n v="58.42"/>
    <x v="2"/>
    <s v="space exploration"/>
    <d v="2014-12-09T03:26:10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"/>
    <n v="270.57"/>
    <x v="2"/>
    <s v="space exploration"/>
    <d v="2012-08-22T19:38: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d v="2014-04-01T17:00:12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7"/>
    <n v="47.18"/>
    <x v="2"/>
    <s v="space exploration"/>
    <d v="2016-03-24T11:56:0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99999999999999"/>
    <n v="120.31"/>
    <x v="2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99999999999994"/>
    <n v="27.6"/>
    <x v="2"/>
    <s v="space exploration"/>
    <d v="2014-09-20T20:59:1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"/>
    <n v="205.3"/>
    <x v="2"/>
    <s v="space exploration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"/>
    <n v="35.549999999999997"/>
    <x v="2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4"/>
    <n v="74.64"/>
    <x v="2"/>
    <s v="space exploration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6"/>
    <n v="47.06"/>
    <x v="2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"/>
    <n v="26.59"/>
    <x v="2"/>
    <s v="space exploration"/>
    <d v="2016-11-15T17:50:1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s v="space exploration"/>
    <d v="2016-11-18T06:09:26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"/>
    <n v="31.82"/>
    <x v="2"/>
    <s v="space exploration"/>
    <d v="2012-08-23T10:07:02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8"/>
    <x v="2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7"/>
    <n v="21.56"/>
    <x v="2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00000000000001"/>
    <n v="44.1"/>
    <x v="2"/>
    <s v="space exploration"/>
    <d v="2014-11-10T23:11:0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8"/>
    <n v="63.87"/>
    <x v="2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8"/>
    <n v="38.99"/>
    <x v="2"/>
    <s v="space exploration"/>
    <d v="2016-06-03T02:31:52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99999999999999"/>
    <n v="80.19"/>
    <x v="2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"/>
    <n v="34.9"/>
    <x v="2"/>
    <s v="space exploration"/>
    <d v="2016-05-04T01:28:5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5"/>
    <n v="89.1"/>
    <x v="2"/>
    <s v="space exploration"/>
    <d v="2014-01-28T19:45: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"/>
    <n v="39.44"/>
    <x v="2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"/>
    <x v="2"/>
    <s v="space exploration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"/>
    <n v="37.46"/>
    <x v="2"/>
    <s v="space exploration"/>
    <d v="2016-09-23T14:45:14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"/>
    <n v="31.96"/>
    <x v="2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2"/>
    <n v="25.21"/>
    <x v="2"/>
    <s v="space exploration"/>
    <d v="2014-12-16T21:54:55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39999999999999"/>
    <x v="2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6"/>
    <n v="45.94"/>
    <x v="2"/>
    <s v="space exploration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d v="2014-08-29T19:51:03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d v="2016-06-15T05:55:08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4"/>
    <n v="223.58"/>
    <x v="2"/>
    <s v="space exploration"/>
    <d v="2016-11-15T13:58:35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0.02"/>
    <n v="39.479999999999997"/>
    <x v="2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1"/>
    <n v="91.3"/>
    <x v="2"/>
    <s v="space exploration"/>
    <d v="2014-10-09T20:13:23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0.08"/>
    <n v="78.67"/>
    <x v="2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0.01"/>
    <n v="12"/>
    <x v="2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01"/>
    <n v="17.670000000000002"/>
    <x v="2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01"/>
    <n v="71.599999999999994"/>
    <x v="2"/>
    <s v="space exploration"/>
    <d v="2016-11-21T14:59:03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0.02"/>
    <n v="307.82"/>
    <x v="2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01"/>
    <n v="80.45"/>
    <x v="2"/>
    <s v="space exploration"/>
    <d v="2014-11-10T03:48:45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2"/>
    <n v="83.94"/>
    <x v="2"/>
    <s v="space exploration"/>
    <d v="2014-05-12T15:38:4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  <d v="2015-02-20T14:25:26"/>
    <d v="2015-04-21T13:25:26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"/>
    <n v="73.37"/>
    <x v="2"/>
    <s v="space exploration"/>
    <d v="2016-01-12T20:47:27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"/>
    <n v="112.86"/>
    <x v="2"/>
    <s v="space exploration"/>
    <d v="2017-02-01T16:31:28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9"/>
    <n v="95.28"/>
    <x v="2"/>
    <s v="space exploration"/>
    <d v="2016-06-30T22:17:3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  <d v="2016-06-30T21:13:14"/>
    <d v="2016-07-30T21:13:14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0.03"/>
    <n v="133.30000000000001"/>
    <x v="2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3"/>
    <n v="85.75"/>
    <x v="2"/>
    <s v="makerspaces"/>
    <d v="2013-09-25T23:00:1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7"/>
    <n v="267"/>
    <x v="2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5"/>
    <n v="373.56"/>
    <x v="2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"/>
    <n v="174.04"/>
    <x v="2"/>
    <s v="makerspaces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"/>
    <n v="93.7"/>
    <x v="2"/>
    <s v="makerspaces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"/>
    <n v="77.33"/>
    <x v="2"/>
    <s v="makerspaces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100000000000001"/>
    <n v="92.22"/>
    <x v="2"/>
    <s v="makerspaces"/>
    <d v="2016-01-11T22:13:3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1"/>
    <n v="60.96"/>
    <x v="2"/>
    <s v="makerspaces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"/>
    <n v="91"/>
    <x v="2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0.06"/>
    <n v="41.58"/>
    <x v="2"/>
    <s v="makerspaces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"/>
    <n v="33.76"/>
    <x v="2"/>
    <s v="makerspaces"/>
    <d v="2014-11-19T17:58:36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"/>
    <n v="70.62"/>
    <x v="2"/>
    <s v="makerspaces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8000000000000003"/>
    <n v="167.15"/>
    <x v="2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3"/>
    <n v="128.62"/>
    <x v="2"/>
    <s v="makerspaces"/>
    <d v="2016-06-08T15:11:1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0.08"/>
    <n v="65.41"/>
    <x v="2"/>
    <s v="makerspaces"/>
    <d v="2014-10-11T20:34: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"/>
    <n v="117.56"/>
    <x v="2"/>
    <s v="makerspaces"/>
    <d v="2016-04-22T14:59:34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8"/>
    <n v="126.48"/>
    <x v="2"/>
    <s v="makerspaces"/>
    <d v="2014-06-03T00:42:2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  <d v="2015-01-29T00:01:34"/>
    <d v="2015-02-28T00:01:34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01"/>
    <n v="69"/>
    <x v="2"/>
    <s v="makerspaces"/>
    <d v="2016-03-07T05:04: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01"/>
    <n v="27.5"/>
    <x v="7"/>
    <s v="food trucks"/>
    <d v="2014-06-15T21:29:1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000000000000003"/>
    <n v="84.9"/>
    <x v="7"/>
    <s v="food trucks"/>
    <d v="2014-10-20T20:55:40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0.01"/>
    <n v="200"/>
    <x v="7"/>
    <s v="food trucks"/>
    <d v="2014-06-30T21:57:0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d v="2014-09-10T23:23:43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d v="2015-05-30T15:21:5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  <d v="2016-06-30T23:04:5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1"/>
    <n v="72.760000000000005"/>
    <x v="7"/>
    <s v="food trucks"/>
    <d v="2015-04-19T02:31:16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01"/>
    <n v="25"/>
    <x v="7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01"/>
    <n v="13.33"/>
    <x v="7"/>
    <s v="food trucks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  <d v="2014-08-27T03:22:19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0.06"/>
    <n v="89.21"/>
    <x v="7"/>
    <s v="food trucks"/>
    <d v="2014-11-21T20:16:0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"/>
    <n v="116.56"/>
    <x v="7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  <d v="2014-05-28T21:33:2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01"/>
    <n v="17.5"/>
    <x v="7"/>
    <s v="food trucks"/>
    <d v="2014-08-19T20:59:32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"/>
    <n v="34.130000000000003"/>
    <x v="1"/>
    <s v="spaces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"/>
    <n v="132.35"/>
    <x v="1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4"/>
    <n v="922.22"/>
    <x v="1"/>
    <s v="spaces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0.06"/>
    <n v="163.57"/>
    <x v="1"/>
    <s v="spaces"/>
    <d v="2017-02-21T20:41:5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1"/>
    <n v="217.38"/>
    <x v="1"/>
    <s v="spaces"/>
    <d v="2017-02-07T21:59:18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00000000000001"/>
    <n v="149.44"/>
    <x v="1"/>
    <s v="spaces"/>
    <d v="2014-09-17T07:04:43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1"/>
    <n v="71.239999999999995"/>
    <x v="1"/>
    <s v="spaces"/>
    <d v="2013-04-27T18:47:2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"/>
    <n v="44.46"/>
    <x v="1"/>
    <s v="spaces"/>
    <d v="2016-05-22T16:45:26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2"/>
    <n v="164.94"/>
    <x v="1"/>
    <s v="spaces"/>
    <d v="2016-08-30T03:35:41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4"/>
    <n v="84.87"/>
    <x v="1"/>
    <s v="spaces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1"/>
    <n v="53.95"/>
    <x v="1"/>
    <s v="spaces"/>
    <d v="2014-05-21T17:53: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"/>
    <n v="50.53"/>
    <x v="1"/>
    <s v="spaces"/>
    <d v="2013-06-07T01:29:20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"/>
    <n v="108"/>
    <x v="1"/>
    <s v="spaces"/>
    <d v="2015-11-14T15:41:24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599999999999999"/>
    <n v="95.37"/>
    <x v="1"/>
    <s v="spaces"/>
    <d v="2016-09-16T15:43:16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5"/>
    <n v="57.63"/>
    <x v="1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2"/>
    <n v="64.16"/>
    <x v="1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"/>
    <n v="92.39"/>
    <x v="1"/>
    <s v="spaces"/>
    <d v="2014-10-22T21:57:29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4"/>
    <n v="125.98"/>
    <x v="1"/>
    <s v="spaces"/>
    <d v="2016-04-05T14:19:05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900000000000001"/>
    <n v="94.64"/>
    <x v="1"/>
    <s v="spaces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"/>
    <n v="170.7"/>
    <x v="1"/>
    <s v="spaces"/>
    <d v="2016-10-12T11:10:53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"/>
    <x v="2"/>
    <s v="hardware"/>
    <d v="2013-08-07T13:03:18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99999999999998"/>
    <n v="68.25"/>
    <x v="2"/>
    <s v="hardware"/>
    <d v="2016-11-30T20:34:13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"/>
    <n v="95.49"/>
    <x v="2"/>
    <s v="hardware"/>
    <d v="2014-11-01T20:08:08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7"/>
    <n v="7.19"/>
    <x v="2"/>
    <s v="hardware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5"/>
    <n v="511.65"/>
    <x v="2"/>
    <s v="hardware"/>
    <d v="2017-01-10T17:52:1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6"/>
    <n v="261.75"/>
    <x v="2"/>
    <s v="hardware"/>
    <d v="2016-03-23T13:55:11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"/>
    <n v="69.760000000000005"/>
    <x v="2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2"/>
    <n v="77.23"/>
    <x v="2"/>
    <s v="hardware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"/>
    <n v="340.57"/>
    <x v="2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"/>
    <n v="67.42"/>
    <x v="2"/>
    <s v="hardware"/>
    <d v="2013-03-18T12:59:35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"/>
    <n v="845.7"/>
    <x v="2"/>
    <s v="hardware"/>
    <d v="2014-08-21T12:37:0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"/>
    <n v="97.19"/>
    <x v="2"/>
    <s v="hardware"/>
    <d v="2013-04-25T19:23:4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8"/>
    <n v="451.84"/>
    <x v="2"/>
    <s v="hardware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999999999999"/>
    <x v="2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799999999999994"/>
    <n v="21.64"/>
    <x v="2"/>
    <s v="hardware"/>
    <d v="2013-02-11T02:54:10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3"/>
    <n v="169.52"/>
    <x v="2"/>
    <s v="hardware"/>
    <d v="2014-03-24T15:59:33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"/>
    <n v="161.88"/>
    <x v="2"/>
    <s v="hardware"/>
    <d v="2013-12-03T22:01:2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8"/>
    <n v="493.13"/>
    <x v="2"/>
    <s v="hardware"/>
    <d v="2016-09-07T03:26:4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"/>
    <n v="22.12"/>
    <x v="2"/>
    <s v="hardware"/>
    <d v="2014-03-21T21:18:37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"/>
    <n v="18.239999999999998"/>
    <x v="2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  <d v="2014-09-29T15:46:4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8999999999999998"/>
    <n v="40.61"/>
    <x v="3"/>
    <s v="children's books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d v="2016-09-19T07:53:27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0.05"/>
    <n v="37.950000000000003"/>
    <x v="3"/>
    <s v="children's books"/>
    <d v="2012-01-30T01:29:58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2"/>
    <n v="35.729999999999997"/>
    <x v="3"/>
    <s v="children's books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7"/>
    <n v="42.16"/>
    <x v="3"/>
    <s v="children's books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0.01"/>
    <n v="13.25"/>
    <x v="3"/>
    <s v="children's books"/>
    <d v="2016-08-03T17:03:22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0.01"/>
    <n v="55"/>
    <x v="3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d v="2012-06-18T21:35:45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d v="2014-04-18T21:17:2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"/>
    <n v="39.29"/>
    <x v="3"/>
    <s v="children's books"/>
    <d v="2011-11-08T18:21:44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d v="2012-07-27T21:37:0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d v="2014-08-12T15:15:51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29999999999998"/>
    <x v="3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"/>
    <n v="31.76"/>
    <x v="3"/>
    <s v="children's books"/>
    <d v="2013-12-12T21:36:41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01"/>
    <n v="5"/>
    <x v="3"/>
    <s v="children's books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2"/>
    <n v="39"/>
    <x v="3"/>
    <s v="children's books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1"/>
    <n v="52.5"/>
    <x v="3"/>
    <s v="children's books"/>
    <d v="2016-06-03T08:47:46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d v="2013-05-21T11:04:18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01"/>
    <n v="9"/>
    <x v="3"/>
    <s v="children's books"/>
    <d v="2012-12-04T01:31:33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01"/>
    <n v="25"/>
    <x v="3"/>
    <s v="children's books"/>
    <d v="2012-01-19T00:53:15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  <d v="2013-04-09T13:54:4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0.01"/>
    <n v="11.25"/>
    <x v="3"/>
    <s v="children's books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d v="2012-10-12T13:53:4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d v="2011-07-12T16:01:58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01"/>
    <n v="11.33"/>
    <x v="3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000000000000001"/>
    <n v="29.47"/>
    <x v="3"/>
    <s v="children's books"/>
    <d v="2012-02-28T14:45:23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  <d v="2014-04-16T19:49:5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"/>
    <n v="63.1"/>
    <x v="3"/>
    <s v="children's books"/>
    <d v="2014-02-16T16:55:3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d v="2012-12-14T12:45: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d v="2013-09-20T20:51:3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000000000000001"/>
    <n v="43.85"/>
    <x v="3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d v="2011-11-16T00:19:1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0.08"/>
    <n v="45.97"/>
    <x v="3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6"/>
    <n v="93.67"/>
    <x v="3"/>
    <s v="children's books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0.02"/>
    <n v="53"/>
    <x v="3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"/>
    <n v="47"/>
    <x v="1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7"/>
    <x v="1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99999999999999"/>
    <n v="18.77"/>
    <x v="1"/>
    <s v="plays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"/>
    <x v="1"/>
    <s v="plays"/>
    <d v="2014-10-08T18:54:0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5"/>
    <n v="36.86"/>
    <x v="1"/>
    <s v="plays"/>
    <d v="2016-07-07T04:32:47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8"/>
    <n v="39.81"/>
    <x v="1"/>
    <s v="plays"/>
    <d v="2014-06-25T13:39:40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2"/>
    <n v="31.5"/>
    <x v="1"/>
    <s v="plays"/>
    <d v="2014-06-18T04:45:52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3"/>
    <n v="102.5"/>
    <x v="1"/>
    <s v="plays"/>
    <d v="2016-06-29T16:50:43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"/>
    <n v="126.46"/>
    <x v="1"/>
    <s v="plays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"/>
    <n v="47.88"/>
    <x v="1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3"/>
    <n v="73.209999999999994"/>
    <x v="1"/>
    <s v="plays"/>
    <d v="2016-08-09T21:35:59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8"/>
    <n v="89.67"/>
    <x v="1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100000000000001"/>
    <n v="151.46"/>
    <x v="1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"/>
    <n v="36.5"/>
    <x v="1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99999999999999"/>
    <n v="44"/>
    <x v="1"/>
    <s v="plays"/>
    <d v="2014-06-05T12:40:28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3"/>
    <n v="87.36"/>
    <x v="1"/>
    <s v="plays"/>
    <d v="2014-06-08T22:34:00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"/>
    <n v="36.47"/>
    <x v="1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7"/>
    <n v="44.86"/>
    <x v="1"/>
    <s v="plays"/>
    <d v="2016-05-17T06:21:1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"/>
    <x v="1"/>
    <s v="plays"/>
    <d v="2014-11-05T13:16:06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"/>
    <n v="51.23"/>
    <x v="1"/>
    <s v="plays"/>
    <d v="2014-09-18T05:50:09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2"/>
    <n v="33.94"/>
    <x v="1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8"/>
    <n v="90.74"/>
    <x v="1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d v="2014-08-30T10:53:1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"/>
    <x v="1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00000000000001"/>
    <n v="44.25"/>
    <x v="1"/>
    <s v="plays"/>
    <d v="2015-06-30T06:24:50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39999999999995"/>
    <x v="1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"/>
    <n v="65.38"/>
    <x v="1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"/>
    <n v="121.9"/>
    <x v="1"/>
    <s v="plays"/>
    <d v="2016-03-22T11:55:2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"/>
    <n v="47.46"/>
    <x v="1"/>
    <s v="plays"/>
    <d v="2014-04-30T03:21:04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"/>
    <n v="92.84"/>
    <x v="1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299999999999999"/>
    <n v="68.25"/>
    <x v="1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8"/>
    <n v="37.21"/>
    <x v="1"/>
    <s v="plays"/>
    <d v="2016-11-19T17:49:21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8"/>
    <n v="25.25"/>
    <x v="1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"/>
    <x v="1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2"/>
    <n v="25.13"/>
    <x v="1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4"/>
    <x v="1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"/>
    <n v="103.95"/>
    <x v="1"/>
    <s v="plays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5"/>
    <n v="50.38"/>
    <x v="1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"/>
    <x v="1"/>
    <s v="plays"/>
    <d v="2014-08-24T22:08:55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3"/>
    <x v="1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6"/>
    <x v="1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7"/>
    <n v="50.67"/>
    <x v="1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"/>
    <n v="60.78"/>
    <x v="1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8"/>
    <n v="113.42"/>
    <x v="1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"/>
    <n v="104.57"/>
    <x v="1"/>
    <s v="plays"/>
    <d v="2016-05-04T16:24: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"/>
    <n v="98.31"/>
    <x v="1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7"/>
    <n v="35.04"/>
    <x v="1"/>
    <s v="plays"/>
    <d v="2016-05-05T10:25:1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3"/>
    <x v="1"/>
    <s v="plays"/>
    <d v="2014-04-29T20:09:08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100000000000001"/>
    <n v="63.85"/>
    <x v="1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99999999999999"/>
    <n v="30.19"/>
    <x v="1"/>
    <s v="plays"/>
    <d v="2014-10-26T17:01:34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"/>
    <n v="83.51"/>
    <x v="1"/>
    <s v="plays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0000000000005"/>
    <x v="1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"/>
    <n v="20.12"/>
    <x v="1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8"/>
    <n v="44.09"/>
    <x v="1"/>
    <s v="plays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9999999999997"/>
    <x v="1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"/>
    <n v="44.54"/>
    <x v="1"/>
    <s v="plays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00000000000001"/>
    <n v="125.81"/>
    <x v="1"/>
    <s v="plays"/>
    <d v="2014-08-02T05:45:54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7"/>
    <x v="1"/>
    <s v="plays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d v="2014-05-25T22:51:3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0.05"/>
    <n v="30"/>
    <x v="1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2"/>
    <n v="60.67"/>
    <x v="1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0.04"/>
    <n v="23.92"/>
    <x v="1"/>
    <s v="plays"/>
    <d v="2014-08-07T00:10:1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0.02"/>
    <n v="15.83"/>
    <x v="1"/>
    <s v="plays"/>
    <d v="2014-05-22T01:05:0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2"/>
    <n v="29.79"/>
    <x v="1"/>
    <s v="plays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0.05"/>
    <n v="24.33"/>
    <x v="1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2"/>
    <n v="500"/>
    <x v="1"/>
    <s v="plays"/>
    <d v="2016-12-22T22:04:55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d v="2014-11-11T13:04:55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0.02"/>
    <n v="35"/>
    <x v="1"/>
    <s v="plays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.0000000000000007E-2"/>
    <n v="29.56"/>
    <x v="1"/>
    <s v="plays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7"/>
    <x v="1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  <d v="2014-05-25T18:57:09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  <d v="2014-07-11T16:12:0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0.02"/>
    <n v="13.33"/>
    <x v="1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d v="2014-11-07T02:44:19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01"/>
    <n v="22.5"/>
    <x v="1"/>
    <s v="plays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"/>
    <n v="50.4"/>
    <x v="1"/>
    <s v="plays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"/>
    <n v="105.03"/>
    <x v="1"/>
    <s v="plays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01"/>
    <n v="35.4"/>
    <x v="1"/>
    <s v="plays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"/>
    <x v="1"/>
    <s v="plays"/>
    <d v="2014-04-17T04:32:45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0.05"/>
    <n v="35.92"/>
    <x v="1"/>
    <s v="plays"/>
    <d v="2014-12-01T17:43:33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"/>
    <n v="119.13"/>
    <x v="1"/>
    <s v="plays"/>
    <d v="2014-12-29T19:37:11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0.05"/>
    <n v="90.33"/>
    <x v="1"/>
    <s v="plays"/>
    <d v="2016-12-18T20:16:26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1"/>
    <n v="108.33"/>
    <x v="1"/>
    <s v="plays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0.02"/>
    <n v="15.75"/>
    <x v="1"/>
    <s v="plays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"/>
    <n v="96.55"/>
    <x v="1"/>
    <s v="plays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d v="2014-10-04T14:20:36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4"/>
    <n v="63"/>
    <x v="1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"/>
    <n v="381.6"/>
    <x v="1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  <d v="2014-11-05T17:27: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3"/>
    <n v="26"/>
    <x v="1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  <d v="2014-12-12T10:15:24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d v="2014-10-10T12:50:40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"/>
    <n v="81.569999999999993"/>
    <x v="1"/>
    <s v="plays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0.01"/>
    <n v="7"/>
    <x v="1"/>
    <s v="plays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0.03"/>
    <n v="27.3"/>
    <x v="1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0.09"/>
    <n v="29.41"/>
    <x v="1"/>
    <s v="plays"/>
    <d v="2014-08-18T17:08:24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01"/>
    <n v="12.5"/>
    <x v="1"/>
    <s v="plays"/>
    <d v="2014-11-10T18:33:15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0.05"/>
    <n v="5.75"/>
    <x v="1"/>
    <s v="plays"/>
    <d v="2014-06-21T13:19:52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1"/>
    <n v="52.08"/>
    <x v="1"/>
    <s v="plays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0.05"/>
    <n v="183.33"/>
    <x v="1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0.04"/>
    <n v="26.33"/>
    <x v="1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2"/>
    <n v="486.43"/>
    <x v="1"/>
    <s v="plays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01"/>
    <n v="3"/>
    <x v="1"/>
    <s v="plays"/>
    <d v="2014-12-09T21:42:19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01"/>
    <n v="9.75"/>
    <x v="1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d v="2014-10-28T23:13:51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8"/>
    <n v="36.590000000000003"/>
    <x v="1"/>
    <s v="plays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0.09"/>
    <n v="80.709999999999994"/>
    <x v="1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0.03"/>
    <n v="52.8"/>
    <x v="1"/>
    <s v="plays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7"/>
    <n v="46.93"/>
    <x v="1"/>
    <s v="plays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00000000000001"/>
    <n v="78.08"/>
    <x v="1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"/>
    <n v="203.67"/>
    <x v="1"/>
    <s v="plays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0.08"/>
    <n v="20.71"/>
    <x v="1"/>
    <s v="plays"/>
    <d v="2014-04-26T11:26:29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2"/>
    <n v="48.56"/>
    <x v="1"/>
    <s v="plays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"/>
    <n v="68.099999999999994"/>
    <x v="1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0.09"/>
    <n v="8.5"/>
    <x v="1"/>
    <s v="plays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7"/>
    <n v="51.62"/>
    <x v="1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d v="2014-08-26T21:16:44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"/>
    <x v="1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"/>
    <n v="175.51"/>
    <x v="1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"/>
    <n v="231.66"/>
    <x v="1"/>
    <s v="musical"/>
    <d v="2014-08-12T14:01:08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1"/>
    <n v="112.14"/>
    <x v="1"/>
    <s v="musical"/>
    <d v="2014-06-16T16:03:49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7"/>
    <x v="1"/>
    <s v="musical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"/>
    <n v="255.17"/>
    <x v="1"/>
    <s v="musical"/>
    <d v="2014-04-25T13:32:3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1"/>
    <n v="162.77000000000001"/>
    <x v="1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"/>
    <x v="1"/>
    <s v="musical"/>
    <d v="2014-08-21T06:59:23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"/>
    <n v="85.74"/>
    <x v="1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3"/>
    <n v="47.57"/>
    <x v="1"/>
    <s v="musical"/>
    <d v="2016-05-05T22:57: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"/>
    <x v="1"/>
    <s v="musical"/>
    <d v="2014-05-16T15:16:0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1"/>
    <n v="90.54"/>
    <x v="1"/>
    <s v="musical"/>
    <d v="2016-07-02T14:00:08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5"/>
    <x v="1"/>
    <s v="musical"/>
    <d v="2014-09-30T15:37:03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"/>
    <n v="36.36"/>
    <x v="1"/>
    <s v="musical"/>
    <d v="2014-06-13T10:58: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"/>
    <n v="126.72"/>
    <x v="1"/>
    <s v="musical"/>
    <d v="2014-12-31T16:53:34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3"/>
    <n v="329.2"/>
    <x v="1"/>
    <s v="musical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"/>
    <n v="81.239999999999995"/>
    <x v="1"/>
    <s v="musical"/>
    <d v="2014-12-09T18:33:38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"/>
    <n v="202.23"/>
    <x v="1"/>
    <s v="spaces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  <d v="2016-07-16T12:44: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0.04"/>
    <n v="82.46"/>
    <x v="1"/>
    <s v="spaces"/>
    <d v="2016-10-06T13:29:2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0.03"/>
    <n v="12.5"/>
    <x v="1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0.02"/>
    <n v="18.899999999999999"/>
    <x v="1"/>
    <s v="spaces"/>
    <d v="2014-08-21T19:16: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0.08"/>
    <n v="200.63"/>
    <x v="1"/>
    <s v="spaces"/>
    <d v="2016-09-15T16:33:59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d v="2017-02-24T14:00:0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6"/>
    <n v="65"/>
    <x v="1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7"/>
    <n v="66.099999999999994"/>
    <x v="1"/>
    <s v="spaces"/>
    <d v="2016-04-04T23:00:50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0.02"/>
    <n v="93.33"/>
    <x v="1"/>
    <s v="spaces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d v="2016-03-09T18:41: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d v="2014-08-12T18:10:23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1000000000000001"/>
    <n v="50.75"/>
    <x v="1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2"/>
    <n v="60.9"/>
    <x v="1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7"/>
    <n v="109.03"/>
    <x v="1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1"/>
    <n v="25.69"/>
    <x v="1"/>
    <s v="plays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"/>
    <x v="1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99999999999999"/>
    <n v="88.77"/>
    <x v="1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9999999999999"/>
    <n v="80.23"/>
    <x v="1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4"/>
    <x v="1"/>
    <s v="plays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3"/>
    <n v="95.59"/>
    <x v="1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"/>
    <x v="1"/>
    <s v="plays"/>
    <d v="2014-06-18T16:04:1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"/>
    <n v="74.53"/>
    <x v="1"/>
    <s v="plays"/>
    <d v="2014-08-01T15:47:58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"/>
    <n v="123.94"/>
    <x v="1"/>
    <s v="plays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5"/>
    <n v="264.85000000000002"/>
    <x v="1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"/>
    <x v="1"/>
    <s v="plays"/>
    <d v="2014-08-29T01:27:51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"/>
    <n v="70.88"/>
    <x v="1"/>
    <s v="plays"/>
    <d v="2014-10-29T16:24:46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"/>
    <n v="8.57"/>
    <x v="1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99999999999999"/>
    <n v="113.57"/>
    <x v="1"/>
    <s v="plays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"/>
    <n v="60.69"/>
    <x v="1"/>
    <s v="plays"/>
    <d v="2014-10-10T15:22:2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"/>
    <n v="110.22"/>
    <x v="1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00000000000001"/>
    <n v="136.46"/>
    <x v="1"/>
    <s v="plays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9"/>
    <n v="53.16"/>
    <x v="1"/>
    <s v="spaces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"/>
    <n v="86.49"/>
    <x v="1"/>
    <s v="spaces"/>
    <d v="2016-01-12T16:29:03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7"/>
    <n v="155.24"/>
    <x v="1"/>
    <s v="spaces"/>
    <d v="2014-09-12T15:10:36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"/>
    <n v="115.08"/>
    <x v="1"/>
    <s v="spaces"/>
    <d v="2016-07-25T06:41:21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2"/>
    <n v="109.59"/>
    <x v="1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6"/>
    <n v="45.21"/>
    <x v="1"/>
    <s v="spaces"/>
    <d v="2016-03-02T12:00: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00000000000001"/>
    <n v="104.15"/>
    <x v="1"/>
    <s v="spaces"/>
    <d v="2016-09-14T07:22:31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"/>
    <x v="1"/>
    <s v="spaces"/>
    <d v="2016-05-21T08:41:21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7"/>
    <n v="97"/>
    <x v="1"/>
    <s v="spaces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"/>
    <x v="1"/>
    <s v="spaces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"/>
    <n v="94.41"/>
    <x v="1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5"/>
    <n v="48.98"/>
    <x v="1"/>
    <s v="spaces"/>
    <d v="2016-09-09T18:25:10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"/>
    <n v="45.59"/>
    <x v="1"/>
    <s v="spaces"/>
    <d v="2016-01-21T20:07:47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8"/>
    <n v="23.28"/>
    <x v="1"/>
    <s v="spaces"/>
    <d v="2014-09-03T11:29:32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5"/>
    <n v="63.23"/>
    <x v="1"/>
    <s v="spaces"/>
    <d v="2016-12-20T15:57:51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2"/>
    <n v="153.52000000000001"/>
    <x v="1"/>
    <s v="spaces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4"/>
    <n v="90.2"/>
    <x v="1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"/>
    <n v="118.97"/>
    <x v="1"/>
    <s v="spaces"/>
    <d v="2014-05-19T04:38:49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9"/>
    <n v="80.25"/>
    <x v="1"/>
    <s v="spaces"/>
    <d v="2017-02-14T17:46:00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9"/>
    <n v="131.38"/>
    <x v="1"/>
    <s v="spaces"/>
    <d v="2016-06-13T21:29:42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900000000000001"/>
    <n v="73.03"/>
    <x v="1"/>
    <s v="spaces"/>
    <d v="2012-11-26T20:04:1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"/>
    <n v="178.53"/>
    <x v="1"/>
    <s v="spaces"/>
    <d v="2016-01-29T20:22:56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99999999999999"/>
    <n v="162.91"/>
    <x v="1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"/>
    <n v="108.24"/>
    <x v="1"/>
    <s v="spaces"/>
    <d v="2014-09-06T16:11:4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8"/>
    <n v="88.87"/>
    <x v="1"/>
    <s v="spaces"/>
    <d v="2014-11-14T18:09:51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"/>
    <n v="116.73"/>
    <x v="1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2"/>
    <n v="233.9"/>
    <x v="1"/>
    <s v="spaces"/>
    <d v="2014-10-27T13:40:40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d v="2014-12-23T19:58:3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4"/>
    <n v="14.84"/>
    <x v="1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"/>
    <n v="85.18"/>
    <x v="1"/>
    <s v="spaces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7"/>
    <n v="146.69"/>
    <x v="1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299999999999999"/>
    <n v="50.76"/>
    <x v="1"/>
    <s v="spaces"/>
    <d v="2014-10-08T02:58:00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"/>
    <n v="87.7"/>
    <x v="1"/>
    <s v="spaces"/>
    <d v="2014-05-26T17:27:18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3"/>
    <n v="242.28"/>
    <x v="1"/>
    <s v="spaces"/>
    <d v="2014-05-19T13:09:12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6"/>
    <n v="146.44999999999999"/>
    <x v="1"/>
    <s v="spaces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1"/>
    <n v="103.17"/>
    <x v="1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"/>
    <n v="80.459999999999994"/>
    <x v="1"/>
    <s v="spaces"/>
    <d v="2014-04-29T20:00:20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1"/>
    <n v="234.67"/>
    <x v="1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599999999999999"/>
    <n v="50.69"/>
    <x v="1"/>
    <s v="spaces"/>
    <d v="2016-10-17T14:51:09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1"/>
    <n v="162.71"/>
    <x v="1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7"/>
    <x v="1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"/>
    <n v="67.7"/>
    <x v="1"/>
    <s v="spaces"/>
    <d v="2012-09-06T23:51:1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"/>
    <n v="52.1"/>
    <x v="1"/>
    <s v="spaces"/>
    <d v="2014-05-02T12:13:33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"/>
    <n v="51.6"/>
    <x v="1"/>
    <s v="spaces"/>
    <d v="2017-02-17T11:01:32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"/>
    <n v="164.3"/>
    <x v="1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"/>
    <n v="84.86"/>
    <x v="1"/>
    <s v="spaces"/>
    <d v="2016-07-16T06:20:25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1000000000000001"/>
    <n v="94.55"/>
    <x v="1"/>
    <s v="spaces"/>
    <d v="2014-10-20T17:00:47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7"/>
    <n v="45.54"/>
    <x v="1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"/>
    <x v="1"/>
    <s v="spaces"/>
    <d v="2016-08-15T21:10:47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"/>
    <n v="50.88"/>
    <x v="1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7"/>
    <n v="191.13"/>
    <x v="1"/>
    <s v="spaces"/>
    <d v="2016-07-19T02:38:45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99999999999999"/>
    <n v="89.31"/>
    <x v="1"/>
    <s v="spaces"/>
    <d v="2016-10-01T12:50:55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900000000000001"/>
    <n v="88.59"/>
    <x v="1"/>
    <s v="spaces"/>
    <d v="2013-04-04T13:26:49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7"/>
    <n v="96.3"/>
    <x v="1"/>
    <s v="spaces"/>
    <d v="2013-07-11T18:50:44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"/>
    <n v="33.31"/>
    <x v="1"/>
    <s v="spaces"/>
    <d v="2010-07-19T21:26:13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1"/>
    <n v="37.22"/>
    <x v="1"/>
    <s v="spaces"/>
    <d v="2016-01-04T06:03:1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900000000000001"/>
    <n v="92.13"/>
    <x v="1"/>
    <s v="spaces"/>
    <d v="2013-12-02T19:03:5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8"/>
    <n v="76.790000000000006"/>
    <x v="1"/>
    <s v="spaces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00000000000001"/>
    <n v="96.53"/>
    <x v="1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"/>
    <x v="1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000000000001"/>
    <n v="128.91"/>
    <x v="1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00000000000001"/>
    <n v="84.11"/>
    <x v="1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3"/>
    <n v="82.94"/>
    <x v="1"/>
    <s v="spaces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1"/>
    <n v="259.95"/>
    <x v="1"/>
    <s v="spaces"/>
    <d v="2014-08-11T19:16:2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"/>
    <n v="177.02"/>
    <x v="1"/>
    <s v="spaces"/>
    <d v="2014-12-02T21:37:42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7"/>
    <n v="74.069999999999993"/>
    <x v="1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7"/>
    <x v="1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4"/>
    <n v="23.63"/>
    <x v="1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  <d v="2014-08-11T18:16: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  <d v="2014-11-10T22:59:50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d v="2016-03-04T15:36:5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  <d v="2016-03-31T08:59:00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0.03"/>
    <n v="41"/>
    <x v="1"/>
    <s v="spaces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  <d v="2015-08-29T06:35:34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7"/>
    <n v="99.76"/>
    <x v="1"/>
    <s v="spaces"/>
    <d v="2015-09-01T12:51:3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2"/>
    <n v="25.52"/>
    <x v="1"/>
    <s v="spaces"/>
    <d v="2016-09-17T22:08:58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"/>
    <n v="117.65"/>
    <x v="1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2"/>
    <n v="2796.67"/>
    <x v="1"/>
    <s v="spaces"/>
    <d v="2016-06-10T05:28:5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0.03"/>
    <n v="200"/>
    <x v="1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00000000000001"/>
    <n v="20.14"/>
    <x v="1"/>
    <s v="spaces"/>
    <d v="2014-11-14T20:00:3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0.03"/>
    <n v="20.88"/>
    <x v="1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6"/>
    <n v="61.31"/>
    <x v="1"/>
    <s v="spaces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0.09"/>
    <n v="64.8"/>
    <x v="1"/>
    <s v="spaces"/>
    <d v="2016-06-30T02:27:20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"/>
    <n v="30.12"/>
    <x v="1"/>
    <s v="spaces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01"/>
    <n v="415.78"/>
    <x v="1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  <d v="2014-10-28T00:40:44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  <d v="2014-08-02T13:31:1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2"/>
    <n v="78.33"/>
    <x v="1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0.02"/>
    <n v="67.78"/>
    <x v="1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01"/>
    <n v="62.5"/>
    <x v="1"/>
    <s v="spaces"/>
    <d v="2016-10-22T03:36:30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  <d v="2014-12-08T13:44:0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"/>
    <n v="130.09"/>
    <x v="1"/>
    <s v="spaces"/>
    <d v="2016-06-07T13:01:23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0.05"/>
    <n v="1270.22"/>
    <x v="1"/>
    <s v="spaces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6"/>
    <n v="88.44"/>
    <x v="1"/>
    <s v="spaces"/>
    <d v="2016-07-15T22:45:43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0.01"/>
    <n v="56.34"/>
    <x v="1"/>
    <s v="spaces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3"/>
    <n v="53.53"/>
    <x v="1"/>
    <s v="spaces"/>
    <d v="2014-05-01T21:49:01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0.04"/>
    <n v="56.79"/>
    <x v="1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"/>
    <n v="40.83"/>
    <x v="1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0.04"/>
    <n v="65.11"/>
    <x v="1"/>
    <s v="spaces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4000000000000001"/>
    <n v="55.6"/>
    <x v="1"/>
    <s v="spaces"/>
    <d v="2016-01-13T04:33:11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"/>
    <n v="140.54"/>
    <x v="1"/>
    <s v="spaces"/>
    <d v="2014-09-20T14:56:15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"/>
    <n v="69.53"/>
    <x v="1"/>
    <s v="spaces"/>
    <d v="2016-07-04T08:10:1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3"/>
    <n v="237"/>
    <x v="1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"/>
    <n v="79.87"/>
    <x v="1"/>
    <s v="spaces"/>
    <d v="2014-08-25T17:15: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0.04"/>
    <n v="10.25"/>
    <x v="1"/>
    <s v="spaces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2"/>
    <n v="272.58999999999997"/>
    <x v="1"/>
    <s v="spaces"/>
    <d v="2015-05-04T19:32:31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"/>
    <n v="58.18"/>
    <x v="1"/>
    <s v="spaces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7"/>
    <n v="70.11"/>
    <x v="1"/>
    <s v="spaces"/>
    <d v="2014-09-03T14:17: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0.05"/>
    <n v="57.89"/>
    <x v="1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0.04"/>
    <n v="125.27"/>
    <x v="1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6999999999999995"/>
    <n v="43"/>
    <x v="1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  <d v="2016-05-19T08:59:20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  <d v="2016-06-13T15:35:2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  <d v="2016-03-06T22:36:3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01"/>
    <n v="10"/>
    <x v="1"/>
    <s v="spaces"/>
    <d v="2014-07-28T16:18:55"/>
    <d v="2014-09-26T16:18:55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7999999999999996"/>
    <n v="58"/>
    <x v="1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"/>
    <n v="244.8"/>
    <x v="1"/>
    <s v="spaces"/>
    <d v="2016-06-09T23:49:58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  <d v="2014-12-04T18:43:21"/>
    <d v="2015-02-02T18:43:21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0.04"/>
    <n v="61.18"/>
    <x v="1"/>
    <s v="spaces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900000000000001"/>
    <n v="139.24"/>
    <x v="1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01"/>
    <n v="10"/>
    <x v="1"/>
    <s v="plays"/>
    <d v="2017-03-09T20:13:3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0.04"/>
    <n v="93.75"/>
    <x v="1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6"/>
    <n v="53.75"/>
    <x v="1"/>
    <s v="plays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  <d v="2017-02-20T08:24: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3"/>
    <n v="18.75"/>
    <x v="1"/>
    <s v="plays"/>
    <d v="2017-03-06T17:16:59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1"/>
    <n v="23.14"/>
    <x v="1"/>
    <s v="plays"/>
    <d v="2017-03-13T03:38:41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8"/>
    <n v="29.05"/>
    <x v="1"/>
    <s v="plays"/>
    <d v="2017-02-23T11:05:5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0.03"/>
    <n v="50"/>
    <x v="1"/>
    <s v="plays"/>
    <d v="2017-03-13T21:14:29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d v="2017-03-15T15:30:0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0.05"/>
    <n v="450"/>
    <x v="1"/>
    <s v="plays"/>
    <d v="2017-02-19T06:29:20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01"/>
    <n v="24"/>
    <x v="1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2"/>
    <n v="32.25"/>
    <x v="1"/>
    <s v="plays"/>
    <d v="2017-03-06T18:04:48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0.02"/>
    <n v="15"/>
    <x v="1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d v="2017-03-14T08:35:56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"/>
    <n v="251.33"/>
    <x v="1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1"/>
    <n v="437.5"/>
    <x v="1"/>
    <s v="plays"/>
    <d v="2017-03-02T16:22: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8"/>
    <n v="110.35"/>
    <x v="1"/>
    <s v="plays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"/>
    <n v="41.42"/>
    <x v="1"/>
    <s v="plays"/>
    <d v="2014-09-09T15:58:04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"/>
    <x v="1"/>
    <s v="plays"/>
    <d v="2010-10-27T06:20:03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"/>
    <n v="103.35"/>
    <x v="1"/>
    <s v="plays"/>
    <d v="2014-08-11T20:09:3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6"/>
    <n v="34.79"/>
    <x v="1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6"/>
    <n v="41.77"/>
    <x v="1"/>
    <s v="plays"/>
    <d v="2011-03-31T03:42:1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9999999999999"/>
    <n v="64.27"/>
    <x v="1"/>
    <s v="plays"/>
    <d v="2012-03-02T21:00:5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9"/>
    <n v="31.21"/>
    <x v="1"/>
    <s v="plays"/>
    <d v="2012-11-20T11:58:4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2"/>
    <n v="62.92"/>
    <x v="1"/>
    <s v="plays"/>
    <d v="2012-04-27T22:52:24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4"/>
    <x v="1"/>
    <s v="plays"/>
    <d v="2014-07-09T18:55:05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1"/>
    <x v="1"/>
    <s v="plays"/>
    <d v="2013-06-22T20:09:1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"/>
    <n v="38.5"/>
    <x v="1"/>
    <s v="plays"/>
    <d v="2011-12-07T01:36:01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2"/>
    <n v="80.16"/>
    <x v="1"/>
    <s v="plays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"/>
    <n v="28.41"/>
    <x v="1"/>
    <s v="plays"/>
    <d v="2014-09-15T12:52:02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"/>
    <n v="80.73"/>
    <x v="1"/>
    <s v="plays"/>
    <d v="2014-06-09T16:27:4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00000000000001"/>
    <n v="200.69"/>
    <x v="1"/>
    <s v="plays"/>
    <d v="2014-05-16T18:05:25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7"/>
    <n v="37.590000000000003"/>
    <x v="1"/>
    <s v="plays"/>
    <d v="2014-05-07T19:20:1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3"/>
    <n v="58.1"/>
    <x v="1"/>
    <s v="plays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"/>
    <n v="60.3"/>
    <x v="1"/>
    <s v="plays"/>
    <d v="2014-10-28T16:35:53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599999999999999"/>
    <n v="63.36"/>
    <x v="1"/>
    <s v="plays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"/>
    <n v="50.9"/>
    <x v="1"/>
    <s v="plays"/>
    <d v="2014-05-13T02:32:33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"/>
    <n v="100.5"/>
    <x v="1"/>
    <s v="plays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00000000000001"/>
    <n v="31.62"/>
    <x v="1"/>
    <s v="plays"/>
    <d v="2014-05-30T01:55:4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900000000000001"/>
    <n v="65.099999999999994"/>
    <x v="1"/>
    <s v="plays"/>
    <d v="2016-04-06T14:35:58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"/>
    <x v="1"/>
    <s v="plays"/>
    <d v="2012-01-15T17:31:08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9"/>
    <x v="1"/>
    <s v="plays"/>
    <d v="2014-08-27T21:04:5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"/>
    <n v="131.91"/>
    <x v="1"/>
    <s v="plays"/>
    <d v="2014-08-11T20:45:0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1000000000000001"/>
    <n v="91.3"/>
    <x v="1"/>
    <s v="plays"/>
    <d v="2010-12-19T21:17:07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99999999999999"/>
    <n v="39.67"/>
    <x v="1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"/>
    <n v="57.55"/>
    <x v="1"/>
    <s v="plays"/>
    <d v="2014-05-22T16:00:09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2"/>
    <n v="33.03"/>
    <x v="1"/>
    <s v="plays"/>
    <d v="2014-06-16T14:31:15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399999999999999"/>
    <n v="77.34"/>
    <x v="1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2"/>
    <n v="31.93"/>
    <x v="1"/>
    <s v="plays"/>
    <d v="2014-05-21T09:54:0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"/>
    <x v="1"/>
    <s v="plays"/>
    <d v="2014-05-20T07:26:27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1"/>
    <n v="46.77"/>
    <x v="1"/>
    <s v="plays"/>
    <d v="2011-12-06T22:47:0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"/>
    <x v="1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"/>
    <n v="100.22"/>
    <x v="1"/>
    <s v="plays"/>
    <d v="2014-06-01T23:50:31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7"/>
    <x v="1"/>
    <s v="plays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"/>
    <n v="46.71"/>
    <x v="1"/>
    <s v="plays"/>
    <d v="2014-08-17T22:10:38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599999999999999"/>
    <n v="71.489999999999995"/>
    <x v="1"/>
    <s v="plays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"/>
    <x v="1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"/>
    <n v="356.84"/>
    <x v="1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d v="2016-11-09T03:37:5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0.04"/>
    <n v="37.75"/>
    <x v="1"/>
    <s v="musical"/>
    <d v="2016-06-17T18:07:49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0.01"/>
    <n v="12.75"/>
    <x v="1"/>
    <s v="musical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2"/>
    <n v="24.46"/>
    <x v="1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"/>
    <n v="53.08"/>
    <x v="1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"/>
    <n v="286.25"/>
    <x v="1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"/>
    <n v="49.21"/>
    <x v="1"/>
    <s v="musical"/>
    <d v="2014-08-07T18:16:5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  <d v="2016-03-31T07:41:41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0.01"/>
    <n v="12.5"/>
    <x v="1"/>
    <s v="musical"/>
    <d v="2014-08-10T18:24:3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5000000000000004"/>
    <n v="109.04"/>
    <x v="1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7"/>
    <x v="1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0.03"/>
    <n v="22.75"/>
    <x v="1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"/>
    <n v="70.83"/>
    <x v="1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4"/>
    <n v="63.11"/>
    <x v="1"/>
    <s v="plays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"/>
    <n v="50.16"/>
    <x v="1"/>
    <s v="plays"/>
    <d v="2014-05-19T15:17:3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6"/>
    <n v="62.88"/>
    <x v="1"/>
    <s v="plays"/>
    <d v="2012-04-14T22:28:3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2"/>
    <n v="85.53"/>
    <x v="1"/>
    <s v="plays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"/>
    <n v="53.72"/>
    <x v="1"/>
    <s v="plays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"/>
    <n v="127.81"/>
    <x v="1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"/>
    <n v="106.57"/>
    <x v="1"/>
    <s v="plays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"/>
    <n v="262.11"/>
    <x v="1"/>
    <s v="plays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"/>
    <n v="57.17"/>
    <x v="1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599999999999999"/>
    <n v="50.2"/>
    <x v="1"/>
    <s v="plays"/>
    <d v="2016-10-05T13:06:24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"/>
    <n v="66.59"/>
    <x v="1"/>
    <s v="plays"/>
    <d v="2014-11-28T00:03:06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"/>
    <n v="168.25"/>
    <x v="1"/>
    <s v="plays"/>
    <d v="2015-02-15T23:35:47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1"/>
    <n v="256.37"/>
    <x v="1"/>
    <s v="plays"/>
    <d v="2017-02-06T20:00:0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"/>
    <n v="36.61"/>
    <x v="1"/>
    <s v="plays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5"/>
    <n v="37.14"/>
    <x v="1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1000000000000001"/>
    <n v="45.88"/>
    <x v="1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"/>
    <n v="141.71"/>
    <x v="1"/>
    <s v="plays"/>
    <d v="2016-11-23T20:25:1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"/>
    <n v="52.49"/>
    <x v="1"/>
    <s v="plays"/>
    <d v="2016-05-13T13:25: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"/>
    <n v="59.52"/>
    <x v="1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d v="2016-12-18T21:10:3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"/>
    <n v="193.62"/>
    <x v="1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8"/>
    <n v="106.8"/>
    <x v="1"/>
    <s v="plays"/>
    <d v="2014-10-21T06:59:5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1000000000000001"/>
    <n v="77.22"/>
    <x v="1"/>
    <s v="plays"/>
    <d v="2014-09-16T04:02:06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d v="2016-03-17T22:39:07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"/>
    <n v="50.46"/>
    <x v="1"/>
    <s v="plays"/>
    <d v="2016-04-03T19:31:57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9"/>
    <n v="97.38"/>
    <x v="1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"/>
    <n v="34.92"/>
    <x v="1"/>
    <s v="plays"/>
    <d v="2016-12-30T18:56:4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"/>
    <n v="85.53"/>
    <x v="1"/>
    <s v="plays"/>
    <d v="2016-06-01T08:20:51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1"/>
    <n v="182.91"/>
    <x v="1"/>
    <s v="plays"/>
    <d v="2016-11-28T22:00: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1"/>
    <n v="131.13999999999999"/>
    <x v="1"/>
    <s v="plays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00000000000001"/>
    <n v="39.81"/>
    <x v="1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6"/>
    <n v="59.7"/>
    <x v="1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1"/>
    <n v="88.74"/>
    <x v="1"/>
    <s v="plays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499999999999999"/>
    <n v="58.69"/>
    <x v="1"/>
    <s v="plays"/>
    <d v="2014-09-11T07:47:5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"/>
    <n v="69.569999999999993"/>
    <x v="1"/>
    <s v="plays"/>
    <d v="2014-08-20T18:08:1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3"/>
    <n v="115.87"/>
    <x v="1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3"/>
    <n v="23.87"/>
    <x v="1"/>
    <s v="plays"/>
    <d v="2016-11-01T16:39:42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"/>
    <n v="81.13"/>
    <x v="1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00000000000001"/>
    <n v="57.63"/>
    <x v="1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6"/>
    <n v="46.43"/>
    <x v="1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1"/>
    <n v="60.48"/>
    <x v="1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5"/>
    <n v="65.58"/>
    <x v="1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2"/>
    <n v="119.19"/>
    <x v="1"/>
    <s v="plays"/>
    <d v="2014-10-06T17:48:4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100000000000001"/>
    <n v="83.05"/>
    <x v="1"/>
    <s v="plays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8"/>
    <n v="57.52"/>
    <x v="1"/>
    <s v="plays"/>
    <d v="2016-08-08T11:20:40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2"/>
    <n v="177.09"/>
    <x v="1"/>
    <s v="plays"/>
    <d v="2016-08-20T13:50:28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"/>
    <n v="70.77"/>
    <x v="1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7"/>
    <x v="1"/>
    <s v="plays"/>
    <d v="2014-09-07T18:26:1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"/>
    <n v="72.760000000000005"/>
    <x v="1"/>
    <s v="plays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"/>
    <n v="51.85"/>
    <x v="1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"/>
    <n v="98.2"/>
    <x v="1"/>
    <s v="plays"/>
    <d v="2014-12-09T21:17:41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"/>
    <n v="251.74"/>
    <x v="1"/>
    <s v="plays"/>
    <d v="2016-09-01T18:15:45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00000000000001"/>
    <n v="74.819999999999993"/>
    <x v="1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"/>
    <n v="67.650000000000006"/>
    <x v="1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"/>
    <n v="93.81"/>
    <x v="1"/>
    <s v="plays"/>
    <d v="2014-11-21T07:34:2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00000000000001"/>
    <n v="41.24"/>
    <x v="1"/>
    <s v="plays"/>
    <d v="2015-10-07T12:23:08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"/>
    <x v="1"/>
    <s v="plays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90000000000006"/>
    <x v="1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"/>
    <n v="48.33"/>
    <x v="1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"/>
    <n v="53.18"/>
    <x v="1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"/>
    <x v="1"/>
    <s v="plays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2"/>
    <n v="116"/>
    <x v="1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2"/>
    <n v="61"/>
    <x v="1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4"/>
    <x v="1"/>
    <s v="plays"/>
    <d v="2014-10-03T10:29:3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"/>
    <n v="106.5"/>
    <x v="1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"/>
    <n v="204.57"/>
    <x v="1"/>
    <s v="plays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"/>
    <n v="54.91"/>
    <x v="1"/>
    <s v="plays"/>
    <d v="2016-01-31T16:54:32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"/>
    <n v="150.41999999999999"/>
    <x v="1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7"/>
    <n v="52.58"/>
    <x v="1"/>
    <s v="plays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900000000000001"/>
    <n v="54.3"/>
    <x v="1"/>
    <s v="plays"/>
    <d v="2014-10-19T16:23:2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"/>
    <n v="76.03"/>
    <x v="1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399999999999999"/>
    <n v="105.21"/>
    <x v="1"/>
    <s v="plays"/>
    <d v="2016-03-02T02:27:3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7"/>
    <x v="1"/>
    <s v="plays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2"/>
    <n v="129.36000000000001"/>
    <x v="1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3"/>
    <n v="134.26"/>
    <x v="1"/>
    <s v="plays"/>
    <d v="2016-03-16T04:39:48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5"/>
    <n v="17.829999999999998"/>
    <x v="1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2"/>
    <n v="203.2"/>
    <x v="1"/>
    <s v="plays"/>
    <d v="2016-01-11T21:14:13"/>
    <d v="2016-01-29T05:59:00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00000000000001"/>
    <n v="69.19"/>
    <x v="1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2"/>
    <n v="125.12"/>
    <x v="1"/>
    <s v="plays"/>
    <d v="2016-07-16T20:09:42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3"/>
    <x v="1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"/>
    <n v="48.44"/>
    <x v="1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"/>
    <n v="26.61"/>
    <x v="1"/>
    <s v="plays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"/>
    <n v="33.67"/>
    <x v="1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"/>
    <x v="1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"/>
    <n v="19.27"/>
    <x v="1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"/>
    <n v="84.29"/>
    <x v="1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"/>
    <n v="29.58"/>
    <x v="1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3"/>
    <n v="26.67"/>
    <x v="1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"/>
    <n v="45.98"/>
    <x v="1"/>
    <s v="plays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"/>
    <n v="125.09"/>
    <x v="1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2"/>
    <n v="141.29"/>
    <x v="1"/>
    <s v="plays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599999999999999"/>
    <n v="55.33"/>
    <x v="1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"/>
    <n v="46.42"/>
    <x v="1"/>
    <s v="plays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"/>
    <n v="57.2"/>
    <x v="1"/>
    <s v="plays"/>
    <d v="2016-06-17T17:39:36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"/>
    <n v="173.7"/>
    <x v="1"/>
    <s v="plays"/>
    <d v="2016-11-07T08:26:1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99999999999999"/>
    <n v="59.6"/>
    <x v="1"/>
    <s v="plays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5"/>
    <n v="89.59"/>
    <x v="1"/>
    <s v="plays"/>
    <d v="2016-11-22T14:59:12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"/>
    <n v="204.05"/>
    <x v="1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"/>
    <n v="48.7"/>
    <x v="1"/>
    <s v="plays"/>
    <d v="2016-05-03T05:15:42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7"/>
    <n v="53.34"/>
    <x v="1"/>
    <s v="plays"/>
    <d v="2016-04-15T01:22:19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"/>
    <n v="75.09"/>
    <x v="1"/>
    <s v="plays"/>
    <d v="2016-03-23T21:02:45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"/>
    <n v="18"/>
    <x v="1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"/>
    <n v="209.84"/>
    <x v="1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1000000000000001"/>
    <n v="61.02"/>
    <x v="1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"/>
    <n v="61"/>
    <x v="1"/>
    <s v="plays"/>
    <d v="2016-10-21T19:25:4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599999999999999"/>
    <n v="80.03"/>
    <x v="1"/>
    <s v="plays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1"/>
    <n v="29.07"/>
    <x v="1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4"/>
    <x v="1"/>
    <s v="plays"/>
    <d v="2016-04-06T07:17:21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"/>
    <n v="93.98"/>
    <x v="1"/>
    <s v="plays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"/>
    <n v="61.94"/>
    <x v="1"/>
    <s v="plays"/>
    <d v="2016-05-09T00:57:04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6"/>
    <n v="78.5"/>
    <x v="1"/>
    <s v="plays"/>
    <d v="2016-03-02T07:14:53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d v="2014-12-17T14:03:06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5"/>
    <x v="1"/>
    <s v="plays"/>
    <d v="2016-05-23T01:05:57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"/>
    <n v="35.799999999999997"/>
    <x v="1"/>
    <s v="plays"/>
    <d v="2014-10-02T02:24: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2"/>
    <n v="145.65"/>
    <x v="1"/>
    <s v="plays"/>
    <d v="2016-05-31T00:14:5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6"/>
    <n v="25.69"/>
    <x v="1"/>
    <s v="plays"/>
    <d v="2016-08-26T08:46:48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2"/>
    <n v="152.5"/>
    <x v="1"/>
    <s v="plays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99999999999999"/>
    <n v="30"/>
    <x v="1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"/>
    <n v="142.28"/>
    <x v="1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"/>
    <n v="24.55"/>
    <x v="1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"/>
    <n v="292.77999999999997"/>
    <x v="1"/>
    <s v="plays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7"/>
    <n v="44.92"/>
    <x v="1"/>
    <s v="plays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"/>
    <n v="23.1"/>
    <x v="1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5"/>
    <n v="80.400000000000006"/>
    <x v="1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90000000000006"/>
    <x v="1"/>
    <s v="plays"/>
    <d v="2014-06-19T20:38:5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5"/>
    <n v="32.97"/>
    <x v="1"/>
    <s v="plays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9"/>
    <n v="116.65"/>
    <x v="1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"/>
    <n v="79.62"/>
    <x v="1"/>
    <s v="plays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8"/>
    <x v="1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00000000000001"/>
    <n v="81.03"/>
    <x v="1"/>
    <s v="plays"/>
    <d v="2014-09-19T06:46:0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"/>
    <n v="136.85"/>
    <x v="1"/>
    <s v="plays"/>
    <d v="2017-02-03T13:48:00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"/>
    <n v="177.62"/>
    <x v="1"/>
    <s v="plays"/>
    <d v="2016-06-28T15:58: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"/>
    <n v="109.08"/>
    <x v="1"/>
    <s v="plays"/>
    <d v="2016-11-11T23:22:3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"/>
    <x v="1"/>
    <s v="plays"/>
    <d v="2016-05-20T19:10:2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2"/>
    <n v="78.209999999999994"/>
    <x v="1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"/>
    <n v="52.17"/>
    <x v="1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"/>
    <n v="114.13"/>
    <x v="1"/>
    <s v="plays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7"/>
    <x v="1"/>
    <s v="plays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"/>
    <n v="108.59"/>
    <x v="1"/>
    <s v="plays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"/>
    <n v="69.819999999999993"/>
    <x v="1"/>
    <s v="plays"/>
    <d v="2016-04-06T13:24: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"/>
    <n v="109.57"/>
    <x v="1"/>
    <s v="plays"/>
    <d v="2016-05-23T02:39:3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"/>
    <n v="71.67"/>
    <x v="1"/>
    <s v="plays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"/>
    <n v="93.61"/>
    <x v="1"/>
    <s v="plays"/>
    <d v="2014-06-16T09:29:2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8"/>
    <n v="76.8"/>
    <x v="1"/>
    <s v="plays"/>
    <d v="2016-05-05T23:49:38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9999999999997"/>
    <x v="1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2"/>
    <n v="55.6"/>
    <x v="1"/>
    <s v="plays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"/>
    <n v="147.33000000000001"/>
    <x v="1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"/>
    <n v="56.33"/>
    <x v="1"/>
    <s v="plays"/>
    <d v="2016-06-15T19:34:3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"/>
    <x v="1"/>
    <s v="plays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3"/>
    <n v="63.57"/>
    <x v="1"/>
    <s v="plays"/>
    <d v="2014-10-20T07:27:59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"/>
    <n v="184.78"/>
    <x v="1"/>
    <s v="plays"/>
    <d v="2017-01-11T01:22:14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"/>
    <n v="126.72"/>
    <x v="1"/>
    <s v="plays"/>
    <d v="2016-11-23T01:59:0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299999999999999"/>
    <n v="83.43"/>
    <x v="1"/>
    <s v="plays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"/>
    <n v="302.31"/>
    <x v="1"/>
    <s v="plays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6"/>
    <n v="44.14"/>
    <x v="1"/>
    <s v="plays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7"/>
    <x v="1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9"/>
    <x v="1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9"/>
    <n v="29.67"/>
    <x v="1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5"/>
    <n v="45.48"/>
    <x v="1"/>
    <s v="plays"/>
    <d v="2014-11-26T04:47:39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4"/>
    <n v="96.2"/>
    <x v="1"/>
    <s v="plays"/>
    <d v="2016-11-16T00:59:40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8"/>
    <n v="67.92"/>
    <x v="1"/>
    <s v="plays"/>
    <d v="2016-11-16T08:01:25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9"/>
    <n v="30.78"/>
    <x v="1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4"/>
    <n v="38.33"/>
    <x v="1"/>
    <s v="plays"/>
    <d v="2014-08-04T13:09:1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"/>
    <n v="66.83"/>
    <x v="1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7"/>
    <n v="71.73"/>
    <x v="1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"/>
    <x v="1"/>
    <s v="plays"/>
    <d v="2014-05-06T14:39:33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"/>
    <n v="421.11"/>
    <x v="1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"/>
    <n v="104.99"/>
    <x v="1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8"/>
    <n v="28.19"/>
    <x v="1"/>
    <s v="plays"/>
    <d v="2014-08-07T08:31:46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4"/>
    <n v="54.55"/>
    <x v="1"/>
    <s v="plays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"/>
    <n v="111.89"/>
    <x v="1"/>
    <s v="plays"/>
    <d v="2014-10-25T22:52:58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"/>
    <n v="85.21"/>
    <x v="1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1"/>
    <n v="76.650000000000006"/>
    <x v="1"/>
    <s v="plays"/>
    <d v="2016-07-08T10:20:5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200000000000001"/>
    <n v="65.17"/>
    <x v="1"/>
    <s v="plays"/>
    <d v="2016-06-03T18:47:00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"/>
    <n v="93.76"/>
    <x v="1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000000000001"/>
    <x v="1"/>
    <s v="plays"/>
    <d v="2014-11-10T20:49:12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2"/>
    <x v="1"/>
    <s v="plays"/>
    <d v="2014-11-03T15:28:2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7"/>
    <n v="100.17"/>
    <x v="1"/>
    <s v="plays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4"/>
    <n v="34.6"/>
    <x v="1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99999999999999"/>
    <n v="184.68"/>
    <x v="1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"/>
    <n v="69.819999999999993"/>
    <x v="1"/>
    <s v="plays"/>
    <d v="2014-06-25T18:35:4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"/>
    <x v="1"/>
    <s v="plays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7"/>
    <x v="1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6"/>
    <n v="36.07"/>
    <x v="1"/>
    <s v="plays"/>
    <d v="2014-10-11T22:07:10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"/>
    <n v="29"/>
    <x v="1"/>
    <s v="plays"/>
    <d v="2014-06-27T14:17:25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"/>
    <x v="1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"/>
    <n v="55.89"/>
    <x v="1"/>
    <s v="plays"/>
    <d v="2014-05-05T10:43:09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7"/>
    <x v="1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0000000000001"/>
    <n v="68.349999999999994"/>
    <x v="1"/>
    <s v="plays"/>
    <d v="2014-10-29T18:02:56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4"/>
    <n v="27.07"/>
    <x v="1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"/>
    <n v="118.13"/>
    <x v="1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2"/>
    <n v="44.76"/>
    <x v="1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1000000000000001"/>
    <n v="99.79"/>
    <x v="1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5"/>
    <x v="1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"/>
    <x v="1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8"/>
    <n v="28.32"/>
    <x v="1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"/>
    <n v="110.23"/>
    <x v="1"/>
    <s v="plays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"/>
    <n v="31.97"/>
    <x v="1"/>
    <s v="plays"/>
    <d v="2014-06-06T10:08:09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"/>
    <x v="1"/>
    <s v="plays"/>
    <d v="2014-06-18T23:48:24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4"/>
    <n v="29.43"/>
    <x v="1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900000000000001"/>
    <n v="81.38"/>
    <x v="1"/>
    <s v="plays"/>
    <d v="2016-05-10T00:59:5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4"/>
    <n v="199.17"/>
    <x v="1"/>
    <s v="plays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"/>
    <x v="1"/>
    <s v="plays"/>
    <d v="2014-08-28T23:01:0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3"/>
    <x v="1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4"/>
    <n v="70.569999999999993"/>
    <x v="1"/>
    <s v="plays"/>
    <d v="2016-11-01T19:58:45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"/>
    <x v="1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2"/>
    <n v="159.47"/>
    <x v="1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"/>
    <n v="37.78"/>
    <x v="1"/>
    <s v="plays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1"/>
    <n v="72.05"/>
    <x v="1"/>
    <s v="plays"/>
    <d v="2014-04-23T20:01:4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7"/>
    <n v="63.7"/>
    <x v="1"/>
    <s v="plays"/>
    <d v="2016-03-19T19:43:05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"/>
    <x v="1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"/>
    <n v="103.21"/>
    <x v="1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00000000000001"/>
    <n v="71.150000000000006"/>
    <x v="1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4"/>
    <n v="81.78"/>
    <x v="1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3"/>
    <n v="297.02999999999997"/>
    <x v="1"/>
    <s v="plays"/>
    <d v="2014-09-02T14:48:56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"/>
    <n v="46.61"/>
    <x v="1"/>
    <s v="plays"/>
    <d v="2014-09-02T01:21:43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"/>
    <x v="1"/>
    <s v="plays"/>
    <d v="2014-06-02T15:29:12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3"/>
    <n v="40.29"/>
    <x v="1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900000000000001"/>
    <n v="30.15"/>
    <x v="1"/>
    <s v="plays"/>
    <d v="2014-06-30T22:41:4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4"/>
    <x v="1"/>
    <s v="plays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1000000000000001"/>
    <n v="52.21"/>
    <x v="1"/>
    <s v="plays"/>
    <d v="2016-01-11T13:56:54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"/>
    <n v="134.15"/>
    <x v="1"/>
    <s v="plays"/>
    <d v="2014-05-17T01:30:55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6"/>
    <n v="62.83"/>
    <x v="1"/>
    <s v="plays"/>
    <d v="2014-06-10T09:07:49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5"/>
    <x v="1"/>
    <s v="plays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6"/>
    <n v="143.11000000000001"/>
    <x v="1"/>
    <s v="plays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7"/>
    <x v="1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"/>
    <n v="186.07"/>
    <x v="1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5"/>
    <n v="89.79"/>
    <x v="1"/>
    <s v="plays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"/>
    <n v="64.16"/>
    <x v="1"/>
    <s v="plays"/>
    <d v="2014-06-19T02:57:0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3"/>
    <n v="59.65"/>
    <x v="1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6"/>
    <n v="41.22"/>
    <x v="1"/>
    <s v="plays"/>
    <d v="2014-08-10T12:35:4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2"/>
    <x v="1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"/>
    <n v="43.28"/>
    <x v="1"/>
    <s v="plays"/>
    <d v="2015-01-12T19:58: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8"/>
    <n v="77"/>
    <x v="1"/>
    <s v="plays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1000000000000001"/>
    <n v="51.22"/>
    <x v="1"/>
    <s v="plays"/>
    <d v="2014-11-17T02:51:2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1"/>
    <n v="68.25"/>
    <x v="1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9999999999998"/>
    <x v="1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"/>
    <n v="41.13"/>
    <x v="1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"/>
    <n v="41.41"/>
    <x v="1"/>
    <s v="plays"/>
    <d v="2014-06-30T15:20:2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"/>
    <n v="27.5"/>
    <x v="1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1"/>
    <n v="33.57"/>
    <x v="1"/>
    <s v="plays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1"/>
    <n v="145.87"/>
    <x v="1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"/>
    <n v="358.69"/>
    <x v="1"/>
    <s v="plays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"/>
    <n v="50.98"/>
    <x v="1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"/>
    <n v="45.04"/>
    <x v="1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"/>
    <n v="17.53"/>
    <x v="1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d v="2014-08-01T12:39:12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2"/>
    <x v="1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1"/>
    <x v="1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"/>
    <n v="90.68"/>
    <x v="1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"/>
    <n v="55.01"/>
    <x v="1"/>
    <s v="plays"/>
    <d v="2016-07-24T03:07:1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"/>
    <x v="1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"/>
    <n v="72.95"/>
    <x v="1"/>
    <s v="plays"/>
    <d v="2016-02-20T00:27:30"/>
    <d v="2016-04-19T23:27:30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7"/>
    <x v="1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2"/>
    <n v="716.35"/>
    <x v="1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299999999999999"/>
    <n v="50.4"/>
    <x v="1"/>
    <s v="plays"/>
    <d v="2016-03-29T15:24:05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7"/>
    <x v="1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5"/>
    <n v="35.770000000000003"/>
    <x v="1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"/>
    <n v="88.74"/>
    <x v="1"/>
    <s v="plays"/>
    <d v="2014-10-16T04:05:3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7999999999999"/>
    <x v="1"/>
    <s v="plays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"/>
    <x v="1"/>
    <s v="plays"/>
    <d v="2016-06-20T12:02:11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299999999999999"/>
    <n v="20"/>
    <x v="1"/>
    <s v="plays"/>
    <d v="2014-10-06T21:08:2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d v="2014-10-09T06:43:1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499999999999999"/>
    <n v="53.23"/>
    <x v="1"/>
    <s v="plays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99999999999999"/>
    <n v="39.6"/>
    <x v="1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8"/>
    <n v="34.25"/>
    <x v="1"/>
    <s v="plays"/>
    <d v="2014-05-22T20:31:2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3"/>
    <n v="164.62"/>
    <x v="1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9"/>
    <n v="125.05"/>
    <x v="1"/>
    <s v="plays"/>
    <d v="2014-12-16T05:56:28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"/>
    <n v="51.88"/>
    <x v="1"/>
    <s v="plays"/>
    <d v="2014-06-06T18:31:0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6"/>
    <n v="40.29"/>
    <x v="1"/>
    <s v="plays"/>
    <d v="2014-06-03T16:03:0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399999999999999"/>
    <n v="64.91"/>
    <x v="1"/>
    <s v="plays"/>
    <d v="2016-05-16T18:14:59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1"/>
    <n v="55.33"/>
    <x v="1"/>
    <s v="plays"/>
    <d v="2016-01-03T16:38:00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"/>
    <n v="83.14"/>
    <x v="1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8"/>
    <n v="38.71"/>
    <x v="1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"/>
    <n v="125.38"/>
    <x v="1"/>
    <s v="plays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99999999999999"/>
    <n v="78.260000000000005"/>
    <x v="1"/>
    <s v="plays"/>
    <d v="2014-04-24T15:15:31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8"/>
    <n v="47.22"/>
    <x v="1"/>
    <s v="plays"/>
    <d v="2016-03-14T19:15:2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"/>
    <n v="79.099999999999994"/>
    <x v="1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"/>
    <n v="114.29"/>
    <x v="1"/>
    <s v="plays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"/>
    <x v="1"/>
    <s v="plays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7"/>
    <x v="1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7"/>
    <n v="74.209999999999994"/>
    <x v="1"/>
    <s v="plays"/>
    <d v="2014-10-03T18:18:2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"/>
    <n v="47.85"/>
    <x v="1"/>
    <s v="plays"/>
    <d v="2016-08-02T20:19:2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900000000000001"/>
    <n v="34.409999999999997"/>
    <x v="1"/>
    <s v="plays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"/>
    <n v="40.24"/>
    <x v="1"/>
    <s v="plays"/>
    <d v="2016-03-30T03:48:24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6"/>
    <n v="60.29"/>
    <x v="1"/>
    <s v="plays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"/>
    <n v="25.31"/>
    <x v="1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1"/>
    <n v="35.950000000000003"/>
    <x v="1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"/>
    <n v="136"/>
    <x v="1"/>
    <s v="plays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8"/>
    <n v="70.760000000000005"/>
    <x v="1"/>
    <s v="plays"/>
    <d v="2016-06-24T11:28:48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4"/>
    <n v="66.510000000000005"/>
    <x v="1"/>
    <s v="plays"/>
    <d v="2014-05-01T22:27:2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2"/>
    <n v="105"/>
    <x v="1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"/>
    <n v="145"/>
    <x v="1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"/>
    <n v="96.67"/>
    <x v="1"/>
    <s v="plays"/>
    <d v="2014-11-07T20:37:46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1"/>
    <n v="60.33"/>
    <x v="1"/>
    <s v="plays"/>
    <d v="2014-06-12T14:54:06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"/>
    <n v="79.89"/>
    <x v="1"/>
    <s v="plays"/>
    <d v="2014-10-15T20:58: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"/>
    <x v="1"/>
    <s v="plays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"/>
    <n v="75.34"/>
    <x v="1"/>
    <s v="plays"/>
    <d v="2014-05-22T02:18:3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3"/>
    <n v="66.959999999999994"/>
    <x v="1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"/>
    <x v="1"/>
    <s v="plays"/>
    <d v="2014-08-05T00:14:3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"/>
    <x v="1"/>
    <s v="plays"/>
    <d v="2014-06-04T19:37:14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0000000000001"/>
    <n v="50.02"/>
    <x v="1"/>
    <s v="plays"/>
    <d v="2014-09-11T18:48:19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"/>
    <n v="72.39"/>
    <x v="1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1"/>
    <n v="95.95"/>
    <x v="1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"/>
    <n v="45.62"/>
    <x v="1"/>
    <s v="plays"/>
    <d v="2014-08-30T08:40: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3"/>
    <x v="1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99999999999999"/>
    <n v="56.83"/>
    <x v="1"/>
    <s v="plays"/>
    <d v="2016-07-30T09:32:2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2"/>
    <n v="137.24"/>
    <x v="1"/>
    <s v="plays"/>
    <d v="2014-08-29T18:19:3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09999999999994"/>
    <x v="1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d v="2016-03-31T08:02:51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7"/>
    <n v="81.569999999999993"/>
    <x v="1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"/>
    <n v="45.11"/>
    <x v="1"/>
    <s v="plays"/>
    <d v="2016-12-29T12:01:5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7"/>
    <x v="1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d v="2016-03-13T14:57:37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"/>
    <x v="1"/>
    <s v="plays"/>
    <d v="2016-05-31T15:42:1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9"/>
    <n v="42.3"/>
    <x v="1"/>
    <s v="plays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"/>
    <n v="78.88"/>
    <x v="1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"/>
    <n v="38.28"/>
    <x v="1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"/>
    <n v="44.85"/>
    <x v="1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"/>
    <n v="13.53"/>
    <x v="1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"/>
    <n v="43.5"/>
    <x v="1"/>
    <s v="plays"/>
    <d v="2014-10-11T08:30:1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"/>
    <n v="30.95"/>
    <x v="1"/>
    <s v="plays"/>
    <d v="2016-07-20T10:05:40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2"/>
    <n v="55.23"/>
    <x v="1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3"/>
    <x v="1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80000000000003"/>
    <x v="1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"/>
    <n v="66.150000000000006"/>
    <x v="1"/>
    <s v="plays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5"/>
    <n v="54.14"/>
    <x v="1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7"/>
    <x v="1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"/>
    <n v="31.38"/>
    <x v="1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"/>
    <n v="59.21"/>
    <x v="1"/>
    <s v="plays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399999999999999"/>
    <n v="119.18"/>
    <x v="1"/>
    <s v="plays"/>
    <d v="2016-04-20T01:53:2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2"/>
    <n v="164.62"/>
    <x v="1"/>
    <s v="plays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9"/>
    <x v="1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5"/>
    <n v="40.94"/>
    <x v="1"/>
    <s v="plays"/>
    <d v="2016-04-02T21:26:38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2"/>
    <n v="61.1"/>
    <x v="1"/>
    <s v="plays"/>
    <d v="2014-04-24T12:22: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d v="2014-05-29T14:05:24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"/>
    <n v="56.2"/>
    <x v="1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299999999999999"/>
    <n v="107"/>
    <x v="1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3"/>
    <x v="1"/>
    <s v="plays"/>
    <d v="2016-10-18T10:36:3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"/>
    <n v="110.5"/>
    <x v="1"/>
    <s v="plays"/>
    <d v="2014-06-18T15:35:2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"/>
    <n v="179.28"/>
    <x v="1"/>
    <s v="plays"/>
    <d v="2014-04-01T06:38:3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1"/>
    <x v="1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4"/>
    <n v="43.13"/>
    <x v="1"/>
    <s v="plays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"/>
    <n v="46.89"/>
    <x v="1"/>
    <s v="plays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"/>
    <n v="47.41"/>
    <x v="1"/>
    <s v="plays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9"/>
    <n v="15.13"/>
    <x v="1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"/>
    <n v="21.1"/>
    <x v="1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1"/>
    <n v="59.12"/>
    <x v="1"/>
    <s v="plays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1"/>
    <n v="97.92"/>
    <x v="1"/>
    <s v="plays"/>
    <d v="2014-12-01T17:50:0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5"/>
    <n v="55.13"/>
    <x v="1"/>
    <s v="plays"/>
    <d v="2014-12-24T12:11:23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900000000000001"/>
    <n v="26.54"/>
    <x v="1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"/>
    <x v="1"/>
    <s v="plays"/>
    <d v="2014-08-18T17:46:3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"/>
    <n v="122.54"/>
    <x v="1"/>
    <s v="plays"/>
    <d v="2014-12-09T16:31:36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399999999999999"/>
    <n v="87.96"/>
    <x v="1"/>
    <s v="plays"/>
    <d v="2014-12-03T07:58:0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"/>
    <n v="73.239999999999995"/>
    <x v="1"/>
    <s v="plays"/>
    <d v="2014-09-30T20:36:53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6"/>
    <x v="1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3"/>
    <n v="39.54"/>
    <x v="1"/>
    <s v="plays"/>
    <d v="2014-10-09T09:00:4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"/>
    <n v="136.78"/>
    <x v="1"/>
    <s v="plays"/>
    <d v="2014-10-14T22:37:2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"/>
    <n v="99.34"/>
    <x v="1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9"/>
    <x v="1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"/>
    <n v="40.549999999999997"/>
    <x v="1"/>
    <s v="plays"/>
    <d v="2016-03-31T17:36:1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"/>
    <x v="1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99999999999999"/>
    <n v="37.96"/>
    <x v="1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"/>
    <x v="1"/>
    <s v="plays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"/>
    <x v="1"/>
    <s v="plays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900000000000001"/>
    <n v="135.63"/>
    <x v="1"/>
    <s v="plays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99999999999999"/>
    <n v="30.94"/>
    <x v="1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"/>
    <n v="176.09"/>
    <x v="1"/>
    <s v="plays"/>
    <d v="2014-11-21T17:11:30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00000000000001"/>
    <n v="151.97999999999999"/>
    <x v="1"/>
    <s v="plays"/>
    <d v="2016-07-25T16:44:3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7"/>
    <n v="22.61"/>
    <x v="1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1"/>
    <n v="18.27"/>
    <x v="1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8"/>
    <n v="82.26"/>
    <x v="1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"/>
    <n v="68.53"/>
    <x v="1"/>
    <s v="plays"/>
    <d v="2014-09-20T08:00:3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6"/>
    <x v="1"/>
    <s v="plays"/>
    <d v="2014-12-30T22:45:44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"/>
    <n v="72.709999999999994"/>
    <x v="1"/>
    <s v="plays"/>
    <d v="2014-12-15T19:55:07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100000000000001"/>
    <n v="77.19"/>
    <x v="1"/>
    <s v="plays"/>
    <d v="2014-12-01T21:33:59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6"/>
    <n v="55.97"/>
    <x v="1"/>
    <s v="plays"/>
    <d v="2016-08-10T01:36:22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9"/>
    <n v="49.69"/>
    <x v="1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8"/>
    <n v="79"/>
    <x v="1"/>
    <s v="plays"/>
    <d v="2014-08-05T17:09:4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3"/>
    <n v="77.73"/>
    <x v="1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00000000000001"/>
    <n v="40.78"/>
    <x v="1"/>
    <s v="plays"/>
    <d v="2014-08-15T19:10:2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"/>
    <x v="1"/>
    <s v="plays"/>
    <d v="2015-08-04T19:04:37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"/>
    <n v="39.380000000000003"/>
    <x v="1"/>
    <s v="plays"/>
    <d v="2014-12-17T23:58:02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"/>
    <n v="81.67"/>
    <x v="1"/>
    <s v="plays"/>
    <d v="2016-03-18T21:27:59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1"/>
    <n v="44.91"/>
    <x v="1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99999999999999"/>
    <n v="49.06"/>
    <x v="1"/>
    <s v="plays"/>
    <d v="2016-04-23T00:22:36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7"/>
    <x v="1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"/>
    <n v="61.06"/>
    <x v="1"/>
    <s v="plays"/>
    <d v="2016-07-15T14:30:57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"/>
    <n v="29"/>
    <x v="1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3"/>
    <x v="1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"/>
    <n v="143.1"/>
    <x v="1"/>
    <s v="plays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"/>
    <n v="52.35"/>
    <x v="1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7"/>
    <x v="1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"/>
    <n v="126.67"/>
    <x v="1"/>
    <s v="plays"/>
    <d v="2014-05-30T17:26:5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d v="2014-05-29T14:09: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1"/>
    <n v="35.49"/>
    <x v="1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7"/>
    <n v="37.08"/>
    <x v="1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5"/>
    <n v="69.33"/>
    <x v="1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9"/>
    <n v="17.25"/>
    <x v="1"/>
    <s v="plays"/>
    <d v="2017-02-13T14:38:49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"/>
    <x v="1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"/>
    <x v="1"/>
    <s v="plays"/>
    <d v="2016-10-18T03:10:2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"/>
    <n v="56.07"/>
    <x v="1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1000000000000001"/>
    <n v="47.03"/>
    <x v="1"/>
    <s v="plays"/>
    <d v="2016-09-06T22:27:24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"/>
    <n v="47.67"/>
    <x v="1"/>
    <s v="plays"/>
    <d v="2014-08-26T05:19:3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4"/>
    <x v="1"/>
    <s v="plays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5"/>
    <n v="80.72"/>
    <x v="1"/>
    <s v="plays"/>
    <d v="2016-06-24T18:34:5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3"/>
    <n v="39.49"/>
    <x v="1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2"/>
    <n v="84.85"/>
    <x v="1"/>
    <s v="plays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7"/>
    <x v="1"/>
    <s v="plays"/>
    <d v="2016-03-31T17:48:0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  <d v="2016-03-08T02:16:0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  <d v="2014-10-30T20:19:5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"/>
    <n v="147.88"/>
    <x v="1"/>
    <s v="musical"/>
    <d v="2014-08-29T18:04:57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d v="2014-11-03T22:29:09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"/>
    <n v="56.84"/>
    <x v="1"/>
    <s v="musical"/>
    <d v="2016-10-06T14:57:4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0.04"/>
    <n v="176.94"/>
    <x v="1"/>
    <s v="musical"/>
    <d v="2016-11-27T03:59: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"/>
    <n v="127.6"/>
    <x v="1"/>
    <s v="musical"/>
    <d v="2016-03-21T21:11:1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1"/>
    <n v="66.14"/>
    <x v="1"/>
    <s v="musical"/>
    <d v="2014-12-02T16:48:55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.0000000000000007E-2"/>
    <n v="108"/>
    <x v="1"/>
    <s v="musical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  <d v="2016-08-08T16:15:06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0.06"/>
    <n v="18.329999999999998"/>
    <x v="1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d v="2014-09-17T15:02:59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0.02"/>
    <n v="7.5"/>
    <x v="1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"/>
    <n v="68.42"/>
    <x v="1"/>
    <s v="musical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  <d v="2016-10-22T23:17: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0.05"/>
    <n v="60.13"/>
    <x v="1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"/>
    <n v="550.04"/>
    <x v="1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d v="2014-05-21T17:06:34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"/>
    <x v="1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8"/>
    <x v="1"/>
    <s v="plays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99999999999998"/>
    <n v="44.24"/>
    <x v="1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1"/>
    <n v="60.91"/>
    <x v="1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"/>
    <n v="68.84"/>
    <x v="1"/>
    <s v="plays"/>
    <d v="2016-03-11T09:59:46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599999999999999"/>
    <n v="73.58"/>
    <x v="1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6"/>
    <n v="115.02"/>
    <x v="1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100000000000001"/>
    <n v="110.75"/>
    <x v="1"/>
    <s v="plays"/>
    <d v="2016-05-09T15:06:59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1"/>
    <n v="75.5"/>
    <x v="1"/>
    <s v="plays"/>
    <d v="2014-05-16T20:36:20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"/>
    <n v="235.46"/>
    <x v="1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"/>
    <x v="1"/>
    <s v="plays"/>
    <d v="2014-11-28T21:08:45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d v="2016-03-18T21:31:1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"/>
    <n v="202.85"/>
    <x v="1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00000000000001"/>
    <n v="46.05"/>
    <x v="1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499999999999999"/>
    <n v="51"/>
    <x v="1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8"/>
    <x v="1"/>
    <s v="plays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"/>
    <n v="53.36"/>
    <x v="1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4"/>
    <n v="36.96"/>
    <x v="1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"/>
    <n v="81.290000000000006"/>
    <x v="1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1000000000000001"/>
    <n v="20.079999999999998"/>
    <x v="1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1"/>
    <n v="88.25"/>
    <x v="1"/>
    <s v="plays"/>
    <d v="2014-06-30T15:04:2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2"/>
    <n v="53.44"/>
    <x v="1"/>
    <s v="plays"/>
    <d v="2014-08-27T22:43:04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99999999999999"/>
    <n v="39.869999999999997"/>
    <x v="1"/>
    <s v="plays"/>
    <d v="2014-10-02T07:04: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"/>
    <x v="1"/>
    <s v="plays"/>
    <d v="2016-07-05T20:57:09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"/>
    <x v="1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9"/>
    <n v="64.38"/>
    <x v="1"/>
    <s v="plays"/>
    <d v="2014-08-25T19:34:44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3"/>
    <n v="62.05"/>
    <x v="1"/>
    <s v="plays"/>
    <d v="2014-06-12T13:46:58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3"/>
    <n v="66.13"/>
    <x v="1"/>
    <s v="plays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00000000000001"/>
    <n v="73.400000000000006"/>
    <x v="1"/>
    <s v="plays"/>
    <d v="2014-05-27T18:16:21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99999999999999"/>
    <n v="99.5"/>
    <x v="1"/>
    <s v="plays"/>
    <d v="2016-09-14T10:53:5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200000000000001"/>
    <n v="62.17"/>
    <x v="1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"/>
    <n v="62.33"/>
    <x v="1"/>
    <s v="plays"/>
    <d v="2014-05-13T16:26: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100000000000001"/>
    <n v="58.79"/>
    <x v="1"/>
    <s v="plays"/>
    <d v="2016-09-20T02:48:16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"/>
    <n v="45.35"/>
    <x v="1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6"/>
    <n v="41.94"/>
    <x v="1"/>
    <s v="plays"/>
    <d v="2014-04-24T14:14:1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"/>
    <n v="59.17"/>
    <x v="1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"/>
    <n v="200.49"/>
    <x v="1"/>
    <s v="plays"/>
    <d v="2014-05-28T05:14:15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00000000000001"/>
    <n v="83.97"/>
    <x v="1"/>
    <s v="plays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"/>
    <n v="57.26"/>
    <x v="1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"/>
    <x v="1"/>
    <s v="plays"/>
    <d v="2014-10-28T14:21:23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8"/>
    <n v="186.8"/>
    <x v="1"/>
    <s v="plays"/>
    <d v="2015-01-16T16:48:49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2"/>
    <x v="1"/>
    <s v="plays"/>
    <d v="2014-09-09T23:09:39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"/>
    <n v="30.71"/>
    <x v="1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"/>
    <n v="62.67"/>
    <x v="1"/>
    <s v="plays"/>
    <d v="2016-04-30T03:12:4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"/>
    <n v="121.36"/>
    <x v="1"/>
    <s v="plays"/>
    <d v="2014-12-22T20:53:30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"/>
    <x v="1"/>
    <s v="plays"/>
    <d v="2014-12-15T14:48:3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d v="2016-04-19T11:10:4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100000000000001"/>
    <n v="40.630000000000003"/>
    <x v="1"/>
    <s v="plays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1"/>
    <n v="63"/>
    <x v="1"/>
    <s v="plays"/>
    <d v="2014-09-15T14:26:56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"/>
    <n v="33.67"/>
    <x v="1"/>
    <s v="plays"/>
    <d v="2014-08-31T14:03:2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"/>
    <n v="38.590000000000003"/>
    <x v="1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00000000000001"/>
    <n v="155.94999999999999"/>
    <x v="1"/>
    <s v="plays"/>
    <d v="2016-06-03T12:54:44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"/>
    <n v="43.2"/>
    <x v="1"/>
    <s v="plays"/>
    <d v="2016-07-05T12:06:28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"/>
    <n v="15.15"/>
    <x v="1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"/>
    <n v="83.57"/>
    <x v="1"/>
    <s v="plays"/>
    <d v="2014-06-02T13:01:5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"/>
    <n v="140"/>
    <x v="1"/>
    <s v="plays"/>
    <d v="2014-08-28T21:55:4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7"/>
    <x v="1"/>
    <s v="plays"/>
    <d v="2016-07-01T01:09:3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5"/>
    <x v="1"/>
    <s v="plays"/>
    <d v="2014-06-20T03:24:46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"/>
    <n v="30.93"/>
    <x v="1"/>
    <s v="plays"/>
    <d v="2014-05-26T16:59:06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"/>
    <n v="67.959999999999994"/>
    <x v="1"/>
    <s v="plays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"/>
    <x v="1"/>
    <s v="plays"/>
    <d v="2014-05-20T17:22:53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4"/>
    <n v="110.87"/>
    <x v="1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2"/>
    <n v="106.84"/>
    <x v="1"/>
    <s v="plays"/>
    <d v="2016-05-15T17:42:4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"/>
    <n v="105.52"/>
    <x v="1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3"/>
    <n v="132.96"/>
    <x v="1"/>
    <s v="plays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6"/>
    <n v="51.92"/>
    <x v="1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1"/>
    <n v="310"/>
    <x v="1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"/>
    <n v="26.02"/>
    <x v="1"/>
    <s v="plays"/>
    <d v="2015-01-28T17:11:15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5"/>
    <n v="86.23"/>
    <x v="1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1"/>
    <n v="114.55"/>
    <x v="1"/>
    <s v="plays"/>
    <d v="2014-10-15T22:28:0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00000000000001"/>
    <n v="47.66"/>
    <x v="1"/>
    <s v="plays"/>
    <d v="2016-01-12T16:07:27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"/>
    <n v="72.89"/>
    <x v="1"/>
    <s v="plays"/>
    <d v="2014-10-31T18:04: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3"/>
    <n v="49.55"/>
    <x v="1"/>
    <s v="plays"/>
    <d v="2016-04-05T11:47:40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9"/>
    <n v="62.59"/>
    <x v="1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1"/>
    <n v="61.06"/>
    <x v="1"/>
    <s v="plays"/>
    <d v="2016-09-19T08:21:34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0.09"/>
    <n v="60.06"/>
    <x v="1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0000000000000007E-2"/>
    <n v="72.400000000000006"/>
    <x v="1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"/>
    <n v="51.67"/>
    <x v="1"/>
    <s v="plays"/>
    <d v="2014-12-10T18:04:06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"/>
    <n v="32.75"/>
    <x v="1"/>
    <s v="plays"/>
    <d v="2014-11-25T16:15:33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000000000000003"/>
    <n v="61"/>
    <x v="1"/>
    <s v="plays"/>
    <d v="2015-03-26T21:38:16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"/>
    <n v="10"/>
    <x v="1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01"/>
    <n v="10"/>
    <x v="1"/>
    <s v="plays"/>
    <d v="2015-02-13T17:04:53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"/>
    <n v="37.5"/>
    <x v="1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d v="2014-06-23T22:31:45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"/>
    <n v="100.63"/>
    <x v="1"/>
    <s v="plays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8"/>
    <n v="25.57"/>
    <x v="1"/>
    <s v="plays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d v="2014-08-07T05:09:04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d v="2014-06-03T19:32:32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0.02"/>
    <n v="202"/>
    <x v="1"/>
    <s v="plays"/>
    <d v="2016-09-08T09:20:39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4"/>
    <n v="99.54"/>
    <x v="1"/>
    <s v="musical"/>
    <d v="2016-01-26T16:57:16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"/>
    <n v="215.25"/>
    <x v="1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3"/>
    <n v="120.55"/>
    <x v="1"/>
    <s v="musical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7"/>
    <x v="1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"/>
    <n v="172.23"/>
    <x v="1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"/>
    <x v="1"/>
    <s v="musical"/>
    <d v="2014-06-18T21:08:57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3"/>
    <n v="25.46"/>
    <x v="1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"/>
    <n v="267.64999999999998"/>
    <x v="1"/>
    <s v="musical"/>
    <d v="2014-05-12T19:33:18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900000000000001"/>
    <n v="75.959999999999994"/>
    <x v="1"/>
    <s v="musical"/>
    <d v="2014-11-11T20:25:15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"/>
    <n v="59.04"/>
    <x v="1"/>
    <s v="musical"/>
    <d v="2014-04-18T11:18: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00000000000001"/>
    <n v="50.11"/>
    <x v="1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"/>
    <n v="55.5"/>
    <x v="1"/>
    <s v="musical"/>
    <d v="2014-04-10T12:36:26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7"/>
    <x v="1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"/>
    <n v="47.43"/>
    <x v="1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4"/>
    <x v="1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6"/>
    <x v="1"/>
    <s v="musical"/>
    <d v="2016-05-09T20:13:52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299999999999999"/>
    <n v="74.22"/>
    <x v="1"/>
    <s v="musical"/>
    <d v="2014-06-30T18:38:02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3"/>
    <n v="106.93"/>
    <x v="1"/>
    <s v="musical"/>
    <d v="2014-05-29T04:00:4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7"/>
    <n v="41.7"/>
    <x v="1"/>
    <s v="musical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8"/>
    <n v="74.239999999999995"/>
    <x v="1"/>
    <s v="musical"/>
    <d v="2014-05-13T17:28:10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"/>
    <x v="1"/>
    <s v="musical"/>
    <d v="2016-03-16T14:21: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d v="2015-05-14T22:20:1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"/>
    <x v="1"/>
    <s v="musical"/>
    <d v="2016-05-03T20:34:1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00000000000001"/>
    <n v="166.97"/>
    <x v="1"/>
    <s v="musical"/>
    <d v="2016-11-08T14:48:2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"/>
    <n v="94.91"/>
    <x v="1"/>
    <s v="musical"/>
    <d v="2016-10-13T00:07:2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"/>
    <n v="143.21"/>
    <x v="1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7"/>
    <n v="90.82"/>
    <x v="1"/>
    <s v="musical"/>
    <d v="2014-06-24T08:49:38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"/>
    <n v="48.54"/>
    <x v="1"/>
    <s v="musical"/>
    <d v="2014-09-05T02:40:2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"/>
    <n v="70.03"/>
    <x v="1"/>
    <s v="musical"/>
    <d v="2014-12-16T19:39:40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4"/>
    <n v="135.63"/>
    <x v="1"/>
    <s v="musical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1000000000000001"/>
    <n v="94.9"/>
    <x v="1"/>
    <s v="musical"/>
    <d v="2014-08-14T21:11:2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2"/>
    <n v="75.37"/>
    <x v="1"/>
    <s v="musical"/>
    <d v="2016-06-25T20:41:37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9"/>
    <n v="64.459999999999994"/>
    <x v="1"/>
    <s v="musical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d v="2016-06-10T23:32:12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1"/>
    <n v="100.5"/>
    <x v="1"/>
    <s v="musical"/>
    <d v="2016-06-27T15:19:2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100000000000001"/>
    <n v="93.77"/>
    <x v="1"/>
    <s v="musical"/>
    <d v="2016-04-27T00:54:3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"/>
    <n v="35.1"/>
    <x v="1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01"/>
    <n v="500"/>
    <x v="1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0.03"/>
    <n v="29"/>
    <x v="1"/>
    <s v="musical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d v="2014-05-07T16:36:32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6"/>
    <n v="174"/>
    <x v="1"/>
    <s v="musical"/>
    <d v="2014-11-25T22:32:09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0.02"/>
    <n v="5"/>
    <x v="1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  <d v="2016-11-15T00:42:3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9"/>
    <n v="145.41"/>
    <x v="1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0.01"/>
    <n v="205"/>
    <x v="1"/>
    <s v="musical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0.04"/>
    <n v="100.5"/>
    <x v="1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0.04"/>
    <n v="55.06"/>
    <x v="1"/>
    <s v="musical"/>
    <d v="2014-12-09T17:41:23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0.09"/>
    <n v="47.33"/>
    <x v="1"/>
    <s v="musical"/>
    <d v="2014-12-02T16:13:36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d v="2015-09-22T03:01:4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2"/>
    <n v="58.95"/>
    <x v="1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d v="2016-06-06T00:13:4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  <d v="2014-06-09T06:13:01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"/>
    <n v="50.56"/>
    <x v="1"/>
    <s v="musical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7"/>
    <x v="1"/>
    <s v="plays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"/>
    <n v="53.29"/>
    <x v="1"/>
    <s v="plays"/>
    <d v="2014-06-10T12:38:27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2"/>
    <n v="70.23"/>
    <x v="1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"/>
    <x v="1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1000000000000001"/>
    <n v="199.18"/>
    <x v="1"/>
    <s v="plays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1"/>
    <n v="78.52"/>
    <x v="1"/>
    <s v="plays"/>
    <d v="2016-05-07T06:37:01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"/>
    <n v="61.82"/>
    <x v="1"/>
    <s v="plays"/>
    <d v="2015-02-23T21:41:5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"/>
    <n v="50"/>
    <x v="1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"/>
    <n v="48.34"/>
    <x v="1"/>
    <s v="plays"/>
    <d v="2014-06-17T16:33:43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"/>
    <n v="107.25"/>
    <x v="1"/>
    <s v="plays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"/>
    <n v="40.92"/>
    <x v="1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"/>
    <n v="21.5"/>
    <x v="1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5"/>
    <n v="79.540000000000006"/>
    <x v="1"/>
    <s v="plays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0000000000001"/>
    <n v="72.38"/>
    <x v="1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"/>
    <x v="1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"/>
    <x v="1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"/>
    <n v="107.57"/>
    <x v="1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"/>
    <n v="27.5"/>
    <x v="1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3"/>
    <n v="70.459999999999994"/>
    <x v="1"/>
    <s v="plays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"/>
    <x v="1"/>
    <s v="plays"/>
    <d v="2014-11-01T12:39:4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"/>
    <n v="62.63"/>
    <x v="1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"/>
    <n v="58.9"/>
    <x v="1"/>
    <s v="plays"/>
    <d v="2014-10-15T20:22:2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5"/>
    <n v="139.56"/>
    <x v="1"/>
    <s v="plays"/>
    <d v="2016-01-06T02:45:3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7"/>
    <n v="70"/>
    <x v="1"/>
    <s v="plays"/>
    <d v="2014-11-20T20:56:1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0000000000001"/>
    <n v="57.39"/>
    <x v="1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99999999999999"/>
    <n v="64.290000000000006"/>
    <x v="1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"/>
    <n v="120.12"/>
    <x v="1"/>
    <s v="plays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1"/>
    <n v="1008.24"/>
    <x v="1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"/>
    <n v="63.28"/>
    <x v="1"/>
    <s v="plays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7"/>
    <x v="1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0.09"/>
    <n v="25.65"/>
    <x v="1"/>
    <s v="plays"/>
    <d v="2014-05-21T18:51:27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2"/>
    <n v="47.7"/>
    <x v="1"/>
    <s v="plays"/>
    <d v="2014-04-11T11:50:5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"/>
    <n v="56.05"/>
    <x v="1"/>
    <s v="plays"/>
    <d v="2014-05-07T01:44: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"/>
    <n v="81.319999999999993"/>
    <x v="1"/>
    <s v="plays"/>
    <d v="2014-05-07T14:48:5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0.02"/>
    <n v="70.17"/>
    <x v="1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0.03"/>
    <n v="23.63"/>
    <x v="1"/>
    <s v="plays"/>
    <d v="2014-09-03T05:19:02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"/>
    <n v="188.56"/>
    <x v="1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"/>
    <n v="49.51"/>
    <x v="1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000000000000007E-2"/>
    <n v="75.459999999999994"/>
    <x v="1"/>
    <s v="plays"/>
    <d v="2015-05-12T18:24:44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0.04"/>
    <n v="9.5"/>
    <x v="1"/>
    <s v="plays"/>
    <d v="2014-12-02T02:59:03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"/>
    <n v="35.5"/>
    <x v="1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"/>
    <n v="89.4"/>
    <x v="1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0.03"/>
    <n v="25"/>
    <x v="1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0.05"/>
    <n v="65"/>
    <x v="1"/>
    <s v="plays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  <d v="2014-05-30T21:26:47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8"/>
    <n v="81.540000000000006"/>
    <x v="1"/>
    <s v="plays"/>
    <d v="2014-07-13T15:51:50"/>
    <d v="2014-08-12T15:51:50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d v="2014-10-02T14:09:37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0.01"/>
    <n v="20"/>
    <x v="1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7"/>
    <n v="46.43"/>
    <x v="1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01"/>
    <n v="5.5"/>
    <x v="1"/>
    <s v="plays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3"/>
    <n v="50.2"/>
    <x v="1"/>
    <s v="plays"/>
    <d v="2016-05-19T19:32:19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  <d v="2014-08-14T15:50:05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0.03"/>
    <n v="30.13"/>
    <x v="1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d v="2014-06-03T04:07:58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0.03"/>
    <n v="13.33"/>
    <x v="1"/>
    <s v="musical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d v="2016-09-02T08:19: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3"/>
    <n v="44.76"/>
    <x v="1"/>
    <s v="musical"/>
    <d v="2016-01-03T14:58:48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0.05"/>
    <n v="88.64"/>
    <x v="1"/>
    <s v="musical"/>
    <d v="2016-11-08T16:15:52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d v="2014-12-26T20:39:56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"/>
    <n v="57.65"/>
    <x v="1"/>
    <s v="musical"/>
    <d v="2014-06-25T19:33:4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d v="2016-01-04T23:36:10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d v="2014-08-03T14:27:4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d v="2016-04-09T22:49:51"/>
    <d v="2016-05-09T22:49:51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d v="2014-11-11T05:28:2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0.02"/>
    <n v="17.5"/>
    <x v="1"/>
    <s v="musical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"/>
    <n v="38.71"/>
    <x v="1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0.01"/>
    <n v="13.11"/>
    <x v="1"/>
    <s v="plays"/>
    <d v="2014-12-04T00:07:1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7"/>
    <n v="315.5"/>
    <x v="1"/>
    <s v="plays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3"/>
    <n v="37.14"/>
    <x v="1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d v="2014-08-16T15:39:1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2"/>
    <n v="128.27000000000001"/>
    <x v="1"/>
    <s v="plays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0.03"/>
    <n v="47.27"/>
    <x v="1"/>
    <s v="plays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1"/>
    <n v="42.5"/>
    <x v="1"/>
    <s v="plays"/>
    <d v="2014-06-03T04:36:18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8"/>
    <n v="44"/>
    <x v="1"/>
    <s v="plays"/>
    <d v="2014-12-09T20:58:03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3"/>
    <n v="50.88"/>
    <x v="1"/>
    <s v="plays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0.01"/>
    <n v="62.5"/>
    <x v="1"/>
    <s v="plays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0.05"/>
    <n v="27"/>
    <x v="1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01"/>
    <n v="25"/>
    <x v="1"/>
    <s v="plays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9"/>
    <n v="47.26"/>
    <x v="1"/>
    <s v="plays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d v="2015-07-01T00:16:05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2"/>
    <n v="24.71"/>
    <x v="1"/>
    <s v="plays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"/>
    <n v="63.13"/>
    <x v="1"/>
    <s v="plays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"/>
    <n v="38.25"/>
    <x v="1"/>
    <s v="plays"/>
    <d v="2014-09-24T19:40: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0.09"/>
    <n v="16.25"/>
    <x v="1"/>
    <s v="plays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  <d v="2014-08-12T08:37: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0.03"/>
    <n v="61.67"/>
    <x v="1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"/>
    <n v="83.14"/>
    <x v="1"/>
    <s v="plays"/>
    <d v="2014-10-27T19:29:37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6000000000001"/>
    <x v="1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"/>
    <n v="33.67"/>
    <x v="1"/>
    <s v="plays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  <d v="2014-08-12T12:39:21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0.02"/>
    <n v="30"/>
    <x v="1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0.05"/>
    <n v="45"/>
    <x v="1"/>
    <s v="plays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d v="2014-10-14T13:00:55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0.08"/>
    <n v="10.17"/>
    <x v="1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"/>
    <n v="81.41"/>
    <x v="1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"/>
    <n v="57.25"/>
    <x v="1"/>
    <s v="plays"/>
    <d v="2014-05-27T23:02:0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  <d v="2014-11-27T02:02:28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"/>
    <n v="93"/>
    <x v="1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0.02"/>
    <n v="32.36"/>
    <x v="1"/>
    <s v="plays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6"/>
    <n v="91.83"/>
    <x v="1"/>
    <s v="plays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"/>
    <x v="1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4"/>
    <n v="57.17"/>
    <x v="1"/>
    <s v="plays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"/>
    <n v="248.5"/>
    <x v="1"/>
    <s v="plays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"/>
    <n v="79.400000000000006"/>
    <x v="1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  <d v="2014-10-03T09:36: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  <d v="2014-11-18T11:49:1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01"/>
    <n v="25"/>
    <x v="1"/>
    <s v="plays"/>
    <d v="2014-10-28T14:05:37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6"/>
    <n v="137.08000000000001"/>
    <x v="1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0.03"/>
    <n v="39"/>
    <x v="1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0.03"/>
    <n v="50.5"/>
    <x v="1"/>
    <s v="plays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6"/>
    <n v="49.28"/>
    <x v="1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01"/>
    <n v="25"/>
    <x v="1"/>
    <s v="plays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d v="2014-05-15T15:37:4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"/>
    <n v="53.13"/>
    <x v="1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"/>
    <n v="40.06"/>
    <x v="1"/>
    <s v="plays"/>
    <d v="2014-06-26T22:48:32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"/>
    <n v="24.33"/>
    <x v="1"/>
    <s v="plays"/>
    <d v="2014-08-29T18:55:56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0.02"/>
    <n v="11.25"/>
    <x v="1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  <d v="2014-04-16T21:23:3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0.03"/>
    <n v="15"/>
    <x v="1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0.06"/>
    <n v="42"/>
    <x v="1"/>
    <s v="plays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000000000000001"/>
    <n v="71.25"/>
    <x v="1"/>
    <s v="plays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01"/>
    <n v="22.5"/>
    <x v="1"/>
    <s v="plays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"/>
    <n v="41"/>
    <x v="1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1"/>
    <n v="47.91"/>
    <x v="1"/>
    <s v="plays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0000000000000007E-2"/>
    <n v="35.17"/>
    <x v="1"/>
    <s v="plays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01"/>
    <n v="22.67"/>
    <x v="1"/>
    <s v="plays"/>
    <d v="2014-06-21T12:52:06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"/>
    <n v="26.38"/>
    <x v="1"/>
    <s v="plays"/>
    <d v="2014-12-08T01:37:14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"/>
    <n v="105.54"/>
    <x v="1"/>
    <s v="plays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"/>
    <x v="1"/>
    <s v="plays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8"/>
    <n v="62"/>
    <x v="1"/>
    <s v="plays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0.01"/>
    <n v="217.5"/>
    <x v="1"/>
    <s v="plays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1"/>
    <n v="26.75"/>
    <x v="1"/>
    <s v="plays"/>
    <d v="2014-12-02T15:25:53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0.02"/>
    <n v="18.329999999999998"/>
    <x v="1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90000000000006"/>
    <x v="1"/>
    <s v="plays"/>
    <d v="2014-06-05T14:22:27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0.04"/>
    <n v="175"/>
    <x v="1"/>
    <s v="plays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5"/>
    <n v="84.28"/>
    <x v="1"/>
    <s v="plays"/>
    <d v="2014-04-18T20:52:3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0.06"/>
    <n v="9.5"/>
    <x v="1"/>
    <s v="plays"/>
    <d v="2014-10-08T23:07:2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"/>
    <n v="33.74"/>
    <x v="1"/>
    <s v="plays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0.1"/>
    <n v="37.54"/>
    <x v="1"/>
    <s v="plays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8"/>
    <n v="11.62"/>
    <x v="1"/>
    <s v="plays"/>
    <d v="2014-05-06T22:11:30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0.02"/>
    <n v="8"/>
    <x v="1"/>
    <s v="plays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0.04"/>
    <n v="23"/>
    <x v="1"/>
    <s v="plays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0.05"/>
    <n v="60.11"/>
    <x v="1"/>
    <s v="plays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  <d v="2014-06-19T09:21:30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7"/>
    <n v="29.24"/>
    <x v="1"/>
    <s v="plays"/>
    <d v="2014-11-07T06:24:24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6999999999999995"/>
    <n v="59.58"/>
    <x v="1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7"/>
    <n v="82.57"/>
    <x v="1"/>
    <s v="plays"/>
    <d v="2014-07-22T19:53:1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8"/>
    <n v="32.36"/>
    <x v="1"/>
    <s v="plays"/>
    <d v="2017-02-09T23:08:28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0.02"/>
    <n v="5.75"/>
    <x v="1"/>
    <s v="plays"/>
    <d v="2014-08-28T01:02:4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"/>
    <n v="100.5"/>
    <x v="1"/>
    <s v="plays"/>
    <d v="2015-01-16T14:05:47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  <d v="2014-09-08T03:54: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0.01"/>
    <n v="20"/>
    <x v="1"/>
    <s v="plays"/>
    <d v="2014-08-21T19:23: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0.04"/>
    <n v="25"/>
    <x v="1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"/>
    <n v="45.84"/>
    <x v="1"/>
    <s v="plays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0.08"/>
    <n v="4.75"/>
    <x v="1"/>
    <s v="plays"/>
    <d v="2014-12-29T13:04:38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0.01"/>
    <n v="13"/>
    <x v="1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d v="2014-08-18T20:56:40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0.01"/>
    <n v="52.5"/>
    <x v="1"/>
    <s v="plays"/>
    <d v="2014-08-05T16:07:54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0.09"/>
    <n v="32.5"/>
    <x v="1"/>
    <s v="plays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01"/>
    <n v="7.25"/>
    <x v="1"/>
    <s v="plays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7"/>
    <n v="33.33"/>
    <x v="1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01"/>
    <n v="62.5"/>
    <x v="1"/>
    <s v="plays"/>
    <d v="2014-08-27T21:52:38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7"/>
    <n v="63.56"/>
    <x v="1"/>
    <s v="plays"/>
    <d v="2014-12-17T14:01:07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0.01"/>
    <n v="10"/>
    <x v="1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0000000000000007E-2"/>
    <n v="30.71"/>
    <x v="1"/>
    <s v="plays"/>
    <d v="2017-02-02T23:18:01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00000000000003"/>
    <n v="51"/>
    <x v="1"/>
    <s v="plays"/>
    <d v="2014-05-06T22:31:40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7"/>
    <x v="1"/>
    <s v="plays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d v="2014-10-29T14:02: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.0000000000000007E-2"/>
    <n v="59"/>
    <x v="1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6"/>
    <n v="65.34"/>
    <x v="1"/>
    <s v="plays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0.01"/>
    <n v="100"/>
    <x v="1"/>
    <s v="plays"/>
    <d v="2015-03-04T22:44:10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7"/>
    <n v="147.4"/>
    <x v="1"/>
    <s v="plays"/>
    <d v="2014-09-21T21:11:27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"/>
    <n v="166.06"/>
    <x v="1"/>
    <s v="plays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"/>
    <n v="40"/>
    <x v="1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"/>
    <n v="75.25"/>
    <x v="1"/>
    <s v="plays"/>
    <d v="2014-08-18T19:10:10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"/>
    <n v="1250"/>
    <x v="1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  <d v="2014-12-22T02:01:04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d v="2014-11-05T22:58:45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8"/>
    <n v="56.25"/>
    <x v="1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0.08"/>
    <n v="38.33"/>
    <x v="1"/>
    <s v="plays"/>
    <d v="2014-09-22T15:36:50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0.02"/>
    <n v="27.5"/>
    <x v="1"/>
    <s v="plays"/>
    <d v="2014-12-18T00:32:23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8"/>
    <n v="32.979999999999997"/>
    <x v="1"/>
    <s v="plays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  <d v="2014-09-23T15:16:3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d v="2014-05-02T19:26:3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8"/>
    <n v="86.62"/>
    <x v="1"/>
    <s v="plays"/>
    <d v="2014-08-14T21:05:16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d v="2014-10-16T16:33:48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8"/>
    <n v="41.95"/>
    <x v="1"/>
    <s v="plays"/>
    <d v="2014-05-20T15:33:51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"/>
    <x v="1"/>
    <s v="plays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"/>
    <n v="129.16999999999999"/>
    <x v="1"/>
    <s v="plays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0.03"/>
    <n v="23.75"/>
    <x v="1"/>
    <s v="plays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0.03"/>
    <n v="35.71"/>
    <x v="1"/>
    <s v="plays"/>
    <d v="2014-08-15T15:22:3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0.03"/>
    <n v="57"/>
    <x v="1"/>
    <s v="plays"/>
    <d v="2014-05-20T16:40:56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0.02"/>
    <n v="163.33000000000001"/>
    <x v="1"/>
    <s v="plays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0.01"/>
    <n v="15"/>
    <x v="1"/>
    <s v="plays"/>
    <d v="2014-05-28T16:21:2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"/>
    <n v="64.17"/>
    <x v="1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01"/>
    <n v="6.75"/>
    <x v="1"/>
    <s v="plays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1"/>
    <n v="179.12"/>
    <x v="1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d v="2016-12-14T23:07:35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"/>
    <n v="33.08"/>
    <x v="1"/>
    <s v="plays"/>
    <d v="2015-01-18T15:52:36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7"/>
    <n v="27.5"/>
    <x v="1"/>
    <s v="plays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  <d v="2014-06-22T18:35:1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0.01"/>
    <n v="18.5"/>
    <x v="1"/>
    <s v="plays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7"/>
    <n v="35"/>
    <x v="1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999999999999998"/>
    <n v="44.31"/>
    <x v="1"/>
    <s v="plays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d v="2014-09-23T19:05:4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0.09"/>
    <n v="222.5"/>
    <x v="1"/>
    <s v="plays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6"/>
    <n v="29.17"/>
    <x v="1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2"/>
    <n v="126.5"/>
    <x v="1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0.05"/>
    <n v="9.4"/>
    <x v="1"/>
    <s v="plays"/>
    <d v="2015-10-27T22:34:59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1"/>
    <n v="72"/>
    <x v="1"/>
    <s v="plays"/>
    <d v="2014-12-17T14:42:04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0.05"/>
    <n v="30"/>
    <x v="1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0.03"/>
    <n v="10.67"/>
    <x v="1"/>
    <s v="plays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3"/>
    <n v="25.5"/>
    <x v="1"/>
    <s v="plays"/>
    <d v="2014-12-17T12:09:1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0.02"/>
    <n v="15"/>
    <x v="1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7"/>
    <n v="91.25"/>
    <x v="1"/>
    <s v="plays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0.03"/>
    <n v="800"/>
    <x v="1"/>
    <s v="plays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"/>
    <n v="80"/>
    <x v="1"/>
    <s v="plays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d v="2015-12-06T19:47:1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0.01"/>
    <n v="50"/>
    <x v="1"/>
    <s v="plays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"/>
    <n v="22.83"/>
    <x v="1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70000000000002"/>
    <x v="1"/>
    <s v="plays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"/>
    <n v="45.79"/>
    <x v="1"/>
    <s v="plays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.0000000000000007E-2"/>
    <n v="383.33"/>
    <x v="1"/>
    <s v="plays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1"/>
    <n v="106.97"/>
    <x v="1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0.02"/>
    <n v="10.25"/>
    <x v="1"/>
    <s v="plays"/>
    <d v="2014-09-01T22:00:0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0.02"/>
    <n v="59"/>
    <x v="1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999999999999998"/>
    <n v="14.33"/>
    <x v="1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0.03"/>
    <n v="15.67"/>
    <x v="1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  <d v="2015-12-20T13:45:23"/>
    <d v="2016-01-08T06:34:00"/>
    <x v="0"/>
  </r>
  <r>
    <m/>
    <m/>
    <m/>
    <m/>
    <m/>
    <x v="4"/>
    <m/>
    <m/>
    <m/>
    <m/>
    <m/>
    <x v="4114"/>
    <m/>
    <m/>
    <m/>
    <m/>
    <m/>
    <m/>
    <x v="9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showAll="0"/>
    <pivotField showAll="0" defaultSubtotal="0"/>
    <pivotField showAll="0" defaultSubtotal="0"/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W4115"/>
  <sheetViews>
    <sheetView zoomScale="95" zoomScaleNormal="95" workbookViewId="0">
      <pane xSplit="3" topLeftCell="D1" activePane="topRight" state="frozen"/>
      <selection pane="topRight" activeCell="F135" sqref="F13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9.28515625" customWidth="1"/>
    <col min="11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42578125" bestFit="1" customWidth="1"/>
    <col min="18" max="18" width="19.140625" customWidth="1"/>
    <col min="19" max="19" width="41.140625" customWidth="1"/>
    <col min="20" max="20" width="16.85546875" bestFit="1" customWidth="1"/>
    <col min="21" max="21" width="32.42578125" customWidth="1"/>
    <col min="22" max="22" width="22.28515625" bestFit="1" customWidth="1"/>
  </cols>
  <sheetData>
    <row r="1" spans="1:2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8360</v>
      </c>
      <c r="K1" s="1" t="s">
        <v>8259</v>
      </c>
      <c r="L1" s="1" t="s">
        <v>8361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3" t="s">
        <v>8358</v>
      </c>
      <c r="T1" t="s">
        <v>8359</v>
      </c>
      <c r="U1" s="1" t="s">
        <v>8399</v>
      </c>
      <c r="V1" s="1" t="s">
        <v>8366</v>
      </c>
      <c r="W1" s="1" t="s">
        <v>8398</v>
      </c>
    </row>
    <row r="2" spans="1:23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9">
        <f>(I2/86400)+DATE(1970,1,1)</f>
        <v>42208.125</v>
      </c>
      <c r="K2">
        <v>1434931811</v>
      </c>
      <c r="L2" s="9">
        <f>(K2/86400)+DATE(1970,1,1)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2">
        <f>ROUND(E2/D2,2)</f>
        <v>1.37</v>
      </c>
      <c r="R2">
        <f>IFERROR(ROUND(E2/N2,2),0)</f>
        <v>63.92</v>
      </c>
      <c r="S2" s="14" t="s">
        <v>8308</v>
      </c>
      <c r="T2" t="s">
        <v>8309</v>
      </c>
      <c r="U2" s="9">
        <f>(K2/86400)+DATE(1970,1,1)</f>
        <v>42177.007071759261</v>
      </c>
      <c r="V2" s="9">
        <f>(I2/86400)+DATE(1970,1,1)</f>
        <v>42208.125</v>
      </c>
      <c r="W2">
        <f>YEAR(U2)</f>
        <v>2015</v>
      </c>
    </row>
    <row r="3" spans="1:23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9">
        <f t="shared" ref="J3:J65" si="0">(I3/86400)+DATE(1970,1,1)</f>
        <v>42796.600497685184</v>
      </c>
      <c r="K3">
        <v>1485872683</v>
      </c>
      <c r="L3" s="9">
        <f t="shared" ref="L3:L65" si="1">(K3/86400)+DATE(1970,1,1)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2">
        <f t="shared" ref="Q3:Q66" si="2">ROUND(E3/D3,2)</f>
        <v>1.43</v>
      </c>
      <c r="R3">
        <f t="shared" ref="R3:R66" si="3">IFERROR(ROUND(E3/N3,2),0)</f>
        <v>185.48</v>
      </c>
      <c r="S3" s="14" t="s">
        <v>8308</v>
      </c>
      <c r="T3" t="s">
        <v>8309</v>
      </c>
      <c r="U3" s="9">
        <f t="shared" ref="U3:U66" si="4">(K3/86400)+DATE(1970,1,1)</f>
        <v>42766.600497685184</v>
      </c>
      <c r="V3" s="9">
        <f t="shared" ref="V3:V66" si="5">(I3/86400)+DATE(1970,1,1)</f>
        <v>42796.600497685184</v>
      </c>
      <c r="W3">
        <f t="shared" ref="W3:W66" si="6">YEAR(U3)</f>
        <v>2017</v>
      </c>
    </row>
    <row r="4" spans="1:23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 s="12">
        <f t="shared" si="2"/>
        <v>1.05</v>
      </c>
      <c r="R4">
        <f t="shared" si="3"/>
        <v>15</v>
      </c>
      <c r="S4" s="14" t="s">
        <v>8308</v>
      </c>
      <c r="T4" t="s">
        <v>8309</v>
      </c>
      <c r="U4" s="9">
        <f t="shared" si="4"/>
        <v>42405.702349537038</v>
      </c>
      <c r="V4" s="9">
        <f t="shared" si="5"/>
        <v>42415.702349537038</v>
      </c>
      <c r="W4">
        <f t="shared" si="6"/>
        <v>2016</v>
      </c>
    </row>
    <row r="5" spans="1:23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 s="12">
        <f t="shared" si="2"/>
        <v>1.04</v>
      </c>
      <c r="R5">
        <f t="shared" si="3"/>
        <v>69.27</v>
      </c>
      <c r="S5" s="14" t="s">
        <v>8308</v>
      </c>
      <c r="T5" t="s">
        <v>8309</v>
      </c>
      <c r="U5" s="9">
        <f t="shared" si="4"/>
        <v>41828.515127314815</v>
      </c>
      <c r="V5" s="9">
        <f t="shared" si="5"/>
        <v>41858.515127314815</v>
      </c>
      <c r="W5">
        <f t="shared" si="6"/>
        <v>2014</v>
      </c>
    </row>
    <row r="6" spans="1:23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 s="12">
        <f t="shared" si="2"/>
        <v>1.23</v>
      </c>
      <c r="R6">
        <f t="shared" si="3"/>
        <v>190.55</v>
      </c>
      <c r="S6" s="14" t="s">
        <v>8308</v>
      </c>
      <c r="T6" t="s">
        <v>8309</v>
      </c>
      <c r="U6" s="9">
        <f t="shared" si="4"/>
        <v>42327.834247685183</v>
      </c>
      <c r="V6" s="9">
        <f t="shared" si="5"/>
        <v>42357.834247685183</v>
      </c>
      <c r="W6">
        <f t="shared" si="6"/>
        <v>2015</v>
      </c>
    </row>
    <row r="7" spans="1:23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 s="12">
        <f t="shared" si="2"/>
        <v>1.1000000000000001</v>
      </c>
      <c r="R7">
        <f t="shared" si="3"/>
        <v>93.4</v>
      </c>
      <c r="S7" s="14" t="s">
        <v>8308</v>
      </c>
      <c r="T7" t="s">
        <v>8309</v>
      </c>
      <c r="U7" s="9">
        <f t="shared" si="4"/>
        <v>42563.932951388888</v>
      </c>
      <c r="V7" s="9">
        <f t="shared" si="5"/>
        <v>42580.232638888891</v>
      </c>
      <c r="W7">
        <f t="shared" si="6"/>
        <v>2016</v>
      </c>
    </row>
    <row r="8" spans="1:23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 s="12">
        <f t="shared" si="2"/>
        <v>1.06</v>
      </c>
      <c r="R8">
        <f t="shared" si="3"/>
        <v>146.88</v>
      </c>
      <c r="S8" s="14" t="s">
        <v>8308</v>
      </c>
      <c r="T8" t="s">
        <v>8309</v>
      </c>
      <c r="U8" s="9">
        <f t="shared" si="4"/>
        <v>41794.072337962964</v>
      </c>
      <c r="V8" s="9">
        <f t="shared" si="5"/>
        <v>41804.072337962964</v>
      </c>
      <c r="W8">
        <f t="shared" si="6"/>
        <v>2014</v>
      </c>
    </row>
    <row r="9" spans="1:23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8263</v>
      </c>
      <c r="Q9" s="12">
        <f t="shared" si="2"/>
        <v>1.01</v>
      </c>
      <c r="R9">
        <f t="shared" si="3"/>
        <v>159.82</v>
      </c>
      <c r="S9" s="14" t="s">
        <v>8308</v>
      </c>
      <c r="T9" t="s">
        <v>8309</v>
      </c>
      <c r="U9" s="9">
        <f t="shared" si="4"/>
        <v>42516.047071759254</v>
      </c>
      <c r="V9" s="9">
        <f t="shared" si="5"/>
        <v>42556.047071759254</v>
      </c>
      <c r="W9">
        <f t="shared" si="6"/>
        <v>2016</v>
      </c>
    </row>
    <row r="10" spans="1:23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 s="12">
        <f t="shared" si="2"/>
        <v>1</v>
      </c>
      <c r="R10">
        <f t="shared" si="3"/>
        <v>291.79000000000002</v>
      </c>
      <c r="S10" s="14" t="s">
        <v>8308</v>
      </c>
      <c r="T10" t="s">
        <v>8309</v>
      </c>
      <c r="U10" s="9">
        <f t="shared" si="4"/>
        <v>42468.94458333333</v>
      </c>
      <c r="V10" s="9">
        <f t="shared" si="5"/>
        <v>42475.875</v>
      </c>
      <c r="W10">
        <f t="shared" si="6"/>
        <v>2016</v>
      </c>
    </row>
    <row r="11" spans="1:23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 s="12">
        <f t="shared" si="2"/>
        <v>1.26</v>
      </c>
      <c r="R11">
        <f t="shared" si="3"/>
        <v>31.5</v>
      </c>
      <c r="S11" s="14" t="s">
        <v>8308</v>
      </c>
      <c r="T11" t="s">
        <v>8309</v>
      </c>
      <c r="U11" s="9">
        <f t="shared" si="4"/>
        <v>42447.103518518517</v>
      </c>
      <c r="V11" s="9">
        <f t="shared" si="5"/>
        <v>42477.103518518517</v>
      </c>
      <c r="W11">
        <f t="shared" si="6"/>
        <v>2016</v>
      </c>
    </row>
    <row r="12" spans="1:23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 s="12">
        <f t="shared" si="2"/>
        <v>1.01</v>
      </c>
      <c r="R12">
        <f t="shared" si="3"/>
        <v>158.68</v>
      </c>
      <c r="S12" s="14" t="s">
        <v>8308</v>
      </c>
      <c r="T12" t="s">
        <v>8309</v>
      </c>
      <c r="U12" s="9">
        <f t="shared" si="4"/>
        <v>41780.068043981482</v>
      </c>
      <c r="V12" s="9">
        <f t="shared" si="5"/>
        <v>41815.068043981482</v>
      </c>
      <c r="W12">
        <f t="shared" si="6"/>
        <v>2014</v>
      </c>
    </row>
    <row r="13" spans="1:23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 s="12">
        <f t="shared" si="2"/>
        <v>1.21</v>
      </c>
      <c r="R13">
        <f t="shared" si="3"/>
        <v>80.33</v>
      </c>
      <c r="S13" s="14" t="s">
        <v>8308</v>
      </c>
      <c r="T13" t="s">
        <v>8309</v>
      </c>
      <c r="U13" s="9">
        <f t="shared" si="4"/>
        <v>42572.778495370367</v>
      </c>
      <c r="V13" s="9">
        <f t="shared" si="5"/>
        <v>42604.125</v>
      </c>
      <c r="W13">
        <f t="shared" si="6"/>
        <v>2016</v>
      </c>
    </row>
    <row r="14" spans="1:23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 s="12">
        <f t="shared" si="2"/>
        <v>1.65</v>
      </c>
      <c r="R14">
        <f t="shared" si="3"/>
        <v>59.96</v>
      </c>
      <c r="S14" s="14" t="s">
        <v>8308</v>
      </c>
      <c r="T14" t="s">
        <v>8309</v>
      </c>
      <c r="U14" s="9">
        <f t="shared" si="4"/>
        <v>41791.713252314818</v>
      </c>
      <c r="V14" s="9">
        <f t="shared" si="5"/>
        <v>41836.125</v>
      </c>
      <c r="W14">
        <f t="shared" si="6"/>
        <v>2014</v>
      </c>
    </row>
    <row r="15" spans="1:23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 s="12">
        <f t="shared" si="2"/>
        <v>1.6</v>
      </c>
      <c r="R15">
        <f t="shared" si="3"/>
        <v>109.78</v>
      </c>
      <c r="S15" s="14" t="s">
        <v>8308</v>
      </c>
      <c r="T15" t="s">
        <v>8309</v>
      </c>
      <c r="U15" s="9">
        <f t="shared" si="4"/>
        <v>42508.677187499998</v>
      </c>
      <c r="V15" s="9">
        <f t="shared" si="5"/>
        <v>42544.852083333331</v>
      </c>
      <c r="W15">
        <f t="shared" si="6"/>
        <v>2016</v>
      </c>
    </row>
    <row r="16" spans="1:23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 s="12">
        <f t="shared" si="2"/>
        <v>1.01</v>
      </c>
      <c r="R16">
        <f t="shared" si="3"/>
        <v>147.71</v>
      </c>
      <c r="S16" s="14" t="s">
        <v>8308</v>
      </c>
      <c r="T16" t="s">
        <v>8309</v>
      </c>
      <c r="U16" s="9">
        <f t="shared" si="4"/>
        <v>41808.02648148148</v>
      </c>
      <c r="V16" s="9">
        <f t="shared" si="5"/>
        <v>41833.582638888889</v>
      </c>
      <c r="W16">
        <f t="shared" si="6"/>
        <v>2014</v>
      </c>
    </row>
    <row r="17" spans="1:23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 s="12">
        <f t="shared" si="2"/>
        <v>1.07</v>
      </c>
      <c r="R17">
        <f t="shared" si="3"/>
        <v>21.76</v>
      </c>
      <c r="S17" s="14" t="s">
        <v>8308</v>
      </c>
      <c r="T17" t="s">
        <v>8309</v>
      </c>
      <c r="U17" s="9">
        <f t="shared" si="4"/>
        <v>42256.391875000001</v>
      </c>
      <c r="V17" s="9">
        <f t="shared" si="5"/>
        <v>42274.843055555553</v>
      </c>
      <c r="W17">
        <f t="shared" si="6"/>
        <v>2015</v>
      </c>
    </row>
    <row r="18" spans="1:23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 s="12">
        <f t="shared" si="2"/>
        <v>1</v>
      </c>
      <c r="R18">
        <f t="shared" si="3"/>
        <v>171.84</v>
      </c>
      <c r="S18" s="14" t="s">
        <v>8308</v>
      </c>
      <c r="T18" t="s">
        <v>8309</v>
      </c>
      <c r="U18" s="9">
        <f t="shared" si="4"/>
        <v>41760.796423611115</v>
      </c>
      <c r="V18" s="9">
        <f t="shared" si="5"/>
        <v>41806.229166666664</v>
      </c>
      <c r="W18">
        <f t="shared" si="6"/>
        <v>2014</v>
      </c>
    </row>
    <row r="19" spans="1:23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 s="12">
        <f t="shared" si="2"/>
        <v>1.01</v>
      </c>
      <c r="R19">
        <f t="shared" si="3"/>
        <v>41.94</v>
      </c>
      <c r="S19" s="14" t="s">
        <v>8308</v>
      </c>
      <c r="T19" t="s">
        <v>8309</v>
      </c>
      <c r="U19" s="9">
        <f t="shared" si="4"/>
        <v>41917.731736111113</v>
      </c>
      <c r="V19" s="9">
        <f t="shared" si="5"/>
        <v>41947.773402777777</v>
      </c>
      <c r="W19">
        <f t="shared" si="6"/>
        <v>2014</v>
      </c>
    </row>
    <row r="20" spans="1:23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8263</v>
      </c>
      <c r="Q20" s="12">
        <f t="shared" si="2"/>
        <v>1.06</v>
      </c>
      <c r="R20">
        <f t="shared" si="3"/>
        <v>93.26</v>
      </c>
      <c r="S20" s="14" t="s">
        <v>8308</v>
      </c>
      <c r="T20" t="s">
        <v>8309</v>
      </c>
      <c r="U20" s="9">
        <f t="shared" si="4"/>
        <v>41869.542314814811</v>
      </c>
      <c r="V20" s="9">
        <f t="shared" si="5"/>
        <v>41899.542314814811</v>
      </c>
      <c r="W20">
        <f t="shared" si="6"/>
        <v>2014</v>
      </c>
    </row>
    <row r="21" spans="1:23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 s="12">
        <f t="shared" si="2"/>
        <v>1.45</v>
      </c>
      <c r="R21">
        <f t="shared" si="3"/>
        <v>56.14</v>
      </c>
      <c r="S21" s="14" t="s">
        <v>8308</v>
      </c>
      <c r="T21" t="s">
        <v>8309</v>
      </c>
      <c r="U21" s="9">
        <f t="shared" si="4"/>
        <v>42175.816365740742</v>
      </c>
      <c r="V21" s="9">
        <f t="shared" si="5"/>
        <v>42205.816365740742</v>
      </c>
      <c r="W21">
        <f t="shared" si="6"/>
        <v>2015</v>
      </c>
    </row>
    <row r="22" spans="1:23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8263</v>
      </c>
      <c r="Q22" s="12">
        <f t="shared" si="2"/>
        <v>1</v>
      </c>
      <c r="R22">
        <f t="shared" si="3"/>
        <v>80.16</v>
      </c>
      <c r="S22" s="14" t="s">
        <v>8308</v>
      </c>
      <c r="T22" t="s">
        <v>8309</v>
      </c>
      <c r="U22" s="9">
        <f t="shared" si="4"/>
        <v>42200.758240740739</v>
      </c>
      <c r="V22" s="9">
        <f t="shared" si="5"/>
        <v>42260.758240740739</v>
      </c>
      <c r="W22">
        <f t="shared" si="6"/>
        <v>2015</v>
      </c>
    </row>
    <row r="23" spans="1:23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 s="12">
        <f t="shared" si="2"/>
        <v>1.0900000000000001</v>
      </c>
      <c r="R23">
        <f t="shared" si="3"/>
        <v>199.9</v>
      </c>
      <c r="S23" s="14" t="s">
        <v>8308</v>
      </c>
      <c r="T23" t="s">
        <v>8309</v>
      </c>
      <c r="U23" s="9">
        <f t="shared" si="4"/>
        <v>41878.627187500002</v>
      </c>
      <c r="V23" s="9">
        <f t="shared" si="5"/>
        <v>41908.627187500002</v>
      </c>
      <c r="W23">
        <f t="shared" si="6"/>
        <v>2014</v>
      </c>
    </row>
    <row r="24" spans="1:23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 s="12">
        <f t="shared" si="2"/>
        <v>1.17</v>
      </c>
      <c r="R24">
        <f t="shared" si="3"/>
        <v>51.25</v>
      </c>
      <c r="S24" s="14" t="s">
        <v>8308</v>
      </c>
      <c r="T24" t="s">
        <v>8309</v>
      </c>
      <c r="U24" s="9">
        <f t="shared" si="4"/>
        <v>41989.91134259259</v>
      </c>
      <c r="V24" s="9">
        <f t="shared" si="5"/>
        <v>42005.332638888889</v>
      </c>
      <c r="W24">
        <f t="shared" si="6"/>
        <v>2014</v>
      </c>
    </row>
    <row r="25" spans="1:23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 s="12">
        <f t="shared" si="2"/>
        <v>1.19</v>
      </c>
      <c r="R25">
        <f t="shared" si="3"/>
        <v>103.04</v>
      </c>
      <c r="S25" s="14" t="s">
        <v>8308</v>
      </c>
      <c r="T25" t="s">
        <v>8309</v>
      </c>
      <c r="U25" s="9">
        <f t="shared" si="4"/>
        <v>42097.778946759259</v>
      </c>
      <c r="V25" s="9">
        <f t="shared" si="5"/>
        <v>42124.638888888891</v>
      </c>
      <c r="W25">
        <f t="shared" si="6"/>
        <v>2015</v>
      </c>
    </row>
    <row r="26" spans="1:23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 s="12">
        <f t="shared" si="2"/>
        <v>1.0900000000000001</v>
      </c>
      <c r="R26">
        <f t="shared" si="3"/>
        <v>66.349999999999994</v>
      </c>
      <c r="S26" s="14" t="s">
        <v>8308</v>
      </c>
      <c r="T26" t="s">
        <v>8309</v>
      </c>
      <c r="U26" s="9">
        <f t="shared" si="4"/>
        <v>42229.820173611108</v>
      </c>
      <c r="V26" s="9">
        <f t="shared" si="5"/>
        <v>42262.818749999999</v>
      </c>
      <c r="W26">
        <f t="shared" si="6"/>
        <v>2015</v>
      </c>
    </row>
    <row r="27" spans="1:23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 s="12">
        <f t="shared" si="2"/>
        <v>1.33</v>
      </c>
      <c r="R27">
        <f t="shared" si="3"/>
        <v>57.14</v>
      </c>
      <c r="S27" s="14" t="s">
        <v>8308</v>
      </c>
      <c r="T27" t="s">
        <v>8309</v>
      </c>
      <c r="U27" s="9">
        <f t="shared" si="4"/>
        <v>42318.025011574078</v>
      </c>
      <c r="V27" s="9">
        <f t="shared" si="5"/>
        <v>42378.025011574078</v>
      </c>
      <c r="W27">
        <f t="shared" si="6"/>
        <v>2015</v>
      </c>
    </row>
    <row r="28" spans="1:23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 s="12">
        <f t="shared" si="2"/>
        <v>1.55</v>
      </c>
      <c r="R28">
        <f t="shared" si="3"/>
        <v>102.11</v>
      </c>
      <c r="S28" s="14" t="s">
        <v>8308</v>
      </c>
      <c r="T28" t="s">
        <v>8309</v>
      </c>
      <c r="U28" s="9">
        <f t="shared" si="4"/>
        <v>41828.515555555554</v>
      </c>
      <c r="V28" s="9">
        <f t="shared" si="5"/>
        <v>41868.515555555554</v>
      </c>
      <c r="W28">
        <f t="shared" si="6"/>
        <v>2014</v>
      </c>
    </row>
    <row r="29" spans="1:23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 s="12">
        <f t="shared" si="2"/>
        <v>1.1200000000000001</v>
      </c>
      <c r="R29">
        <f t="shared" si="3"/>
        <v>148.97</v>
      </c>
      <c r="S29" s="14" t="s">
        <v>8308</v>
      </c>
      <c r="T29" t="s">
        <v>8309</v>
      </c>
      <c r="U29" s="9">
        <f t="shared" si="4"/>
        <v>41929.164733796293</v>
      </c>
      <c r="V29" s="9">
        <f t="shared" si="5"/>
        <v>41959.206400462965</v>
      </c>
      <c r="W29">
        <f t="shared" si="6"/>
        <v>2014</v>
      </c>
    </row>
    <row r="30" spans="1:23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 s="12">
        <f t="shared" si="2"/>
        <v>1</v>
      </c>
      <c r="R30">
        <f t="shared" si="3"/>
        <v>169.61</v>
      </c>
      <c r="S30" s="14" t="s">
        <v>8308</v>
      </c>
      <c r="T30" t="s">
        <v>8309</v>
      </c>
      <c r="U30" s="9">
        <f t="shared" si="4"/>
        <v>42324.96393518518</v>
      </c>
      <c r="V30" s="9">
        <f t="shared" si="5"/>
        <v>42354.96393518518</v>
      </c>
      <c r="W30">
        <f t="shared" si="6"/>
        <v>2015</v>
      </c>
    </row>
    <row r="31" spans="1:23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 s="12">
        <f t="shared" si="2"/>
        <v>1.23</v>
      </c>
      <c r="R31">
        <f t="shared" si="3"/>
        <v>31.62</v>
      </c>
      <c r="S31" s="14" t="s">
        <v>8308</v>
      </c>
      <c r="T31" t="s">
        <v>8309</v>
      </c>
      <c r="U31" s="9">
        <f t="shared" si="4"/>
        <v>41812.67324074074</v>
      </c>
      <c r="V31" s="9">
        <f t="shared" si="5"/>
        <v>41842.67324074074</v>
      </c>
      <c r="W31">
        <f t="shared" si="6"/>
        <v>2014</v>
      </c>
    </row>
    <row r="32" spans="1:23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 s="12">
        <f t="shared" si="2"/>
        <v>1.01</v>
      </c>
      <c r="R32">
        <f t="shared" si="3"/>
        <v>76.45</v>
      </c>
      <c r="S32" s="14" t="s">
        <v>8308</v>
      </c>
      <c r="T32" t="s">
        <v>8309</v>
      </c>
      <c r="U32" s="9">
        <f t="shared" si="4"/>
        <v>41842.292997685188</v>
      </c>
      <c r="V32" s="9">
        <f t="shared" si="5"/>
        <v>41872.292997685188</v>
      </c>
      <c r="W32">
        <f t="shared" si="6"/>
        <v>2014</v>
      </c>
    </row>
    <row r="33" spans="1:23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 s="12">
        <f t="shared" si="2"/>
        <v>1</v>
      </c>
      <c r="R33">
        <f t="shared" si="3"/>
        <v>13</v>
      </c>
      <c r="S33" s="14" t="s">
        <v>8308</v>
      </c>
      <c r="T33" t="s">
        <v>8309</v>
      </c>
      <c r="U33" s="9">
        <f t="shared" si="4"/>
        <v>42376.79206018518</v>
      </c>
      <c r="V33" s="9">
        <f t="shared" si="5"/>
        <v>42394.79206018518</v>
      </c>
      <c r="W33">
        <f t="shared" si="6"/>
        <v>2016</v>
      </c>
    </row>
    <row r="34" spans="1:23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 s="12">
        <f t="shared" si="2"/>
        <v>1</v>
      </c>
      <c r="R34">
        <f t="shared" si="3"/>
        <v>320.45</v>
      </c>
      <c r="S34" s="14" t="s">
        <v>8308</v>
      </c>
      <c r="T34" t="s">
        <v>8309</v>
      </c>
      <c r="U34" s="9">
        <f t="shared" si="4"/>
        <v>42461.627511574072</v>
      </c>
      <c r="V34" s="9">
        <f t="shared" si="5"/>
        <v>42503.165972222225</v>
      </c>
      <c r="W34">
        <f t="shared" si="6"/>
        <v>2016</v>
      </c>
    </row>
    <row r="35" spans="1:23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 s="12">
        <f t="shared" si="2"/>
        <v>1.02</v>
      </c>
      <c r="R35">
        <f t="shared" si="3"/>
        <v>83.75</v>
      </c>
      <c r="S35" s="14" t="s">
        <v>8308</v>
      </c>
      <c r="T35" t="s">
        <v>8309</v>
      </c>
      <c r="U35" s="9">
        <f t="shared" si="4"/>
        <v>42286.660891203705</v>
      </c>
      <c r="V35" s="9">
        <f t="shared" si="5"/>
        <v>42316.702557870369</v>
      </c>
      <c r="W35">
        <f t="shared" si="6"/>
        <v>2015</v>
      </c>
    </row>
    <row r="36" spans="1:23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 s="12">
        <f t="shared" si="2"/>
        <v>1.3</v>
      </c>
      <c r="R36">
        <f t="shared" si="3"/>
        <v>49.88</v>
      </c>
      <c r="S36" s="14" t="s">
        <v>8308</v>
      </c>
      <c r="T36" t="s">
        <v>8309</v>
      </c>
      <c r="U36" s="9">
        <f t="shared" si="4"/>
        <v>41841.321770833332</v>
      </c>
      <c r="V36" s="9">
        <f t="shared" si="5"/>
        <v>41856.321770833332</v>
      </c>
      <c r="W36">
        <f t="shared" si="6"/>
        <v>2014</v>
      </c>
    </row>
    <row r="37" spans="1:23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 s="12">
        <f t="shared" si="2"/>
        <v>1.67</v>
      </c>
      <c r="R37">
        <f t="shared" si="3"/>
        <v>59.46</v>
      </c>
      <c r="S37" s="14" t="s">
        <v>8308</v>
      </c>
      <c r="T37" t="s">
        <v>8309</v>
      </c>
      <c r="U37" s="9">
        <f t="shared" si="4"/>
        <v>42098.291828703703</v>
      </c>
      <c r="V37" s="9">
        <f t="shared" si="5"/>
        <v>42122</v>
      </c>
      <c r="W37">
        <f t="shared" si="6"/>
        <v>2015</v>
      </c>
    </row>
    <row r="38" spans="1:23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 s="12">
        <f t="shared" si="2"/>
        <v>1.42</v>
      </c>
      <c r="R38">
        <f t="shared" si="3"/>
        <v>193.84</v>
      </c>
      <c r="S38" s="14" t="s">
        <v>8308</v>
      </c>
      <c r="T38" t="s">
        <v>8309</v>
      </c>
      <c r="U38" s="9">
        <f t="shared" si="4"/>
        <v>42068.307002314818</v>
      </c>
      <c r="V38" s="9">
        <f t="shared" si="5"/>
        <v>42098.265335648146</v>
      </c>
      <c r="W38">
        <f t="shared" si="6"/>
        <v>2015</v>
      </c>
    </row>
    <row r="39" spans="1:23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 s="12">
        <f t="shared" si="2"/>
        <v>1.83</v>
      </c>
      <c r="R39">
        <f t="shared" si="3"/>
        <v>159.51</v>
      </c>
      <c r="S39" s="14" t="s">
        <v>8308</v>
      </c>
      <c r="T39" t="s">
        <v>8309</v>
      </c>
      <c r="U39" s="9">
        <f t="shared" si="4"/>
        <v>42032.693043981482</v>
      </c>
      <c r="V39" s="9">
        <f t="shared" si="5"/>
        <v>42062.693043981482</v>
      </c>
      <c r="W39">
        <f t="shared" si="6"/>
        <v>2015</v>
      </c>
    </row>
    <row r="40" spans="1:23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8263</v>
      </c>
      <c r="Q40" s="12">
        <f t="shared" si="2"/>
        <v>1.1000000000000001</v>
      </c>
      <c r="R40">
        <f t="shared" si="3"/>
        <v>41.68</v>
      </c>
      <c r="S40" s="14" t="s">
        <v>8308</v>
      </c>
      <c r="T40" t="s">
        <v>8309</v>
      </c>
      <c r="U40" s="9">
        <f t="shared" si="4"/>
        <v>41375.057222222225</v>
      </c>
      <c r="V40" s="9">
        <f t="shared" si="5"/>
        <v>41405.057222222225</v>
      </c>
      <c r="W40">
        <f t="shared" si="6"/>
        <v>2013</v>
      </c>
    </row>
    <row r="41" spans="1:23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 s="12">
        <f t="shared" si="2"/>
        <v>1.31</v>
      </c>
      <c r="R41">
        <f t="shared" si="3"/>
        <v>150.9</v>
      </c>
      <c r="S41" s="14" t="s">
        <v>8308</v>
      </c>
      <c r="T41" t="s">
        <v>8309</v>
      </c>
      <c r="U41" s="9">
        <f t="shared" si="4"/>
        <v>41754.047083333331</v>
      </c>
      <c r="V41" s="9">
        <f t="shared" si="5"/>
        <v>41784.957638888889</v>
      </c>
      <c r="W41">
        <f t="shared" si="6"/>
        <v>2014</v>
      </c>
    </row>
    <row r="42" spans="1:23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 s="12">
        <f t="shared" si="2"/>
        <v>1.01</v>
      </c>
      <c r="R42">
        <f t="shared" si="3"/>
        <v>126.69</v>
      </c>
      <c r="S42" s="14" t="s">
        <v>8308</v>
      </c>
      <c r="T42" t="s">
        <v>8309</v>
      </c>
      <c r="U42" s="9">
        <f t="shared" si="4"/>
        <v>41789.21398148148</v>
      </c>
      <c r="V42" s="9">
        <f t="shared" si="5"/>
        <v>41809.166666666664</v>
      </c>
      <c r="W42">
        <f t="shared" si="6"/>
        <v>2014</v>
      </c>
    </row>
    <row r="43" spans="1:23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 s="12">
        <f t="shared" si="2"/>
        <v>1</v>
      </c>
      <c r="R43">
        <f t="shared" si="3"/>
        <v>105.26</v>
      </c>
      <c r="S43" s="14" t="s">
        <v>8308</v>
      </c>
      <c r="T43" t="s">
        <v>8309</v>
      </c>
      <c r="U43" s="9">
        <f t="shared" si="4"/>
        <v>41887.568912037037</v>
      </c>
      <c r="V43" s="9">
        <f t="shared" si="5"/>
        <v>41917.568912037037</v>
      </c>
      <c r="W43">
        <f t="shared" si="6"/>
        <v>2014</v>
      </c>
    </row>
    <row r="44" spans="1:23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 s="12">
        <f t="shared" si="2"/>
        <v>1.42</v>
      </c>
      <c r="R44">
        <f t="shared" si="3"/>
        <v>117.51</v>
      </c>
      <c r="S44" s="14" t="s">
        <v>8308</v>
      </c>
      <c r="T44" t="s">
        <v>8309</v>
      </c>
      <c r="U44" s="9">
        <f t="shared" si="4"/>
        <v>41971.639189814814</v>
      </c>
      <c r="V44" s="9">
        <f t="shared" si="5"/>
        <v>42001.639189814814</v>
      </c>
      <c r="W44">
        <f t="shared" si="6"/>
        <v>2014</v>
      </c>
    </row>
    <row r="45" spans="1:23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 s="12">
        <f t="shared" si="2"/>
        <v>3.09</v>
      </c>
      <c r="R45">
        <f t="shared" si="3"/>
        <v>117.36</v>
      </c>
      <c r="S45" s="14" t="s">
        <v>8308</v>
      </c>
      <c r="T45" t="s">
        <v>8309</v>
      </c>
      <c r="U45" s="9">
        <f t="shared" si="4"/>
        <v>41802.790347222224</v>
      </c>
      <c r="V45" s="9">
        <f t="shared" si="5"/>
        <v>41833</v>
      </c>
      <c r="W45">
        <f t="shared" si="6"/>
        <v>2014</v>
      </c>
    </row>
    <row r="46" spans="1:23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8263</v>
      </c>
      <c r="Q46" s="12">
        <f t="shared" si="2"/>
        <v>1</v>
      </c>
      <c r="R46">
        <f t="shared" si="3"/>
        <v>133.33000000000001</v>
      </c>
      <c r="S46" s="14" t="s">
        <v>8308</v>
      </c>
      <c r="T46" t="s">
        <v>8309</v>
      </c>
      <c r="U46" s="9">
        <f t="shared" si="4"/>
        <v>41874.098807870367</v>
      </c>
      <c r="V46" s="9">
        <f t="shared" si="5"/>
        <v>41919.098807870367</v>
      </c>
      <c r="W46">
        <f t="shared" si="6"/>
        <v>2014</v>
      </c>
    </row>
    <row r="47" spans="1:23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 s="12">
        <f t="shared" si="2"/>
        <v>1.2</v>
      </c>
      <c r="R47">
        <f t="shared" si="3"/>
        <v>98.36</v>
      </c>
      <c r="S47" s="14" t="s">
        <v>8308</v>
      </c>
      <c r="T47" t="s">
        <v>8309</v>
      </c>
      <c r="U47" s="9">
        <f t="shared" si="4"/>
        <v>42457.623923611114</v>
      </c>
      <c r="V47" s="9">
        <f t="shared" si="5"/>
        <v>42487.623923611114</v>
      </c>
      <c r="W47">
        <f t="shared" si="6"/>
        <v>2016</v>
      </c>
    </row>
    <row r="48" spans="1:23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8263</v>
      </c>
      <c r="Q48" s="12">
        <f t="shared" si="2"/>
        <v>1.04</v>
      </c>
      <c r="R48">
        <f t="shared" si="3"/>
        <v>194.44</v>
      </c>
      <c r="S48" s="14" t="s">
        <v>8308</v>
      </c>
      <c r="T48" t="s">
        <v>8309</v>
      </c>
      <c r="U48" s="9">
        <f t="shared" si="4"/>
        <v>42323.96497685185</v>
      </c>
      <c r="V48" s="9">
        <f t="shared" si="5"/>
        <v>42353.96497685185</v>
      </c>
      <c r="W48">
        <f t="shared" si="6"/>
        <v>2015</v>
      </c>
    </row>
    <row r="49" spans="1:23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 s="12">
        <f t="shared" si="2"/>
        <v>1.08</v>
      </c>
      <c r="R49">
        <f t="shared" si="3"/>
        <v>76.87</v>
      </c>
      <c r="S49" s="14" t="s">
        <v>8308</v>
      </c>
      <c r="T49" t="s">
        <v>8309</v>
      </c>
      <c r="U49" s="9">
        <f t="shared" si="4"/>
        <v>41932.819525462961</v>
      </c>
      <c r="V49" s="9">
        <f t="shared" si="5"/>
        <v>41992.861192129625</v>
      </c>
      <c r="W49">
        <f t="shared" si="6"/>
        <v>2014</v>
      </c>
    </row>
    <row r="50" spans="1:23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 s="12">
        <f t="shared" si="2"/>
        <v>1.08</v>
      </c>
      <c r="R50">
        <f t="shared" si="3"/>
        <v>56.82</v>
      </c>
      <c r="S50" s="14" t="s">
        <v>8308</v>
      </c>
      <c r="T50" t="s">
        <v>8309</v>
      </c>
      <c r="U50" s="9">
        <f t="shared" si="4"/>
        <v>42033.516898148147</v>
      </c>
      <c r="V50" s="9">
        <f t="shared" si="5"/>
        <v>42064.5</v>
      </c>
      <c r="W50">
        <f t="shared" si="6"/>
        <v>2015</v>
      </c>
    </row>
    <row r="51" spans="1:23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 s="12">
        <f t="shared" si="2"/>
        <v>1</v>
      </c>
      <c r="R51">
        <f t="shared" si="3"/>
        <v>137.93</v>
      </c>
      <c r="S51" s="14" t="s">
        <v>8308</v>
      </c>
      <c r="T51" t="s">
        <v>8309</v>
      </c>
      <c r="U51" s="9">
        <f t="shared" si="4"/>
        <v>42271.176446759258</v>
      </c>
      <c r="V51" s="9">
        <f t="shared" si="5"/>
        <v>42301.176446759258</v>
      </c>
      <c r="W51">
        <f t="shared" si="6"/>
        <v>2015</v>
      </c>
    </row>
    <row r="52" spans="1:23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 s="12">
        <f t="shared" si="2"/>
        <v>1</v>
      </c>
      <c r="R52">
        <f t="shared" si="3"/>
        <v>27.27</v>
      </c>
      <c r="S52" s="14" t="s">
        <v>8308</v>
      </c>
      <c r="T52" t="s">
        <v>8309</v>
      </c>
      <c r="U52" s="9">
        <f t="shared" si="4"/>
        <v>41995.752986111111</v>
      </c>
      <c r="V52" s="9">
        <f t="shared" si="5"/>
        <v>42034.708333333328</v>
      </c>
      <c r="W52">
        <f t="shared" si="6"/>
        <v>2014</v>
      </c>
    </row>
    <row r="53" spans="1:23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8263</v>
      </c>
      <c r="Q53" s="12">
        <f t="shared" si="2"/>
        <v>1.28</v>
      </c>
      <c r="R53">
        <f t="shared" si="3"/>
        <v>118.34</v>
      </c>
      <c r="S53" s="14" t="s">
        <v>8308</v>
      </c>
      <c r="T53" t="s">
        <v>8309</v>
      </c>
      <c r="U53" s="9">
        <f t="shared" si="4"/>
        <v>42196.928668981476</v>
      </c>
      <c r="V53" s="9">
        <f t="shared" si="5"/>
        <v>42226.928668981476</v>
      </c>
      <c r="W53">
        <f t="shared" si="6"/>
        <v>2015</v>
      </c>
    </row>
    <row r="54" spans="1:23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 s="12">
        <f t="shared" si="2"/>
        <v>1.1599999999999999</v>
      </c>
      <c r="R54">
        <f t="shared" si="3"/>
        <v>223.48</v>
      </c>
      <c r="S54" s="14" t="s">
        <v>8308</v>
      </c>
      <c r="T54" t="s">
        <v>8309</v>
      </c>
      <c r="U54" s="9">
        <f t="shared" si="4"/>
        <v>41807.701921296299</v>
      </c>
      <c r="V54" s="9">
        <f t="shared" si="5"/>
        <v>41837.701921296299</v>
      </c>
      <c r="W54">
        <f t="shared" si="6"/>
        <v>2014</v>
      </c>
    </row>
    <row r="55" spans="1:23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 s="12">
        <f t="shared" si="2"/>
        <v>1.1000000000000001</v>
      </c>
      <c r="R55">
        <f t="shared" si="3"/>
        <v>28.11</v>
      </c>
      <c r="S55" s="14" t="s">
        <v>8308</v>
      </c>
      <c r="T55" t="s">
        <v>8309</v>
      </c>
      <c r="U55" s="9">
        <f t="shared" si="4"/>
        <v>41719.549131944441</v>
      </c>
      <c r="V55" s="9">
        <f t="shared" si="5"/>
        <v>41733.916666666664</v>
      </c>
      <c r="W55">
        <f t="shared" si="6"/>
        <v>2014</v>
      </c>
    </row>
    <row r="56" spans="1:23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 s="12">
        <f t="shared" si="2"/>
        <v>1.01</v>
      </c>
      <c r="R56">
        <f t="shared" si="3"/>
        <v>194.23</v>
      </c>
      <c r="S56" s="14" t="s">
        <v>8308</v>
      </c>
      <c r="T56" t="s">
        <v>8309</v>
      </c>
      <c r="U56" s="9">
        <f t="shared" si="4"/>
        <v>42333.713206018518</v>
      </c>
      <c r="V56" s="9">
        <f t="shared" si="5"/>
        <v>42363.713206018518</v>
      </c>
      <c r="W56">
        <f t="shared" si="6"/>
        <v>2015</v>
      </c>
    </row>
    <row r="57" spans="1:23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 s="12">
        <f t="shared" si="2"/>
        <v>1.29</v>
      </c>
      <c r="R57">
        <f t="shared" si="3"/>
        <v>128.94999999999999</v>
      </c>
      <c r="S57" s="14" t="s">
        <v>8308</v>
      </c>
      <c r="T57" t="s">
        <v>8309</v>
      </c>
      <c r="U57" s="9">
        <f t="shared" si="4"/>
        <v>42496.968935185185</v>
      </c>
      <c r="V57" s="9">
        <f t="shared" si="5"/>
        <v>42517.968935185185</v>
      </c>
      <c r="W57">
        <f t="shared" si="6"/>
        <v>2016</v>
      </c>
    </row>
    <row r="58" spans="1:23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8263</v>
      </c>
      <c r="Q58" s="12">
        <f t="shared" si="2"/>
        <v>1.07</v>
      </c>
      <c r="R58">
        <f t="shared" si="3"/>
        <v>49.32</v>
      </c>
      <c r="S58" s="14" t="s">
        <v>8308</v>
      </c>
      <c r="T58" t="s">
        <v>8309</v>
      </c>
      <c r="U58" s="9">
        <f t="shared" si="4"/>
        <v>42149.548888888894</v>
      </c>
      <c r="V58" s="9">
        <f t="shared" si="5"/>
        <v>42163.666666666672</v>
      </c>
      <c r="W58">
        <f t="shared" si="6"/>
        <v>2015</v>
      </c>
    </row>
    <row r="59" spans="1:23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 s="12">
        <f t="shared" si="2"/>
        <v>1.02</v>
      </c>
      <c r="R59">
        <f t="shared" si="3"/>
        <v>221.52</v>
      </c>
      <c r="S59" s="14" t="s">
        <v>8308</v>
      </c>
      <c r="T59" t="s">
        <v>8309</v>
      </c>
      <c r="U59" s="9">
        <f t="shared" si="4"/>
        <v>42089.83289351852</v>
      </c>
      <c r="V59" s="9">
        <f t="shared" si="5"/>
        <v>42119.83289351852</v>
      </c>
      <c r="W59">
        <f t="shared" si="6"/>
        <v>2015</v>
      </c>
    </row>
    <row r="60" spans="1:23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 s="12">
        <f t="shared" si="2"/>
        <v>1.03</v>
      </c>
      <c r="R60">
        <f t="shared" si="3"/>
        <v>137.21</v>
      </c>
      <c r="S60" s="14" t="s">
        <v>8308</v>
      </c>
      <c r="T60" t="s">
        <v>8309</v>
      </c>
      <c r="U60" s="9">
        <f t="shared" si="4"/>
        <v>41932.745046296295</v>
      </c>
      <c r="V60" s="9">
        <f t="shared" si="5"/>
        <v>41962.786712962959</v>
      </c>
      <c r="W60">
        <f t="shared" si="6"/>
        <v>2014</v>
      </c>
    </row>
    <row r="61" spans="1:23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8263</v>
      </c>
      <c r="Q61" s="12">
        <f t="shared" si="2"/>
        <v>1</v>
      </c>
      <c r="R61">
        <f t="shared" si="3"/>
        <v>606.82000000000005</v>
      </c>
      <c r="S61" s="14" t="s">
        <v>8308</v>
      </c>
      <c r="T61" t="s">
        <v>8309</v>
      </c>
      <c r="U61" s="9">
        <f t="shared" si="4"/>
        <v>42230.235833333332</v>
      </c>
      <c r="V61" s="9">
        <f t="shared" si="5"/>
        <v>42261.875</v>
      </c>
      <c r="W61">
        <f t="shared" si="6"/>
        <v>2015</v>
      </c>
    </row>
    <row r="62" spans="1:23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 s="12">
        <f t="shared" si="2"/>
        <v>1.03</v>
      </c>
      <c r="R62">
        <f t="shared" si="3"/>
        <v>43.04</v>
      </c>
      <c r="S62" s="14" t="s">
        <v>8308</v>
      </c>
      <c r="T62" t="s">
        <v>8310</v>
      </c>
      <c r="U62" s="9">
        <f t="shared" si="4"/>
        <v>41701.901817129634</v>
      </c>
      <c r="V62" s="9">
        <f t="shared" si="5"/>
        <v>41721</v>
      </c>
      <c r="W62">
        <f t="shared" si="6"/>
        <v>2014</v>
      </c>
    </row>
    <row r="63" spans="1:23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 s="12">
        <f t="shared" si="2"/>
        <v>1.48</v>
      </c>
      <c r="R63">
        <f t="shared" si="3"/>
        <v>322.39</v>
      </c>
      <c r="S63" s="14" t="s">
        <v>8308</v>
      </c>
      <c r="T63" t="s">
        <v>8310</v>
      </c>
      <c r="U63" s="9">
        <f t="shared" si="4"/>
        <v>41409.814317129625</v>
      </c>
      <c r="V63" s="9">
        <f t="shared" si="5"/>
        <v>41431.814317129625</v>
      </c>
      <c r="W63">
        <f t="shared" si="6"/>
        <v>2013</v>
      </c>
    </row>
    <row r="64" spans="1:23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12">
        <f t="shared" si="2"/>
        <v>1.55</v>
      </c>
      <c r="R64">
        <f t="shared" si="3"/>
        <v>96.71</v>
      </c>
      <c r="S64" s="14" t="s">
        <v>8308</v>
      </c>
      <c r="T64" t="s">
        <v>8310</v>
      </c>
      <c r="U64" s="9">
        <f t="shared" si="4"/>
        <v>41311.799513888887</v>
      </c>
      <c r="V64" s="9">
        <f t="shared" si="5"/>
        <v>41336.799513888887</v>
      </c>
      <c r="W64">
        <f t="shared" si="6"/>
        <v>2013</v>
      </c>
    </row>
    <row r="65" spans="1:23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12">
        <f t="shared" si="2"/>
        <v>1.1399999999999999</v>
      </c>
      <c r="R65">
        <f t="shared" si="3"/>
        <v>35.47</v>
      </c>
      <c r="S65" s="14" t="s">
        <v>8308</v>
      </c>
      <c r="T65" t="s">
        <v>8310</v>
      </c>
      <c r="U65" s="9">
        <f t="shared" si="4"/>
        <v>41612.912187499998</v>
      </c>
      <c r="V65" s="9">
        <f t="shared" si="5"/>
        <v>41636.207638888889</v>
      </c>
      <c r="W65">
        <f t="shared" si="6"/>
        <v>2013</v>
      </c>
    </row>
    <row r="66" spans="1:23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9">
        <f t="shared" ref="J66:J129" si="7">(I66/86400)+DATE(1970,1,1)</f>
        <v>41463.01829861111</v>
      </c>
      <c r="K66">
        <v>1370651181</v>
      </c>
      <c r="L66" s="9">
        <f t="shared" ref="L66:L129" si="8">(K66/86400)+DATE(1970,1,1)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2">
        <f t="shared" si="2"/>
        <v>1.73</v>
      </c>
      <c r="R66">
        <f t="shared" si="3"/>
        <v>86.67</v>
      </c>
      <c r="S66" s="14" t="s">
        <v>8308</v>
      </c>
      <c r="T66" t="s">
        <v>8310</v>
      </c>
      <c r="U66" s="9">
        <f t="shared" si="4"/>
        <v>41433.01829861111</v>
      </c>
      <c r="V66" s="9">
        <f t="shared" si="5"/>
        <v>41463.01829861111</v>
      </c>
      <c r="W66">
        <f t="shared" si="6"/>
        <v>2013</v>
      </c>
    </row>
    <row r="67" spans="1:23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9">
        <f t="shared" si="7"/>
        <v>41862.249305555553</v>
      </c>
      <c r="K67">
        <v>1405453354</v>
      </c>
      <c r="L67" s="9">
        <f t="shared" si="8"/>
        <v>41835.821226851855</v>
      </c>
      <c r="M67" t="b">
        <v>0</v>
      </c>
      <c r="N67">
        <v>57</v>
      </c>
      <c r="O67" t="b">
        <v>1</v>
      </c>
      <c r="P67" t="s">
        <v>8264</v>
      </c>
      <c r="Q67" s="12">
        <f t="shared" ref="Q67:Q130" si="9">ROUND(E67/D67,2)</f>
        <v>1.08</v>
      </c>
      <c r="R67">
        <f t="shared" ref="R67:R130" si="10">IFERROR(ROUND(E67/N67,2),0)</f>
        <v>132.05000000000001</v>
      </c>
      <c r="S67" s="14" t="s">
        <v>8308</v>
      </c>
      <c r="T67" t="s">
        <v>8310</v>
      </c>
      <c r="U67" s="9">
        <f t="shared" ref="U67:U130" si="11">(K67/86400)+DATE(1970,1,1)</f>
        <v>41835.821226851855</v>
      </c>
      <c r="V67" s="9">
        <f t="shared" ref="V67:V130" si="12">(I67/86400)+DATE(1970,1,1)</f>
        <v>41862.249305555553</v>
      </c>
      <c r="W67">
        <f t="shared" ref="W67:W130" si="13">YEAR(U67)</f>
        <v>2014</v>
      </c>
    </row>
    <row r="68" spans="1:23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9">
        <f t="shared" si="7"/>
        <v>42569.849768518514</v>
      </c>
      <c r="K68">
        <v>1466281420</v>
      </c>
      <c r="L68" s="9">
        <f t="shared" si="8"/>
        <v>42539.849768518514</v>
      </c>
      <c r="M68" t="b">
        <v>0</v>
      </c>
      <c r="N68">
        <v>26</v>
      </c>
      <c r="O68" t="b">
        <v>1</v>
      </c>
      <c r="P68" t="s">
        <v>8264</v>
      </c>
      <c r="Q68" s="12">
        <f t="shared" si="9"/>
        <v>1.19</v>
      </c>
      <c r="R68">
        <f t="shared" si="10"/>
        <v>91.23</v>
      </c>
      <c r="S68" s="14" t="s">
        <v>8308</v>
      </c>
      <c r="T68" t="s">
        <v>8310</v>
      </c>
      <c r="U68" s="9">
        <f t="shared" si="11"/>
        <v>42539.849768518514</v>
      </c>
      <c r="V68" s="9">
        <f t="shared" si="12"/>
        <v>42569.849768518514</v>
      </c>
      <c r="W68">
        <f t="shared" si="13"/>
        <v>2016</v>
      </c>
    </row>
    <row r="69" spans="1:23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9">
        <f t="shared" si="7"/>
        <v>41105.583379629628</v>
      </c>
      <c r="K69">
        <v>1339768804</v>
      </c>
      <c r="L69" s="9">
        <f t="shared" si="8"/>
        <v>41075.583379629628</v>
      </c>
      <c r="M69" t="b">
        <v>0</v>
      </c>
      <c r="N69">
        <v>20</v>
      </c>
      <c r="O69" t="b">
        <v>1</v>
      </c>
      <c r="P69" t="s">
        <v>8264</v>
      </c>
      <c r="Q69" s="12">
        <f t="shared" si="9"/>
        <v>1.1599999999999999</v>
      </c>
      <c r="R69">
        <f t="shared" si="10"/>
        <v>116.25</v>
      </c>
      <c r="S69" s="14" t="s">
        <v>8308</v>
      </c>
      <c r="T69" t="s">
        <v>8310</v>
      </c>
      <c r="U69" s="9">
        <f t="shared" si="11"/>
        <v>41075.583379629628</v>
      </c>
      <c r="V69" s="9">
        <f t="shared" si="12"/>
        <v>41105.583379629628</v>
      </c>
      <c r="W69">
        <f t="shared" si="13"/>
        <v>2012</v>
      </c>
    </row>
    <row r="70" spans="1:23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9">
        <f t="shared" si="7"/>
        <v>41693.569340277776</v>
      </c>
      <c r="K70">
        <v>1390570791</v>
      </c>
      <c r="L70" s="9">
        <f t="shared" si="8"/>
        <v>41663.569340277776</v>
      </c>
      <c r="M70" t="b">
        <v>0</v>
      </c>
      <c r="N70">
        <v>36</v>
      </c>
      <c r="O70" t="b">
        <v>1</v>
      </c>
      <c r="P70" t="s">
        <v>8264</v>
      </c>
      <c r="Q70" s="12">
        <f t="shared" si="9"/>
        <v>1.27</v>
      </c>
      <c r="R70">
        <f t="shared" si="10"/>
        <v>21.19</v>
      </c>
      <c r="S70" s="14" t="s">
        <v>8308</v>
      </c>
      <c r="T70" t="s">
        <v>8310</v>
      </c>
      <c r="U70" s="9">
        <f t="shared" si="11"/>
        <v>41663.569340277776</v>
      </c>
      <c r="V70" s="9">
        <f t="shared" si="12"/>
        <v>41693.569340277776</v>
      </c>
      <c r="W70">
        <f t="shared" si="13"/>
        <v>2014</v>
      </c>
    </row>
    <row r="71" spans="1:23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9">
        <f t="shared" si="7"/>
        <v>40818.290972222225</v>
      </c>
      <c r="K71">
        <v>1314765025</v>
      </c>
      <c r="L71" s="9">
        <f t="shared" si="8"/>
        <v>40786.187789351854</v>
      </c>
      <c r="M71" t="b">
        <v>0</v>
      </c>
      <c r="N71">
        <v>178</v>
      </c>
      <c r="O71" t="b">
        <v>1</v>
      </c>
      <c r="P71" t="s">
        <v>8264</v>
      </c>
      <c r="Q71" s="12">
        <f t="shared" si="9"/>
        <v>1.1100000000000001</v>
      </c>
      <c r="R71">
        <f t="shared" si="10"/>
        <v>62.33</v>
      </c>
      <c r="S71" s="14" t="s">
        <v>8308</v>
      </c>
      <c r="T71" t="s">
        <v>8310</v>
      </c>
      <c r="U71" s="9">
        <f t="shared" si="11"/>
        <v>40786.187789351854</v>
      </c>
      <c r="V71" s="9">
        <f t="shared" si="12"/>
        <v>40818.290972222225</v>
      </c>
      <c r="W71">
        <f t="shared" si="13"/>
        <v>2011</v>
      </c>
    </row>
    <row r="72" spans="1:23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9">
        <f t="shared" si="7"/>
        <v>40790.896354166667</v>
      </c>
      <c r="K72">
        <v>1309987845</v>
      </c>
      <c r="L72" s="9">
        <f t="shared" si="8"/>
        <v>40730.896354166667</v>
      </c>
      <c r="M72" t="b">
        <v>0</v>
      </c>
      <c r="N72">
        <v>17</v>
      </c>
      <c r="O72" t="b">
        <v>1</v>
      </c>
      <c r="P72" t="s">
        <v>8264</v>
      </c>
      <c r="Q72" s="12">
        <f t="shared" si="9"/>
        <v>1.27</v>
      </c>
      <c r="R72">
        <f t="shared" si="10"/>
        <v>37.409999999999997</v>
      </c>
      <c r="S72" s="14" t="s">
        <v>8308</v>
      </c>
      <c r="T72" t="s">
        <v>8310</v>
      </c>
      <c r="U72" s="9">
        <f t="shared" si="11"/>
        <v>40730.896354166667</v>
      </c>
      <c r="V72" s="9">
        <f t="shared" si="12"/>
        <v>40790.896354166667</v>
      </c>
      <c r="W72">
        <f t="shared" si="13"/>
        <v>2011</v>
      </c>
    </row>
    <row r="73" spans="1:23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9">
        <f t="shared" si="7"/>
        <v>41057.271493055552</v>
      </c>
      <c r="K73">
        <v>1333002657</v>
      </c>
      <c r="L73" s="9">
        <f t="shared" si="8"/>
        <v>40997.271493055552</v>
      </c>
      <c r="M73" t="b">
        <v>0</v>
      </c>
      <c r="N73">
        <v>32</v>
      </c>
      <c r="O73" t="b">
        <v>1</v>
      </c>
      <c r="P73" t="s">
        <v>8264</v>
      </c>
      <c r="Q73" s="12">
        <f t="shared" si="9"/>
        <v>1.24</v>
      </c>
      <c r="R73">
        <f t="shared" si="10"/>
        <v>69.72</v>
      </c>
      <c r="S73" s="14" t="s">
        <v>8308</v>
      </c>
      <c r="T73" t="s">
        <v>8310</v>
      </c>
      <c r="U73" s="9">
        <f t="shared" si="11"/>
        <v>40997.271493055552</v>
      </c>
      <c r="V73" s="9">
        <f t="shared" si="12"/>
        <v>41057.271493055552</v>
      </c>
      <c r="W73">
        <f t="shared" si="13"/>
        <v>2012</v>
      </c>
    </row>
    <row r="74" spans="1:23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9">
        <f t="shared" si="7"/>
        <v>41228</v>
      </c>
      <c r="K74">
        <v>1351210481</v>
      </c>
      <c r="L74" s="9">
        <f t="shared" si="8"/>
        <v>41208.010196759264</v>
      </c>
      <c r="M74" t="b">
        <v>0</v>
      </c>
      <c r="N74">
        <v>41</v>
      </c>
      <c r="O74" t="b">
        <v>1</v>
      </c>
      <c r="P74" t="s">
        <v>8264</v>
      </c>
      <c r="Q74" s="12">
        <f t="shared" si="9"/>
        <v>1.08</v>
      </c>
      <c r="R74">
        <f t="shared" si="10"/>
        <v>58.17</v>
      </c>
      <c r="S74" s="14" t="s">
        <v>8308</v>
      </c>
      <c r="T74" t="s">
        <v>8310</v>
      </c>
      <c r="U74" s="9">
        <f t="shared" si="11"/>
        <v>41208.010196759264</v>
      </c>
      <c r="V74" s="9">
        <f t="shared" si="12"/>
        <v>41228</v>
      </c>
      <c r="W74">
        <f t="shared" si="13"/>
        <v>2012</v>
      </c>
    </row>
    <row r="75" spans="1:23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9">
        <f t="shared" si="7"/>
        <v>40666.165972222225</v>
      </c>
      <c r="K75">
        <v>1297620584</v>
      </c>
      <c r="L75" s="9">
        <f t="shared" si="8"/>
        <v>40587.75675925926</v>
      </c>
      <c r="M75" t="b">
        <v>0</v>
      </c>
      <c r="N75">
        <v>18</v>
      </c>
      <c r="O75" t="b">
        <v>1</v>
      </c>
      <c r="P75" t="s">
        <v>8264</v>
      </c>
      <c r="Q75" s="12">
        <f t="shared" si="9"/>
        <v>1</v>
      </c>
      <c r="R75">
        <f t="shared" si="10"/>
        <v>50</v>
      </c>
      <c r="S75" s="14" t="s">
        <v>8308</v>
      </c>
      <c r="T75" t="s">
        <v>8310</v>
      </c>
      <c r="U75" s="9">
        <f t="shared" si="11"/>
        <v>40587.75675925926</v>
      </c>
      <c r="V75" s="9">
        <f t="shared" si="12"/>
        <v>40666.165972222225</v>
      </c>
      <c r="W75">
        <f t="shared" si="13"/>
        <v>2011</v>
      </c>
    </row>
    <row r="76" spans="1:23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9">
        <f t="shared" si="7"/>
        <v>42390.487210648149</v>
      </c>
      <c r="K76">
        <v>1450784495</v>
      </c>
      <c r="L76" s="9">
        <f t="shared" si="8"/>
        <v>42360.487210648149</v>
      </c>
      <c r="M76" t="b">
        <v>0</v>
      </c>
      <c r="N76">
        <v>29</v>
      </c>
      <c r="O76" t="b">
        <v>1</v>
      </c>
      <c r="P76" t="s">
        <v>8264</v>
      </c>
      <c r="Q76" s="12">
        <f t="shared" si="9"/>
        <v>1.1299999999999999</v>
      </c>
      <c r="R76">
        <f t="shared" si="10"/>
        <v>19.47</v>
      </c>
      <c r="S76" s="14" t="s">
        <v>8308</v>
      </c>
      <c r="T76" t="s">
        <v>8310</v>
      </c>
      <c r="U76" s="9">
        <f t="shared" si="11"/>
        <v>42360.487210648149</v>
      </c>
      <c r="V76" s="9">
        <f t="shared" si="12"/>
        <v>42390.487210648149</v>
      </c>
      <c r="W76">
        <f t="shared" si="13"/>
        <v>2015</v>
      </c>
    </row>
    <row r="77" spans="1:23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9">
        <f t="shared" si="7"/>
        <v>41387.209166666667</v>
      </c>
      <c r="K77">
        <v>1364101272</v>
      </c>
      <c r="L77" s="9">
        <f t="shared" si="8"/>
        <v>41357.209166666667</v>
      </c>
      <c r="M77" t="b">
        <v>0</v>
      </c>
      <c r="N77">
        <v>47</v>
      </c>
      <c r="O77" t="b">
        <v>1</v>
      </c>
      <c r="P77" t="s">
        <v>8264</v>
      </c>
      <c r="Q77" s="12">
        <f t="shared" si="9"/>
        <v>1.1499999999999999</v>
      </c>
      <c r="R77">
        <f t="shared" si="10"/>
        <v>85.96</v>
      </c>
      <c r="S77" s="14" t="s">
        <v>8308</v>
      </c>
      <c r="T77" t="s">
        <v>8310</v>
      </c>
      <c r="U77" s="9">
        <f t="shared" si="11"/>
        <v>41357.209166666667</v>
      </c>
      <c r="V77" s="9">
        <f t="shared" si="12"/>
        <v>41387.209166666667</v>
      </c>
      <c r="W77">
        <f t="shared" si="13"/>
        <v>2013</v>
      </c>
    </row>
    <row r="78" spans="1:23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9">
        <f t="shared" si="7"/>
        <v>40904.733310185184</v>
      </c>
      <c r="K78">
        <v>1319819758</v>
      </c>
      <c r="L78" s="9">
        <f t="shared" si="8"/>
        <v>40844.691643518519</v>
      </c>
      <c r="M78" t="b">
        <v>0</v>
      </c>
      <c r="N78">
        <v>15</v>
      </c>
      <c r="O78" t="b">
        <v>1</v>
      </c>
      <c r="P78" t="s">
        <v>8264</v>
      </c>
      <c r="Q78" s="12">
        <f t="shared" si="9"/>
        <v>1.53</v>
      </c>
      <c r="R78">
        <f t="shared" si="10"/>
        <v>30.67</v>
      </c>
      <c r="S78" s="14" t="s">
        <v>8308</v>
      </c>
      <c r="T78" t="s">
        <v>8310</v>
      </c>
      <c r="U78" s="9">
        <f t="shared" si="11"/>
        <v>40844.691643518519</v>
      </c>
      <c r="V78" s="9">
        <f t="shared" si="12"/>
        <v>40904.733310185184</v>
      </c>
      <c r="W78">
        <f t="shared" si="13"/>
        <v>2011</v>
      </c>
    </row>
    <row r="79" spans="1:23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9">
        <f t="shared" si="7"/>
        <v>41050.124305555553</v>
      </c>
      <c r="K79">
        <v>1332991717</v>
      </c>
      <c r="L79" s="9">
        <f t="shared" si="8"/>
        <v>40997.144872685181</v>
      </c>
      <c r="M79" t="b">
        <v>0</v>
      </c>
      <c r="N79">
        <v>26</v>
      </c>
      <c r="O79" t="b">
        <v>1</v>
      </c>
      <c r="P79" t="s">
        <v>8264</v>
      </c>
      <c r="Q79" s="12">
        <f t="shared" si="9"/>
        <v>3.93</v>
      </c>
      <c r="R79">
        <f t="shared" si="10"/>
        <v>60.38</v>
      </c>
      <c r="S79" s="14" t="s">
        <v>8308</v>
      </c>
      <c r="T79" t="s">
        <v>8310</v>
      </c>
      <c r="U79" s="9">
        <f t="shared" si="11"/>
        <v>40997.144872685181</v>
      </c>
      <c r="V79" s="9">
        <f t="shared" si="12"/>
        <v>41050.124305555553</v>
      </c>
      <c r="W79">
        <f t="shared" si="13"/>
        <v>2012</v>
      </c>
    </row>
    <row r="80" spans="1:23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9">
        <f t="shared" si="7"/>
        <v>42614.730567129634</v>
      </c>
      <c r="K80">
        <v>1471887121</v>
      </c>
      <c r="L80" s="9">
        <f t="shared" si="8"/>
        <v>42604.730567129634</v>
      </c>
      <c r="M80" t="b">
        <v>0</v>
      </c>
      <c r="N80">
        <v>35</v>
      </c>
      <c r="O80" t="b">
        <v>1</v>
      </c>
      <c r="P80" t="s">
        <v>8264</v>
      </c>
      <c r="Q80" s="12">
        <f t="shared" si="9"/>
        <v>27.02</v>
      </c>
      <c r="R80">
        <f t="shared" si="10"/>
        <v>38.6</v>
      </c>
      <c r="S80" s="14" t="s">
        <v>8308</v>
      </c>
      <c r="T80" t="s">
        <v>8310</v>
      </c>
      <c r="U80" s="9">
        <f t="shared" si="11"/>
        <v>42604.730567129634</v>
      </c>
      <c r="V80" s="9">
        <f t="shared" si="12"/>
        <v>42614.730567129634</v>
      </c>
      <c r="W80">
        <f t="shared" si="13"/>
        <v>2016</v>
      </c>
    </row>
    <row r="81" spans="1:23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9">
        <f t="shared" si="7"/>
        <v>41754.776539351849</v>
      </c>
      <c r="K81">
        <v>1395859093</v>
      </c>
      <c r="L81" s="9">
        <f t="shared" si="8"/>
        <v>41724.776539351849</v>
      </c>
      <c r="M81" t="b">
        <v>0</v>
      </c>
      <c r="N81">
        <v>41</v>
      </c>
      <c r="O81" t="b">
        <v>1</v>
      </c>
      <c r="P81" t="s">
        <v>8264</v>
      </c>
      <c r="Q81" s="12">
        <f t="shared" si="9"/>
        <v>1.27</v>
      </c>
      <c r="R81">
        <f t="shared" si="10"/>
        <v>40.270000000000003</v>
      </c>
      <c r="S81" s="14" t="s">
        <v>8308</v>
      </c>
      <c r="T81" t="s">
        <v>8310</v>
      </c>
      <c r="U81" s="9">
        <f t="shared" si="11"/>
        <v>41724.776539351849</v>
      </c>
      <c r="V81" s="9">
        <f t="shared" si="12"/>
        <v>41754.776539351849</v>
      </c>
      <c r="W81">
        <f t="shared" si="13"/>
        <v>2014</v>
      </c>
    </row>
    <row r="82" spans="1:23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9">
        <f t="shared" si="7"/>
        <v>41618.083981481483</v>
      </c>
      <c r="K82">
        <v>1383616856</v>
      </c>
      <c r="L82" s="9">
        <f t="shared" si="8"/>
        <v>41583.083981481483</v>
      </c>
      <c r="M82" t="b">
        <v>0</v>
      </c>
      <c r="N82">
        <v>47</v>
      </c>
      <c r="O82" t="b">
        <v>1</v>
      </c>
      <c r="P82" t="s">
        <v>8264</v>
      </c>
      <c r="Q82" s="12">
        <f t="shared" si="9"/>
        <v>1.07</v>
      </c>
      <c r="R82">
        <f t="shared" si="10"/>
        <v>273.83</v>
      </c>
      <c r="S82" s="14" t="s">
        <v>8308</v>
      </c>
      <c r="T82" t="s">
        <v>8310</v>
      </c>
      <c r="U82" s="9">
        <f t="shared" si="11"/>
        <v>41583.083981481483</v>
      </c>
      <c r="V82" s="9">
        <f t="shared" si="12"/>
        <v>41618.083981481483</v>
      </c>
      <c r="W82">
        <f t="shared" si="13"/>
        <v>2013</v>
      </c>
    </row>
    <row r="83" spans="1:23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9">
        <f t="shared" si="7"/>
        <v>41104.126388888893</v>
      </c>
      <c r="K83">
        <v>1341892127</v>
      </c>
      <c r="L83" s="9">
        <f t="shared" si="8"/>
        <v>41100.158877314811</v>
      </c>
      <c r="M83" t="b">
        <v>0</v>
      </c>
      <c r="N83">
        <v>28</v>
      </c>
      <c r="O83" t="b">
        <v>1</v>
      </c>
      <c r="P83" t="s">
        <v>8264</v>
      </c>
      <c r="Q83" s="12">
        <f t="shared" si="9"/>
        <v>1.98</v>
      </c>
      <c r="R83">
        <f t="shared" si="10"/>
        <v>53.04</v>
      </c>
      <c r="S83" s="14" t="s">
        <v>8308</v>
      </c>
      <c r="T83" t="s">
        <v>8310</v>
      </c>
      <c r="U83" s="9">
        <f t="shared" si="11"/>
        <v>41100.158877314811</v>
      </c>
      <c r="V83" s="9">
        <f t="shared" si="12"/>
        <v>41104.126388888893</v>
      </c>
      <c r="W83">
        <f t="shared" si="13"/>
        <v>2012</v>
      </c>
    </row>
    <row r="84" spans="1:23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9">
        <f t="shared" si="7"/>
        <v>40825.820150462961</v>
      </c>
      <c r="K84">
        <v>1315597261</v>
      </c>
      <c r="L84" s="9">
        <f t="shared" si="8"/>
        <v>40795.820150462961</v>
      </c>
      <c r="M84" t="b">
        <v>0</v>
      </c>
      <c r="N84">
        <v>100</v>
      </c>
      <c r="O84" t="b">
        <v>1</v>
      </c>
      <c r="P84" t="s">
        <v>8264</v>
      </c>
      <c r="Q84" s="12">
        <f t="shared" si="9"/>
        <v>1</v>
      </c>
      <c r="R84">
        <f t="shared" si="10"/>
        <v>40.01</v>
      </c>
      <c r="S84" s="14" t="s">
        <v>8308</v>
      </c>
      <c r="T84" t="s">
        <v>8310</v>
      </c>
      <c r="U84" s="9">
        <f t="shared" si="11"/>
        <v>40795.820150462961</v>
      </c>
      <c r="V84" s="9">
        <f t="shared" si="12"/>
        <v>40825.820150462961</v>
      </c>
      <c r="W84">
        <f t="shared" si="13"/>
        <v>2011</v>
      </c>
    </row>
    <row r="85" spans="1:23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9">
        <f t="shared" si="7"/>
        <v>42057.479166666672</v>
      </c>
      <c r="K85">
        <v>1423320389</v>
      </c>
      <c r="L85" s="9">
        <f t="shared" si="8"/>
        <v>42042.615613425922</v>
      </c>
      <c r="M85" t="b">
        <v>0</v>
      </c>
      <c r="N85">
        <v>13</v>
      </c>
      <c r="O85" t="b">
        <v>1</v>
      </c>
      <c r="P85" t="s">
        <v>8264</v>
      </c>
      <c r="Q85" s="12">
        <f t="shared" si="9"/>
        <v>1.03</v>
      </c>
      <c r="R85">
        <f t="shared" si="10"/>
        <v>15.77</v>
      </c>
      <c r="S85" s="14" t="s">
        <v>8308</v>
      </c>
      <c r="T85" t="s">
        <v>8310</v>
      </c>
      <c r="U85" s="9">
        <f t="shared" si="11"/>
        <v>42042.615613425922</v>
      </c>
      <c r="V85" s="9">
        <f t="shared" si="12"/>
        <v>42057.479166666672</v>
      </c>
      <c r="W85">
        <f t="shared" si="13"/>
        <v>2015</v>
      </c>
    </row>
    <row r="86" spans="1:23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9">
        <f t="shared" si="7"/>
        <v>40678.757939814815</v>
      </c>
      <c r="K86">
        <v>1302891086</v>
      </c>
      <c r="L86" s="9">
        <f t="shared" si="8"/>
        <v>40648.757939814815</v>
      </c>
      <c r="M86" t="b">
        <v>0</v>
      </c>
      <c r="N86">
        <v>7</v>
      </c>
      <c r="O86" t="b">
        <v>1</v>
      </c>
      <c r="P86" t="s">
        <v>8264</v>
      </c>
      <c r="Q86" s="12">
        <f t="shared" si="9"/>
        <v>1</v>
      </c>
      <c r="R86">
        <f t="shared" si="10"/>
        <v>71.430000000000007</v>
      </c>
      <c r="S86" s="14" t="s">
        <v>8308</v>
      </c>
      <c r="T86" t="s">
        <v>8310</v>
      </c>
      <c r="U86" s="9">
        <f t="shared" si="11"/>
        <v>40648.757939814815</v>
      </c>
      <c r="V86" s="9">
        <f t="shared" si="12"/>
        <v>40678.757939814815</v>
      </c>
      <c r="W86">
        <f t="shared" si="13"/>
        <v>2011</v>
      </c>
    </row>
    <row r="87" spans="1:23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9">
        <f t="shared" si="7"/>
        <v>40809.125428240739</v>
      </c>
      <c r="K87">
        <v>1314154837</v>
      </c>
      <c r="L87" s="9">
        <f t="shared" si="8"/>
        <v>40779.125428240739</v>
      </c>
      <c r="M87" t="b">
        <v>0</v>
      </c>
      <c r="N87">
        <v>21</v>
      </c>
      <c r="O87" t="b">
        <v>1</v>
      </c>
      <c r="P87" t="s">
        <v>8264</v>
      </c>
      <c r="Q87" s="12">
        <f t="shared" si="9"/>
        <v>1.26</v>
      </c>
      <c r="R87">
        <f t="shared" si="10"/>
        <v>71.709999999999994</v>
      </c>
      <c r="S87" s="14" t="s">
        <v>8308</v>
      </c>
      <c r="T87" t="s">
        <v>8310</v>
      </c>
      <c r="U87" s="9">
        <f t="shared" si="11"/>
        <v>40779.125428240739</v>
      </c>
      <c r="V87" s="9">
        <f t="shared" si="12"/>
        <v>40809.125428240739</v>
      </c>
      <c r="W87">
        <f t="shared" si="13"/>
        <v>2011</v>
      </c>
    </row>
    <row r="88" spans="1:23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9">
        <f t="shared" si="7"/>
        <v>42365.59774305555</v>
      </c>
      <c r="K88">
        <v>1444828845</v>
      </c>
      <c r="L88" s="9">
        <f t="shared" si="8"/>
        <v>42291.556076388893</v>
      </c>
      <c r="M88" t="b">
        <v>0</v>
      </c>
      <c r="N88">
        <v>17</v>
      </c>
      <c r="O88" t="b">
        <v>1</v>
      </c>
      <c r="P88" t="s">
        <v>8264</v>
      </c>
      <c r="Q88" s="12">
        <f t="shared" si="9"/>
        <v>1.06</v>
      </c>
      <c r="R88">
        <f t="shared" si="10"/>
        <v>375.76</v>
      </c>
      <c r="S88" s="14" t="s">
        <v>8308</v>
      </c>
      <c r="T88" t="s">
        <v>8310</v>
      </c>
      <c r="U88" s="9">
        <f t="shared" si="11"/>
        <v>42291.556076388893</v>
      </c>
      <c r="V88" s="9">
        <f t="shared" si="12"/>
        <v>42365.59774305555</v>
      </c>
      <c r="W88">
        <f t="shared" si="13"/>
        <v>2015</v>
      </c>
    </row>
    <row r="89" spans="1:23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9">
        <f t="shared" si="7"/>
        <v>40332.070138888885</v>
      </c>
      <c r="K89">
        <v>1274705803</v>
      </c>
      <c r="L89" s="9">
        <f t="shared" si="8"/>
        <v>40322.539386574077</v>
      </c>
      <c r="M89" t="b">
        <v>0</v>
      </c>
      <c r="N89">
        <v>25</v>
      </c>
      <c r="O89" t="b">
        <v>1</v>
      </c>
      <c r="P89" t="s">
        <v>8264</v>
      </c>
      <c r="Q89" s="12">
        <f t="shared" si="9"/>
        <v>1.05</v>
      </c>
      <c r="R89">
        <f t="shared" si="10"/>
        <v>104.6</v>
      </c>
      <c r="S89" s="14" t="s">
        <v>8308</v>
      </c>
      <c r="T89" t="s">
        <v>8310</v>
      </c>
      <c r="U89" s="9">
        <f t="shared" si="11"/>
        <v>40322.539386574077</v>
      </c>
      <c r="V89" s="9">
        <f t="shared" si="12"/>
        <v>40332.070138888885</v>
      </c>
      <c r="W89">
        <f t="shared" si="13"/>
        <v>2010</v>
      </c>
    </row>
    <row r="90" spans="1:23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9">
        <f t="shared" si="7"/>
        <v>41812.65892361111</v>
      </c>
      <c r="K90">
        <v>1401205731</v>
      </c>
      <c r="L90" s="9">
        <f t="shared" si="8"/>
        <v>41786.65892361111</v>
      </c>
      <c r="M90" t="b">
        <v>0</v>
      </c>
      <c r="N90">
        <v>60</v>
      </c>
      <c r="O90" t="b">
        <v>1</v>
      </c>
      <c r="P90" t="s">
        <v>8264</v>
      </c>
      <c r="Q90" s="12">
        <f t="shared" si="9"/>
        <v>1.03</v>
      </c>
      <c r="R90">
        <f t="shared" si="10"/>
        <v>60</v>
      </c>
      <c r="S90" s="14" t="s">
        <v>8308</v>
      </c>
      <c r="T90" t="s">
        <v>8310</v>
      </c>
      <c r="U90" s="9">
        <f t="shared" si="11"/>
        <v>41786.65892361111</v>
      </c>
      <c r="V90" s="9">
        <f t="shared" si="12"/>
        <v>41812.65892361111</v>
      </c>
      <c r="W90">
        <f t="shared" si="13"/>
        <v>2014</v>
      </c>
    </row>
    <row r="91" spans="1:23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9">
        <f t="shared" si="7"/>
        <v>41427.752222222218</v>
      </c>
      <c r="K91">
        <v>1368036192</v>
      </c>
      <c r="L91" s="9">
        <f t="shared" si="8"/>
        <v>41402.752222222218</v>
      </c>
      <c r="M91" t="b">
        <v>0</v>
      </c>
      <c r="N91">
        <v>56</v>
      </c>
      <c r="O91" t="b">
        <v>1</v>
      </c>
      <c r="P91" t="s">
        <v>8264</v>
      </c>
      <c r="Q91" s="12">
        <f t="shared" si="9"/>
        <v>1.1499999999999999</v>
      </c>
      <c r="R91">
        <f t="shared" si="10"/>
        <v>123.29</v>
      </c>
      <c r="S91" s="14" t="s">
        <v>8308</v>
      </c>
      <c r="T91" t="s">
        <v>8310</v>
      </c>
      <c r="U91" s="9">
        <f t="shared" si="11"/>
        <v>41402.752222222218</v>
      </c>
      <c r="V91" s="9">
        <f t="shared" si="12"/>
        <v>41427.752222222218</v>
      </c>
      <c r="W91">
        <f t="shared" si="13"/>
        <v>2013</v>
      </c>
    </row>
    <row r="92" spans="1:23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9">
        <f t="shared" si="7"/>
        <v>40736.297442129631</v>
      </c>
      <c r="K92">
        <v>1307862499</v>
      </c>
      <c r="L92" s="9">
        <f t="shared" si="8"/>
        <v>40706.297442129631</v>
      </c>
      <c r="M92" t="b">
        <v>0</v>
      </c>
      <c r="N92">
        <v>16</v>
      </c>
      <c r="O92" t="b">
        <v>1</v>
      </c>
      <c r="P92" t="s">
        <v>8264</v>
      </c>
      <c r="Q92" s="12">
        <f t="shared" si="9"/>
        <v>1</v>
      </c>
      <c r="R92">
        <f t="shared" si="10"/>
        <v>31.38</v>
      </c>
      <c r="S92" s="14" t="s">
        <v>8308</v>
      </c>
      <c r="T92" t="s">
        <v>8310</v>
      </c>
      <c r="U92" s="9">
        <f t="shared" si="11"/>
        <v>40706.297442129631</v>
      </c>
      <c r="V92" s="9">
        <f t="shared" si="12"/>
        <v>40736.297442129631</v>
      </c>
      <c r="W92">
        <f t="shared" si="13"/>
        <v>2011</v>
      </c>
    </row>
    <row r="93" spans="1:23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9">
        <f t="shared" si="7"/>
        <v>40680.402361111112</v>
      </c>
      <c r="K93">
        <v>1300354764</v>
      </c>
      <c r="L93" s="9">
        <f t="shared" si="8"/>
        <v>40619.402361111112</v>
      </c>
      <c r="M93" t="b">
        <v>0</v>
      </c>
      <c r="N93">
        <v>46</v>
      </c>
      <c r="O93" t="b">
        <v>1</v>
      </c>
      <c r="P93" t="s">
        <v>8264</v>
      </c>
      <c r="Q93" s="12">
        <f t="shared" si="9"/>
        <v>1.2</v>
      </c>
      <c r="R93">
        <f t="shared" si="10"/>
        <v>78.260000000000005</v>
      </c>
      <c r="S93" s="14" t="s">
        <v>8308</v>
      </c>
      <c r="T93" t="s">
        <v>8310</v>
      </c>
      <c r="U93" s="9">
        <f t="shared" si="11"/>
        <v>40619.402361111112</v>
      </c>
      <c r="V93" s="9">
        <f t="shared" si="12"/>
        <v>40680.402361111112</v>
      </c>
      <c r="W93">
        <f t="shared" si="13"/>
        <v>2011</v>
      </c>
    </row>
    <row r="94" spans="1:23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9">
        <f t="shared" si="7"/>
        <v>42767.333333333328</v>
      </c>
      <c r="K94">
        <v>1481949983</v>
      </c>
      <c r="L94" s="9">
        <f t="shared" si="8"/>
        <v>42721.198877314819</v>
      </c>
      <c r="M94" t="b">
        <v>0</v>
      </c>
      <c r="N94">
        <v>43</v>
      </c>
      <c r="O94" t="b">
        <v>1</v>
      </c>
      <c r="P94" t="s">
        <v>8264</v>
      </c>
      <c r="Q94" s="12">
        <f t="shared" si="9"/>
        <v>1.05</v>
      </c>
      <c r="R94">
        <f t="shared" si="10"/>
        <v>122.33</v>
      </c>
      <c r="S94" s="14" t="s">
        <v>8308</v>
      </c>
      <c r="T94" t="s">
        <v>8310</v>
      </c>
      <c r="U94" s="9">
        <f t="shared" si="11"/>
        <v>42721.198877314819</v>
      </c>
      <c r="V94" s="9">
        <f t="shared" si="12"/>
        <v>42767.333333333328</v>
      </c>
      <c r="W94">
        <f t="shared" si="13"/>
        <v>2016</v>
      </c>
    </row>
    <row r="95" spans="1:23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9">
        <f t="shared" si="7"/>
        <v>41093.875</v>
      </c>
      <c r="K95">
        <v>1338928537</v>
      </c>
      <c r="L95" s="9">
        <f t="shared" si="8"/>
        <v>41065.858067129629</v>
      </c>
      <c r="M95" t="b">
        <v>0</v>
      </c>
      <c r="N95">
        <v>15</v>
      </c>
      <c r="O95" t="b">
        <v>1</v>
      </c>
      <c r="P95" t="s">
        <v>8264</v>
      </c>
      <c r="Q95" s="12">
        <f t="shared" si="9"/>
        <v>1.1100000000000001</v>
      </c>
      <c r="R95">
        <f t="shared" si="10"/>
        <v>73.73</v>
      </c>
      <c r="S95" s="14" t="s">
        <v>8308</v>
      </c>
      <c r="T95" t="s">
        <v>8310</v>
      </c>
      <c r="U95" s="9">
        <f t="shared" si="11"/>
        <v>41065.858067129629</v>
      </c>
      <c r="V95" s="9">
        <f t="shared" si="12"/>
        <v>41093.875</v>
      </c>
      <c r="W95">
        <f t="shared" si="13"/>
        <v>2012</v>
      </c>
    </row>
    <row r="96" spans="1:23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9">
        <f t="shared" si="7"/>
        <v>41736.717847222222</v>
      </c>
      <c r="K96">
        <v>1395162822</v>
      </c>
      <c r="L96" s="9">
        <f t="shared" si="8"/>
        <v>41716.717847222222</v>
      </c>
      <c r="M96" t="b">
        <v>0</v>
      </c>
      <c r="N96">
        <v>12</v>
      </c>
      <c r="O96" t="b">
        <v>1</v>
      </c>
      <c r="P96" t="s">
        <v>8264</v>
      </c>
      <c r="Q96" s="12">
        <f t="shared" si="9"/>
        <v>1.04</v>
      </c>
      <c r="R96">
        <f t="shared" si="10"/>
        <v>21.67</v>
      </c>
      <c r="S96" s="14" t="s">
        <v>8308</v>
      </c>
      <c r="T96" t="s">
        <v>8310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2014</v>
      </c>
    </row>
    <row r="97" spans="1:23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9">
        <f t="shared" si="7"/>
        <v>40965.005104166667</v>
      </c>
      <c r="K97">
        <v>1327622841</v>
      </c>
      <c r="L97" s="9">
        <f t="shared" si="8"/>
        <v>40935.005104166667</v>
      </c>
      <c r="M97" t="b">
        <v>0</v>
      </c>
      <c r="N97">
        <v>21</v>
      </c>
      <c r="O97" t="b">
        <v>1</v>
      </c>
      <c r="P97" t="s">
        <v>8264</v>
      </c>
      <c r="Q97" s="12">
        <f t="shared" si="9"/>
        <v>1.31</v>
      </c>
      <c r="R97">
        <f t="shared" si="10"/>
        <v>21.9</v>
      </c>
      <c r="S97" s="14" t="s">
        <v>8308</v>
      </c>
      <c r="T97" t="s">
        <v>8310</v>
      </c>
      <c r="U97" s="9">
        <f t="shared" si="11"/>
        <v>40935.005104166667</v>
      </c>
      <c r="V97" s="9">
        <f t="shared" si="12"/>
        <v>40965.005104166667</v>
      </c>
      <c r="W97">
        <f t="shared" si="13"/>
        <v>2012</v>
      </c>
    </row>
    <row r="98" spans="1:23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9">
        <f t="shared" si="7"/>
        <v>40391.125</v>
      </c>
      <c r="K98">
        <v>1274889241</v>
      </c>
      <c r="L98" s="9">
        <f t="shared" si="8"/>
        <v>40324.662511574075</v>
      </c>
      <c r="M98" t="b">
        <v>0</v>
      </c>
      <c r="N98">
        <v>34</v>
      </c>
      <c r="O98" t="b">
        <v>1</v>
      </c>
      <c r="P98" t="s">
        <v>8264</v>
      </c>
      <c r="Q98" s="12">
        <f t="shared" si="9"/>
        <v>1.1499999999999999</v>
      </c>
      <c r="R98">
        <f t="shared" si="10"/>
        <v>50.59</v>
      </c>
      <c r="S98" s="14" t="s">
        <v>8308</v>
      </c>
      <c r="T98" t="s">
        <v>8310</v>
      </c>
      <c r="U98" s="9">
        <f t="shared" si="11"/>
        <v>40324.662511574075</v>
      </c>
      <c r="V98" s="9">
        <f t="shared" si="12"/>
        <v>40391.125</v>
      </c>
      <c r="W98">
        <f t="shared" si="13"/>
        <v>2010</v>
      </c>
    </row>
    <row r="99" spans="1:23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9">
        <f t="shared" si="7"/>
        <v>40736.135208333333</v>
      </c>
      <c r="K99">
        <v>1307848482</v>
      </c>
      <c r="L99" s="9">
        <f t="shared" si="8"/>
        <v>40706.135208333333</v>
      </c>
      <c r="M99" t="b">
        <v>0</v>
      </c>
      <c r="N99">
        <v>8</v>
      </c>
      <c r="O99" t="b">
        <v>1</v>
      </c>
      <c r="P99" t="s">
        <v>8264</v>
      </c>
      <c r="Q99" s="12">
        <f t="shared" si="9"/>
        <v>1.06</v>
      </c>
      <c r="R99">
        <f t="shared" si="10"/>
        <v>53.13</v>
      </c>
      <c r="S99" s="14" t="s">
        <v>8308</v>
      </c>
      <c r="T99" t="s">
        <v>8310</v>
      </c>
      <c r="U99" s="9">
        <f t="shared" si="11"/>
        <v>40706.135208333333</v>
      </c>
      <c r="V99" s="9">
        <f t="shared" si="12"/>
        <v>40736.135208333333</v>
      </c>
      <c r="W99">
        <f t="shared" si="13"/>
        <v>2011</v>
      </c>
    </row>
    <row r="100" spans="1:23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9">
        <f t="shared" si="7"/>
        <v>41250.979166666664</v>
      </c>
      <c r="K100">
        <v>1351796674</v>
      </c>
      <c r="L100" s="9">
        <f t="shared" si="8"/>
        <v>41214.794837962967</v>
      </c>
      <c r="M100" t="b">
        <v>0</v>
      </c>
      <c r="N100">
        <v>60</v>
      </c>
      <c r="O100" t="b">
        <v>1</v>
      </c>
      <c r="P100" t="s">
        <v>8264</v>
      </c>
      <c r="Q100" s="12">
        <f t="shared" si="9"/>
        <v>1.06</v>
      </c>
      <c r="R100">
        <f t="shared" si="10"/>
        <v>56.67</v>
      </c>
      <c r="S100" s="14" t="s">
        <v>8308</v>
      </c>
      <c r="T100" t="s">
        <v>8310</v>
      </c>
      <c r="U100" s="9">
        <f t="shared" si="11"/>
        <v>41214.794837962967</v>
      </c>
      <c r="V100" s="9">
        <f t="shared" si="12"/>
        <v>41250.979166666664</v>
      </c>
      <c r="W100">
        <f t="shared" si="13"/>
        <v>2012</v>
      </c>
    </row>
    <row r="101" spans="1:23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9">
        <f t="shared" si="7"/>
        <v>41661.902766203704</v>
      </c>
      <c r="K101">
        <v>1387834799</v>
      </c>
      <c r="L101" s="9">
        <f t="shared" si="8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12">
        <f t="shared" si="9"/>
        <v>1.06</v>
      </c>
      <c r="R101">
        <f t="shared" si="10"/>
        <v>40.78</v>
      </c>
      <c r="S101" s="14" t="s">
        <v>8308</v>
      </c>
      <c r="T101" t="s">
        <v>8310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2013</v>
      </c>
    </row>
    <row r="102" spans="1:23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9">
        <f t="shared" si="7"/>
        <v>41217.794976851852</v>
      </c>
      <c r="K102">
        <v>1350324286</v>
      </c>
      <c r="L102" s="9">
        <f t="shared" si="8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12">
        <f t="shared" si="9"/>
        <v>1</v>
      </c>
      <c r="R102">
        <f t="shared" si="10"/>
        <v>192.31</v>
      </c>
      <c r="S102" s="14" t="s">
        <v>8308</v>
      </c>
      <c r="T102" t="s">
        <v>8310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2012</v>
      </c>
    </row>
    <row r="103" spans="1:23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9">
        <f t="shared" si="7"/>
        <v>41298.776736111111</v>
      </c>
      <c r="K103">
        <v>1356979110</v>
      </c>
      <c r="L103" s="9">
        <f t="shared" si="8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12">
        <f t="shared" si="9"/>
        <v>1</v>
      </c>
      <c r="R103">
        <f t="shared" si="10"/>
        <v>100</v>
      </c>
      <c r="S103" s="14" t="s">
        <v>8308</v>
      </c>
      <c r="T103" t="s">
        <v>8310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2012</v>
      </c>
    </row>
    <row r="104" spans="1:23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9">
        <f t="shared" si="7"/>
        <v>40535.131168981483</v>
      </c>
      <c r="K104">
        <v>1290481733</v>
      </c>
      <c r="L104" s="9">
        <f t="shared" si="8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12">
        <f t="shared" si="9"/>
        <v>1.28</v>
      </c>
      <c r="R104">
        <f t="shared" si="10"/>
        <v>117.92</v>
      </c>
      <c r="S104" s="14" t="s">
        <v>8308</v>
      </c>
      <c r="T104" t="s">
        <v>8310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2010</v>
      </c>
    </row>
    <row r="105" spans="1:23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9">
        <f t="shared" si="7"/>
        <v>41705.805902777778</v>
      </c>
      <c r="K105">
        <v>1392232830</v>
      </c>
      <c r="L105" s="9">
        <f t="shared" si="8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12">
        <f t="shared" si="9"/>
        <v>1.05</v>
      </c>
      <c r="R105">
        <f t="shared" si="10"/>
        <v>27.9</v>
      </c>
      <c r="S105" s="14" t="s">
        <v>8308</v>
      </c>
      <c r="T105" t="s">
        <v>8310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2014</v>
      </c>
    </row>
    <row r="106" spans="1:23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9">
        <f t="shared" si="7"/>
        <v>40636.041666666664</v>
      </c>
      <c r="K106">
        <v>1299775266</v>
      </c>
      <c r="L106" s="9">
        <f t="shared" si="8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12">
        <f t="shared" si="9"/>
        <v>1.2</v>
      </c>
      <c r="R106">
        <f t="shared" si="10"/>
        <v>60</v>
      </c>
      <c r="S106" s="14" t="s">
        <v>8308</v>
      </c>
      <c r="T106" t="s">
        <v>8310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2011</v>
      </c>
    </row>
    <row r="107" spans="1:23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9">
        <f t="shared" si="7"/>
        <v>42504</v>
      </c>
      <c r="K107">
        <v>1461605020</v>
      </c>
      <c r="L107" s="9">
        <f t="shared" si="8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12">
        <f t="shared" si="9"/>
        <v>1.07</v>
      </c>
      <c r="R107">
        <f t="shared" si="10"/>
        <v>39.380000000000003</v>
      </c>
      <c r="S107" s="14" t="s">
        <v>8308</v>
      </c>
      <c r="T107" t="s">
        <v>8310</v>
      </c>
      <c r="U107" s="9">
        <f t="shared" si="11"/>
        <v>42485.724768518514</v>
      </c>
      <c r="V107" s="9">
        <f t="shared" si="12"/>
        <v>42504</v>
      </c>
      <c r="W107">
        <f t="shared" si="13"/>
        <v>2016</v>
      </c>
    </row>
    <row r="108" spans="1:23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9">
        <f t="shared" si="7"/>
        <v>41001.776631944442</v>
      </c>
      <c r="K108">
        <v>1332182301</v>
      </c>
      <c r="L108" s="9">
        <f t="shared" si="8"/>
        <v>40987.776631944442</v>
      </c>
      <c r="M108" t="b">
        <v>0</v>
      </c>
      <c r="N108">
        <v>27</v>
      </c>
      <c r="O108" t="b">
        <v>1</v>
      </c>
      <c r="P108" t="s">
        <v>8264</v>
      </c>
      <c r="Q108" s="12">
        <f t="shared" si="9"/>
        <v>1.01</v>
      </c>
      <c r="R108">
        <f t="shared" si="10"/>
        <v>186.11</v>
      </c>
      <c r="S108" s="14" t="s">
        <v>8308</v>
      </c>
      <c r="T108" t="s">
        <v>8310</v>
      </c>
      <c r="U108" s="9">
        <f t="shared" si="11"/>
        <v>40987.776631944442</v>
      </c>
      <c r="V108" s="9">
        <f t="shared" si="12"/>
        <v>41001.776631944442</v>
      </c>
      <c r="W108">
        <f t="shared" si="13"/>
        <v>2012</v>
      </c>
    </row>
    <row r="109" spans="1:23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9">
        <f t="shared" si="7"/>
        <v>40657.982488425929</v>
      </c>
      <c r="K109">
        <v>1301787287</v>
      </c>
      <c r="L109" s="9">
        <f t="shared" si="8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12">
        <f t="shared" si="9"/>
        <v>1.02</v>
      </c>
      <c r="R109">
        <f t="shared" si="10"/>
        <v>111.38</v>
      </c>
      <c r="S109" s="14" t="s">
        <v>8308</v>
      </c>
      <c r="T109" t="s">
        <v>8310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2011</v>
      </c>
    </row>
    <row r="110" spans="1:23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9">
        <f t="shared" si="7"/>
        <v>41425.613078703704</v>
      </c>
      <c r="K110">
        <v>1364827370</v>
      </c>
      <c r="L110" s="9">
        <f t="shared" si="8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12">
        <f t="shared" si="9"/>
        <v>2.4700000000000002</v>
      </c>
      <c r="R110">
        <f t="shared" si="10"/>
        <v>78.72</v>
      </c>
      <c r="S110" s="14" t="s">
        <v>8308</v>
      </c>
      <c r="T110" t="s">
        <v>8310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2013</v>
      </c>
    </row>
    <row r="111" spans="1:23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9">
        <f t="shared" si="7"/>
        <v>40600.025810185187</v>
      </c>
      <c r="K111">
        <v>1296088630</v>
      </c>
      <c r="L111" s="9">
        <f t="shared" si="8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12">
        <f t="shared" si="9"/>
        <v>2.2000000000000002</v>
      </c>
      <c r="R111">
        <f t="shared" si="10"/>
        <v>46.7</v>
      </c>
      <c r="S111" s="14" t="s">
        <v>8308</v>
      </c>
      <c r="T111" t="s">
        <v>8310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2011</v>
      </c>
    </row>
    <row r="112" spans="1:23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9">
        <f t="shared" si="7"/>
        <v>41592.249305555553</v>
      </c>
      <c r="K112">
        <v>1381445253</v>
      </c>
      <c r="L112" s="9">
        <f t="shared" si="8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12">
        <f t="shared" si="9"/>
        <v>1.31</v>
      </c>
      <c r="R112">
        <f t="shared" si="10"/>
        <v>65.38</v>
      </c>
      <c r="S112" s="14" t="s">
        <v>8308</v>
      </c>
      <c r="T112" t="s">
        <v>8310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2013</v>
      </c>
    </row>
    <row r="113" spans="1:23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9">
        <f t="shared" si="7"/>
        <v>42155.333182870367</v>
      </c>
      <c r="K113">
        <v>1430467187</v>
      </c>
      <c r="L113" s="9">
        <f t="shared" si="8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12">
        <f t="shared" si="9"/>
        <v>1.55</v>
      </c>
      <c r="R113">
        <f t="shared" si="10"/>
        <v>102.08</v>
      </c>
      <c r="S113" s="14" t="s">
        <v>8308</v>
      </c>
      <c r="T113" t="s">
        <v>8310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2015</v>
      </c>
    </row>
    <row r="114" spans="1:23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9">
        <f t="shared" si="7"/>
        <v>41742.083333333336</v>
      </c>
      <c r="K114">
        <v>1395277318</v>
      </c>
      <c r="L114" s="9">
        <f t="shared" si="8"/>
        <v>41718.043032407411</v>
      </c>
      <c r="M114" t="b">
        <v>0</v>
      </c>
      <c r="N114">
        <v>81</v>
      </c>
      <c r="O114" t="b">
        <v>1</v>
      </c>
      <c r="P114" t="s">
        <v>8264</v>
      </c>
      <c r="Q114" s="12">
        <f t="shared" si="9"/>
        <v>1.04</v>
      </c>
      <c r="R114">
        <f t="shared" si="10"/>
        <v>64.2</v>
      </c>
      <c r="S114" s="14" t="s">
        <v>8308</v>
      </c>
      <c r="T114" t="s">
        <v>8310</v>
      </c>
      <c r="U114" s="9">
        <f t="shared" si="11"/>
        <v>41718.043032407411</v>
      </c>
      <c r="V114" s="9">
        <f t="shared" si="12"/>
        <v>41742.083333333336</v>
      </c>
      <c r="W114">
        <f t="shared" si="13"/>
        <v>2014</v>
      </c>
    </row>
    <row r="115" spans="1:23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9">
        <f t="shared" si="7"/>
        <v>40761.625</v>
      </c>
      <c r="K115">
        <v>1311963128</v>
      </c>
      <c r="L115" s="9">
        <f t="shared" si="8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12">
        <f t="shared" si="9"/>
        <v>1.41</v>
      </c>
      <c r="R115">
        <f t="shared" si="10"/>
        <v>90.38</v>
      </c>
      <c r="S115" s="14" t="s">
        <v>8308</v>
      </c>
      <c r="T115" t="s">
        <v>8310</v>
      </c>
      <c r="U115" s="9">
        <f t="shared" si="11"/>
        <v>40753.758425925924</v>
      </c>
      <c r="V115" s="9">
        <f t="shared" si="12"/>
        <v>40761.625</v>
      </c>
      <c r="W115">
        <f t="shared" si="13"/>
        <v>2011</v>
      </c>
    </row>
    <row r="116" spans="1:23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9">
        <f t="shared" si="7"/>
        <v>40921.27416666667</v>
      </c>
      <c r="K116">
        <v>1321252488</v>
      </c>
      <c r="L116" s="9">
        <f t="shared" si="8"/>
        <v>40861.27416666667</v>
      </c>
      <c r="M116" t="b">
        <v>0</v>
      </c>
      <c r="N116">
        <v>35</v>
      </c>
      <c r="O116" t="b">
        <v>1</v>
      </c>
      <c r="P116" t="s">
        <v>8264</v>
      </c>
      <c r="Q116" s="12">
        <f t="shared" si="9"/>
        <v>1.03</v>
      </c>
      <c r="R116">
        <f t="shared" si="10"/>
        <v>88.57</v>
      </c>
      <c r="S116" s="14" t="s">
        <v>8308</v>
      </c>
      <c r="T116" t="s">
        <v>8310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2011</v>
      </c>
    </row>
    <row r="117" spans="1:23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9">
        <f t="shared" si="7"/>
        <v>40943.738935185189</v>
      </c>
      <c r="K117">
        <v>1326217444</v>
      </c>
      <c r="L117" s="9">
        <f t="shared" si="8"/>
        <v>40918.738935185189</v>
      </c>
      <c r="M117" t="b">
        <v>0</v>
      </c>
      <c r="N117">
        <v>22</v>
      </c>
      <c r="O117" t="b">
        <v>1</v>
      </c>
      <c r="P117" t="s">
        <v>8264</v>
      </c>
      <c r="Q117" s="12">
        <f t="shared" si="9"/>
        <v>1.4</v>
      </c>
      <c r="R117">
        <f t="shared" si="10"/>
        <v>28.73</v>
      </c>
      <c r="S117" s="14" t="s">
        <v>8308</v>
      </c>
      <c r="T117" t="s">
        <v>8310</v>
      </c>
      <c r="U117" s="9">
        <f t="shared" si="11"/>
        <v>40918.738935185189</v>
      </c>
      <c r="V117" s="9">
        <f t="shared" si="12"/>
        <v>40943.738935185189</v>
      </c>
      <c r="W117">
        <f t="shared" si="13"/>
        <v>2012</v>
      </c>
    </row>
    <row r="118" spans="1:23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9">
        <f t="shared" si="7"/>
        <v>40641.455497685187</v>
      </c>
      <c r="K118">
        <v>1298289355</v>
      </c>
      <c r="L118" s="9">
        <f t="shared" si="8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12">
        <f t="shared" si="9"/>
        <v>1.1399999999999999</v>
      </c>
      <c r="R118">
        <f t="shared" si="10"/>
        <v>69.790000000000006</v>
      </c>
      <c r="S118" s="14" t="s">
        <v>8308</v>
      </c>
      <c r="T118" t="s">
        <v>8310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2011</v>
      </c>
    </row>
    <row r="119" spans="1:23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9">
        <f t="shared" si="7"/>
        <v>40338.791666666664</v>
      </c>
      <c r="K119">
        <v>1268337744</v>
      </c>
      <c r="L119" s="9">
        <f t="shared" si="8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12">
        <f t="shared" si="9"/>
        <v>1</v>
      </c>
      <c r="R119">
        <f t="shared" si="10"/>
        <v>167.49</v>
      </c>
      <c r="S119" s="14" t="s">
        <v>8308</v>
      </c>
      <c r="T119" t="s">
        <v>8310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2010</v>
      </c>
    </row>
    <row r="120" spans="1:23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9">
        <f t="shared" si="7"/>
        <v>40753.053657407407</v>
      </c>
      <c r="K120">
        <v>1309310236</v>
      </c>
      <c r="L120" s="9">
        <f t="shared" si="8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12">
        <f t="shared" si="9"/>
        <v>1.1299999999999999</v>
      </c>
      <c r="R120">
        <f t="shared" si="10"/>
        <v>144.91</v>
      </c>
      <c r="S120" s="14" t="s">
        <v>8308</v>
      </c>
      <c r="T120" t="s">
        <v>8310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2011</v>
      </c>
    </row>
    <row r="121" spans="1:23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9">
        <f t="shared" si="7"/>
        <v>40768.958333333336</v>
      </c>
      <c r="K121">
        <v>1310693986</v>
      </c>
      <c r="L121" s="9">
        <f t="shared" si="8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12">
        <f t="shared" si="9"/>
        <v>1.05</v>
      </c>
      <c r="R121">
        <f t="shared" si="10"/>
        <v>91.84</v>
      </c>
      <c r="S121" s="14" t="s">
        <v>8308</v>
      </c>
      <c r="T121" t="s">
        <v>8310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2011</v>
      </c>
    </row>
    <row r="122" spans="1:23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9">
        <f t="shared" si="7"/>
        <v>42646.049849537041</v>
      </c>
      <c r="K122">
        <v>1472865107</v>
      </c>
      <c r="L122" s="9">
        <f t="shared" si="8"/>
        <v>42616.049849537041</v>
      </c>
      <c r="M122" t="b">
        <v>0</v>
      </c>
      <c r="N122">
        <v>1</v>
      </c>
      <c r="O122" t="b">
        <v>0</v>
      </c>
      <c r="P122" t="s">
        <v>8265</v>
      </c>
      <c r="Q122" s="12">
        <f t="shared" si="9"/>
        <v>0</v>
      </c>
      <c r="R122">
        <f t="shared" si="10"/>
        <v>10</v>
      </c>
      <c r="S122" s="14" t="s">
        <v>8308</v>
      </c>
      <c r="T122" t="s">
        <v>8311</v>
      </c>
      <c r="U122" s="9">
        <f t="shared" si="11"/>
        <v>42616.049849537041</v>
      </c>
      <c r="V122" s="9">
        <f t="shared" si="12"/>
        <v>42646.049849537041</v>
      </c>
      <c r="W122">
        <f t="shared" si="13"/>
        <v>2016</v>
      </c>
    </row>
    <row r="123" spans="1:23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9">
        <f t="shared" si="7"/>
        <v>42112.427777777775</v>
      </c>
      <c r="K123">
        <v>1427993710</v>
      </c>
      <c r="L123" s="9">
        <f t="shared" si="8"/>
        <v>42096.704976851848</v>
      </c>
      <c r="M123" t="b">
        <v>0</v>
      </c>
      <c r="N123">
        <v>1</v>
      </c>
      <c r="O123" t="b">
        <v>0</v>
      </c>
      <c r="P123" t="s">
        <v>8265</v>
      </c>
      <c r="Q123" s="12">
        <f t="shared" si="9"/>
        <v>0</v>
      </c>
      <c r="R123">
        <f t="shared" si="10"/>
        <v>1</v>
      </c>
      <c r="S123" s="14" t="s">
        <v>8308</v>
      </c>
      <c r="T123" t="s">
        <v>8311</v>
      </c>
      <c r="U123" s="9">
        <f t="shared" si="11"/>
        <v>42096.704976851848</v>
      </c>
      <c r="V123" s="9">
        <f t="shared" si="12"/>
        <v>42112.427777777775</v>
      </c>
      <c r="W123">
        <f t="shared" si="13"/>
        <v>2015</v>
      </c>
    </row>
    <row r="124" spans="1:23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9">
        <f t="shared" si="7"/>
        <v>42653.431793981479</v>
      </c>
      <c r="K124">
        <v>1470910907</v>
      </c>
      <c r="L124" s="9">
        <f t="shared" si="8"/>
        <v>42593.431793981479</v>
      </c>
      <c r="M124" t="b">
        <v>0</v>
      </c>
      <c r="N124">
        <v>0</v>
      </c>
      <c r="O124" t="b">
        <v>0</v>
      </c>
      <c r="P124" t="s">
        <v>8265</v>
      </c>
      <c r="Q124" s="12">
        <f t="shared" si="9"/>
        <v>0</v>
      </c>
      <c r="R124">
        <f t="shared" si="10"/>
        <v>0</v>
      </c>
      <c r="S124" s="14" t="s">
        <v>8308</v>
      </c>
      <c r="T124" t="s">
        <v>8311</v>
      </c>
      <c r="U124" s="9">
        <f t="shared" si="11"/>
        <v>42593.431793981479</v>
      </c>
      <c r="V124" s="9">
        <f t="shared" si="12"/>
        <v>42653.431793981479</v>
      </c>
      <c r="W124">
        <f t="shared" si="13"/>
        <v>2016</v>
      </c>
    </row>
    <row r="125" spans="1:23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9">
        <f t="shared" si="7"/>
        <v>41940.916666666664</v>
      </c>
      <c r="K125">
        <v>1411411564</v>
      </c>
      <c r="L125" s="9">
        <f t="shared" si="8"/>
        <v>41904.781990740739</v>
      </c>
      <c r="M125" t="b">
        <v>0</v>
      </c>
      <c r="N125">
        <v>6</v>
      </c>
      <c r="O125" t="b">
        <v>0</v>
      </c>
      <c r="P125" t="s">
        <v>8265</v>
      </c>
      <c r="Q125" s="12">
        <f t="shared" si="9"/>
        <v>0</v>
      </c>
      <c r="R125">
        <f t="shared" si="10"/>
        <v>25.17</v>
      </c>
      <c r="S125" s="14" t="s">
        <v>8308</v>
      </c>
      <c r="T125" t="s">
        <v>8311</v>
      </c>
      <c r="U125" s="9">
        <f t="shared" si="11"/>
        <v>41904.781990740739</v>
      </c>
      <c r="V125" s="9">
        <f t="shared" si="12"/>
        <v>41940.916666666664</v>
      </c>
      <c r="W125">
        <f t="shared" si="13"/>
        <v>2014</v>
      </c>
    </row>
    <row r="126" spans="1:23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9">
        <f t="shared" si="7"/>
        <v>42139.928726851853</v>
      </c>
      <c r="K126">
        <v>1429568242</v>
      </c>
      <c r="L126" s="9">
        <f t="shared" si="8"/>
        <v>42114.928726851853</v>
      </c>
      <c r="M126" t="b">
        <v>0</v>
      </c>
      <c r="N126">
        <v>0</v>
      </c>
      <c r="O126" t="b">
        <v>0</v>
      </c>
      <c r="P126" t="s">
        <v>8265</v>
      </c>
      <c r="Q126" s="12">
        <f t="shared" si="9"/>
        <v>0</v>
      </c>
      <c r="R126">
        <f t="shared" si="10"/>
        <v>0</v>
      </c>
      <c r="S126" s="14" t="s">
        <v>8308</v>
      </c>
      <c r="T126" t="s">
        <v>8311</v>
      </c>
      <c r="U126" s="9">
        <f t="shared" si="11"/>
        <v>42114.928726851853</v>
      </c>
      <c r="V126" s="9">
        <f t="shared" si="12"/>
        <v>42139.928726851853</v>
      </c>
      <c r="W126">
        <f t="shared" si="13"/>
        <v>2015</v>
      </c>
    </row>
    <row r="127" spans="1:23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9">
        <f t="shared" si="7"/>
        <v>42769.993981481486</v>
      </c>
      <c r="K127">
        <v>1480981880</v>
      </c>
      <c r="L127" s="9">
        <f t="shared" si="8"/>
        <v>42709.993981481486</v>
      </c>
      <c r="M127" t="b">
        <v>0</v>
      </c>
      <c r="N127">
        <v>6</v>
      </c>
      <c r="O127" t="b">
        <v>0</v>
      </c>
      <c r="P127" t="s">
        <v>8265</v>
      </c>
      <c r="Q127" s="12">
        <f t="shared" si="9"/>
        <v>0.14000000000000001</v>
      </c>
      <c r="R127">
        <f t="shared" si="10"/>
        <v>11.67</v>
      </c>
      <c r="S127" s="14" t="s">
        <v>8308</v>
      </c>
      <c r="T127" t="s">
        <v>8311</v>
      </c>
      <c r="U127" s="9">
        <f t="shared" si="11"/>
        <v>42709.993981481486</v>
      </c>
      <c r="V127" s="9">
        <f t="shared" si="12"/>
        <v>42769.993981481486</v>
      </c>
      <c r="W127">
        <f t="shared" si="13"/>
        <v>2016</v>
      </c>
    </row>
    <row r="128" spans="1:23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9">
        <f t="shared" si="7"/>
        <v>42166.083333333328</v>
      </c>
      <c r="K128">
        <v>1431353337</v>
      </c>
      <c r="L128" s="9">
        <f t="shared" si="8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12">
        <f t="shared" si="9"/>
        <v>0.06</v>
      </c>
      <c r="R128">
        <f t="shared" si="10"/>
        <v>106.69</v>
      </c>
      <c r="S128" s="14" t="s">
        <v>8308</v>
      </c>
      <c r="T128" t="s">
        <v>8311</v>
      </c>
      <c r="U128" s="9">
        <f t="shared" si="11"/>
        <v>42135.589548611111</v>
      </c>
      <c r="V128" s="9">
        <f t="shared" si="12"/>
        <v>42166.083333333328</v>
      </c>
      <c r="W128">
        <f t="shared" si="13"/>
        <v>2015</v>
      </c>
    </row>
    <row r="129" spans="1:23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9">
        <f t="shared" si="7"/>
        <v>42097.582650462966</v>
      </c>
      <c r="K129">
        <v>1425481141</v>
      </c>
      <c r="L129" s="9">
        <f t="shared" si="8"/>
        <v>42067.62431712963</v>
      </c>
      <c r="M129" t="b">
        <v>0</v>
      </c>
      <c r="N129">
        <v>4</v>
      </c>
      <c r="O129" t="b">
        <v>0</v>
      </c>
      <c r="P129" t="s">
        <v>8265</v>
      </c>
      <c r="Q129" s="12">
        <f t="shared" si="9"/>
        <v>0.02</v>
      </c>
      <c r="R129">
        <f t="shared" si="10"/>
        <v>47.5</v>
      </c>
      <c r="S129" s="14" t="s">
        <v>8308</v>
      </c>
      <c r="T129" t="s">
        <v>8311</v>
      </c>
      <c r="U129" s="9">
        <f t="shared" si="11"/>
        <v>42067.62431712963</v>
      </c>
      <c r="V129" s="9">
        <f t="shared" si="12"/>
        <v>42097.582650462966</v>
      </c>
      <c r="W129">
        <f t="shared" si="13"/>
        <v>2015</v>
      </c>
    </row>
    <row r="130" spans="1:23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9">
        <f t="shared" ref="J130:J193" si="14">(I130/86400)+DATE(1970,1,1)</f>
        <v>42663.22792824074</v>
      </c>
      <c r="K130">
        <v>1473917293</v>
      </c>
      <c r="L130" s="9">
        <f t="shared" ref="L130:L193" si="15">(K130/86400)+DATE(1970,1,1)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2">
        <f t="shared" si="9"/>
        <v>0.02</v>
      </c>
      <c r="R130">
        <f t="shared" si="10"/>
        <v>311.17</v>
      </c>
      <c r="S130" s="14" t="s">
        <v>8308</v>
      </c>
      <c r="T130" t="s">
        <v>8311</v>
      </c>
      <c r="U130" s="9">
        <f t="shared" si="11"/>
        <v>42628.22792824074</v>
      </c>
      <c r="V130" s="9">
        <f t="shared" si="12"/>
        <v>42663.22792824074</v>
      </c>
      <c r="W130">
        <f t="shared" si="13"/>
        <v>2016</v>
      </c>
    </row>
    <row r="131" spans="1:23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9">
        <f t="shared" si="14"/>
        <v>41942.937303240738</v>
      </c>
      <c r="K131">
        <v>1409524183</v>
      </c>
      <c r="L131" s="9">
        <f t="shared" si="15"/>
        <v>41882.937303240738</v>
      </c>
      <c r="M131" t="b">
        <v>0</v>
      </c>
      <c r="N131">
        <v>0</v>
      </c>
      <c r="O131" t="b">
        <v>0</v>
      </c>
      <c r="P131" t="s">
        <v>8265</v>
      </c>
      <c r="Q131" s="12">
        <f t="shared" ref="Q131:Q194" si="16">ROUND(E131/D131,2)</f>
        <v>0</v>
      </c>
      <c r="R131">
        <f t="shared" ref="R131:R194" si="17">IFERROR(ROUND(E131/N131,2),0)</f>
        <v>0</v>
      </c>
      <c r="S131" s="14" t="s">
        <v>8308</v>
      </c>
      <c r="T131" t="s">
        <v>8311</v>
      </c>
      <c r="U131" s="9">
        <f t="shared" ref="U131:U194" si="18">(K131/86400)+DATE(1970,1,1)</f>
        <v>41882.937303240738</v>
      </c>
      <c r="V131" s="9">
        <f t="shared" ref="V131:V194" si="19">(I131/86400)+DATE(1970,1,1)</f>
        <v>41942.937303240738</v>
      </c>
      <c r="W131">
        <f t="shared" ref="W131:W194" si="20">YEAR(U131)</f>
        <v>2014</v>
      </c>
    </row>
    <row r="132" spans="1:23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9">
        <f t="shared" si="14"/>
        <v>41806.844444444447</v>
      </c>
      <c r="K132">
        <v>1400536692</v>
      </c>
      <c r="L132" s="9">
        <f t="shared" si="15"/>
        <v>41778.91541666667</v>
      </c>
      <c r="M132" t="b">
        <v>0</v>
      </c>
      <c r="N132">
        <v>0</v>
      </c>
      <c r="O132" t="b">
        <v>0</v>
      </c>
      <c r="P132" t="s">
        <v>8265</v>
      </c>
      <c r="Q132" s="12">
        <f t="shared" si="16"/>
        <v>0</v>
      </c>
      <c r="R132">
        <f t="shared" si="17"/>
        <v>0</v>
      </c>
      <c r="S132" s="14" t="s">
        <v>8308</v>
      </c>
      <c r="T132" t="s">
        <v>8311</v>
      </c>
      <c r="U132" s="9">
        <f t="shared" si="18"/>
        <v>41778.91541666667</v>
      </c>
      <c r="V132" s="9">
        <f t="shared" si="19"/>
        <v>41806.844444444447</v>
      </c>
      <c r="W132">
        <f t="shared" si="20"/>
        <v>2014</v>
      </c>
    </row>
    <row r="133" spans="1:23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9">
        <f t="shared" si="14"/>
        <v>42557</v>
      </c>
      <c r="K133">
        <v>1466453161</v>
      </c>
      <c r="L133" s="9">
        <f t="shared" si="15"/>
        <v>42541.837511574078</v>
      </c>
      <c r="M133" t="b">
        <v>0</v>
      </c>
      <c r="N133">
        <v>0</v>
      </c>
      <c r="O133" t="b">
        <v>0</v>
      </c>
      <c r="P133" t="s">
        <v>8265</v>
      </c>
      <c r="Q133" s="12">
        <f t="shared" si="16"/>
        <v>0</v>
      </c>
      <c r="R133">
        <f t="shared" si="17"/>
        <v>0</v>
      </c>
      <c r="S133" s="14" t="s">
        <v>8308</v>
      </c>
      <c r="T133" t="s">
        <v>8311</v>
      </c>
      <c r="U133" s="9">
        <f t="shared" si="18"/>
        <v>42541.837511574078</v>
      </c>
      <c r="V133" s="9">
        <f t="shared" si="19"/>
        <v>42557</v>
      </c>
      <c r="W133">
        <f t="shared" si="20"/>
        <v>2016</v>
      </c>
    </row>
    <row r="134" spans="1:23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9">
        <f t="shared" si="14"/>
        <v>41950.854247685187</v>
      </c>
      <c r="K134">
        <v>1411500607</v>
      </c>
      <c r="L134" s="9">
        <f t="shared" si="15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12">
        <f t="shared" si="16"/>
        <v>0.1</v>
      </c>
      <c r="R134">
        <f t="shared" si="17"/>
        <v>94.51</v>
      </c>
      <c r="S134" s="14" t="s">
        <v>8308</v>
      </c>
      <c r="T134" t="s">
        <v>8311</v>
      </c>
      <c r="U134" s="9">
        <f t="shared" si="18"/>
        <v>41905.812581018516</v>
      </c>
      <c r="V134" s="9">
        <f t="shared" si="19"/>
        <v>41950.854247685187</v>
      </c>
      <c r="W134">
        <f t="shared" si="20"/>
        <v>2014</v>
      </c>
    </row>
    <row r="135" spans="1:23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9">
        <f t="shared" si="14"/>
        <v>42521.729861111111</v>
      </c>
      <c r="K135">
        <v>1462130584</v>
      </c>
      <c r="L135" s="9">
        <f t="shared" si="15"/>
        <v>42491.80768518518</v>
      </c>
      <c r="M135" t="b">
        <v>0</v>
      </c>
      <c r="N135">
        <v>0</v>
      </c>
      <c r="O135" t="b">
        <v>0</v>
      </c>
      <c r="P135" t="s">
        <v>8265</v>
      </c>
      <c r="Q135" s="12">
        <f t="shared" si="16"/>
        <v>0</v>
      </c>
      <c r="R135">
        <f t="shared" si="17"/>
        <v>0</v>
      </c>
      <c r="S135" s="14" t="s">
        <v>8308</v>
      </c>
      <c r="T135" t="s">
        <v>8311</v>
      </c>
      <c r="U135" s="9">
        <f t="shared" si="18"/>
        <v>42491.80768518518</v>
      </c>
      <c r="V135" s="9">
        <f t="shared" si="19"/>
        <v>42521.729861111111</v>
      </c>
      <c r="W135">
        <f t="shared" si="20"/>
        <v>2016</v>
      </c>
    </row>
    <row r="136" spans="1:23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9">
        <f t="shared" si="14"/>
        <v>42251.708333333328</v>
      </c>
      <c r="K136">
        <v>1438811418</v>
      </c>
      <c r="L136" s="9">
        <f t="shared" si="15"/>
        <v>42221.909930555557</v>
      </c>
      <c r="M136" t="b">
        <v>0</v>
      </c>
      <c r="N136">
        <v>0</v>
      </c>
      <c r="O136" t="b">
        <v>0</v>
      </c>
      <c r="P136" t="s">
        <v>8265</v>
      </c>
      <c r="Q136" s="12">
        <f t="shared" si="16"/>
        <v>0</v>
      </c>
      <c r="R136">
        <f t="shared" si="17"/>
        <v>0</v>
      </c>
      <c r="S136" s="14" t="s">
        <v>8308</v>
      </c>
      <c r="T136" t="s">
        <v>8311</v>
      </c>
      <c r="U136" s="9">
        <f t="shared" si="18"/>
        <v>42221.909930555557</v>
      </c>
      <c r="V136" s="9">
        <f t="shared" si="19"/>
        <v>42251.708333333328</v>
      </c>
      <c r="W136">
        <f t="shared" si="20"/>
        <v>2015</v>
      </c>
    </row>
    <row r="137" spans="1:23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9">
        <f t="shared" si="14"/>
        <v>41821.791666666664</v>
      </c>
      <c r="K137">
        <v>1401354597</v>
      </c>
      <c r="L137" s="9">
        <f t="shared" si="15"/>
        <v>41788.381909722222</v>
      </c>
      <c r="M137" t="b">
        <v>0</v>
      </c>
      <c r="N137">
        <v>5</v>
      </c>
      <c r="O137" t="b">
        <v>0</v>
      </c>
      <c r="P137" t="s">
        <v>8265</v>
      </c>
      <c r="Q137" s="12">
        <f t="shared" si="16"/>
        <v>0.13</v>
      </c>
      <c r="R137">
        <f t="shared" si="17"/>
        <v>80.599999999999994</v>
      </c>
      <c r="S137" s="14" t="s">
        <v>8308</v>
      </c>
      <c r="T137" t="s">
        <v>8311</v>
      </c>
      <c r="U137" s="9">
        <f t="shared" si="18"/>
        <v>41788.381909722222</v>
      </c>
      <c r="V137" s="9">
        <f t="shared" si="19"/>
        <v>41821.791666666664</v>
      </c>
      <c r="W137">
        <f t="shared" si="20"/>
        <v>2014</v>
      </c>
    </row>
    <row r="138" spans="1:23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9">
        <f t="shared" si="14"/>
        <v>42140.427777777775</v>
      </c>
      <c r="K138">
        <v>1427968234</v>
      </c>
      <c r="L138" s="9">
        <f t="shared" si="15"/>
        <v>42096.410115740742</v>
      </c>
      <c r="M138" t="b">
        <v>0</v>
      </c>
      <c r="N138">
        <v>0</v>
      </c>
      <c r="O138" t="b">
        <v>0</v>
      </c>
      <c r="P138" t="s">
        <v>8265</v>
      </c>
      <c r="Q138" s="12">
        <f t="shared" si="16"/>
        <v>0</v>
      </c>
      <c r="R138">
        <f t="shared" si="17"/>
        <v>0</v>
      </c>
      <c r="S138" s="14" t="s">
        <v>8308</v>
      </c>
      <c r="T138" t="s">
        <v>8311</v>
      </c>
      <c r="U138" s="9">
        <f t="shared" si="18"/>
        <v>42096.410115740742</v>
      </c>
      <c r="V138" s="9">
        <f t="shared" si="19"/>
        <v>42140.427777777775</v>
      </c>
      <c r="W138">
        <f t="shared" si="20"/>
        <v>2015</v>
      </c>
    </row>
    <row r="139" spans="1:23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9">
        <f t="shared" si="14"/>
        <v>42289.573993055557</v>
      </c>
      <c r="K139">
        <v>1440337593</v>
      </c>
      <c r="L139" s="9">
        <f t="shared" si="15"/>
        <v>42239.573993055557</v>
      </c>
      <c r="M139" t="b">
        <v>0</v>
      </c>
      <c r="N139">
        <v>0</v>
      </c>
      <c r="O139" t="b">
        <v>0</v>
      </c>
      <c r="P139" t="s">
        <v>8265</v>
      </c>
      <c r="Q139" s="12">
        <f t="shared" si="16"/>
        <v>0</v>
      </c>
      <c r="R139">
        <f t="shared" si="17"/>
        <v>0</v>
      </c>
      <c r="S139" s="14" t="s">
        <v>8308</v>
      </c>
      <c r="T139" t="s">
        <v>8311</v>
      </c>
      <c r="U139" s="9">
        <f t="shared" si="18"/>
        <v>42239.573993055557</v>
      </c>
      <c r="V139" s="9">
        <f t="shared" si="19"/>
        <v>42289.573993055557</v>
      </c>
      <c r="W139">
        <f t="shared" si="20"/>
        <v>2015</v>
      </c>
    </row>
    <row r="140" spans="1:23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9">
        <f t="shared" si="14"/>
        <v>42217.207638888889</v>
      </c>
      <c r="K140">
        <v>1435731041</v>
      </c>
      <c r="L140" s="9">
        <f t="shared" si="15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12">
        <f t="shared" si="16"/>
        <v>0.03</v>
      </c>
      <c r="R140">
        <f t="shared" si="17"/>
        <v>81.239999999999995</v>
      </c>
      <c r="S140" s="14" t="s">
        <v>8308</v>
      </c>
      <c r="T140" t="s">
        <v>8311</v>
      </c>
      <c r="U140" s="9">
        <f t="shared" si="18"/>
        <v>42186.257418981477</v>
      </c>
      <c r="V140" s="9">
        <f t="shared" si="19"/>
        <v>42217.207638888889</v>
      </c>
      <c r="W140">
        <f t="shared" si="20"/>
        <v>2015</v>
      </c>
    </row>
    <row r="141" spans="1:23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9">
        <f t="shared" si="14"/>
        <v>42197.920972222222</v>
      </c>
      <c r="K141">
        <v>1435874772</v>
      </c>
      <c r="L141" s="9">
        <f t="shared" si="15"/>
        <v>42187.920972222222</v>
      </c>
      <c r="M141" t="b">
        <v>0</v>
      </c>
      <c r="N141">
        <v>1</v>
      </c>
      <c r="O141" t="b">
        <v>0</v>
      </c>
      <c r="P141" t="s">
        <v>8265</v>
      </c>
      <c r="Q141" s="12">
        <f t="shared" si="16"/>
        <v>1</v>
      </c>
      <c r="R141">
        <f t="shared" si="17"/>
        <v>500</v>
      </c>
      <c r="S141" s="14" t="s">
        <v>8308</v>
      </c>
      <c r="T141" t="s">
        <v>8311</v>
      </c>
      <c r="U141" s="9">
        <f t="shared" si="18"/>
        <v>42187.920972222222</v>
      </c>
      <c r="V141" s="9">
        <f t="shared" si="19"/>
        <v>42197.920972222222</v>
      </c>
      <c r="W141">
        <f t="shared" si="20"/>
        <v>2015</v>
      </c>
    </row>
    <row r="142" spans="1:23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9">
        <f t="shared" si="14"/>
        <v>42083.15662037037</v>
      </c>
      <c r="K142">
        <v>1424234732</v>
      </c>
      <c r="L142" s="9">
        <f t="shared" si="15"/>
        <v>42053.198287037041</v>
      </c>
      <c r="M142" t="b">
        <v>0</v>
      </c>
      <c r="N142">
        <v>0</v>
      </c>
      <c r="O142" t="b">
        <v>0</v>
      </c>
      <c r="P142" t="s">
        <v>8265</v>
      </c>
      <c r="Q142" s="12">
        <f t="shared" si="16"/>
        <v>0</v>
      </c>
      <c r="R142">
        <f t="shared" si="17"/>
        <v>0</v>
      </c>
      <c r="S142" s="14" t="s">
        <v>8308</v>
      </c>
      <c r="T142" t="s">
        <v>8311</v>
      </c>
      <c r="U142" s="9">
        <f t="shared" si="18"/>
        <v>42053.198287037041</v>
      </c>
      <c r="V142" s="9">
        <f t="shared" si="19"/>
        <v>42083.15662037037</v>
      </c>
      <c r="W142">
        <f t="shared" si="20"/>
        <v>2015</v>
      </c>
    </row>
    <row r="143" spans="1:23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9">
        <f t="shared" si="14"/>
        <v>42155.153043981481</v>
      </c>
      <c r="K143">
        <v>1429155623</v>
      </c>
      <c r="L143" s="9">
        <f t="shared" si="15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12">
        <f t="shared" si="16"/>
        <v>0.11</v>
      </c>
      <c r="R143">
        <f t="shared" si="17"/>
        <v>46.18</v>
      </c>
      <c r="S143" s="14" t="s">
        <v>8308</v>
      </c>
      <c r="T143" t="s">
        <v>8311</v>
      </c>
      <c r="U143" s="9">
        <f t="shared" si="18"/>
        <v>42110.153043981481</v>
      </c>
      <c r="V143" s="9">
        <f t="shared" si="19"/>
        <v>42155.153043981481</v>
      </c>
      <c r="W143">
        <f t="shared" si="20"/>
        <v>2015</v>
      </c>
    </row>
    <row r="144" spans="1:23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9">
        <f t="shared" si="14"/>
        <v>41959.934930555552</v>
      </c>
      <c r="K144">
        <v>1414358778</v>
      </c>
      <c r="L144" s="9">
        <f t="shared" si="15"/>
        <v>41938.893263888887</v>
      </c>
      <c r="M144" t="b">
        <v>0</v>
      </c>
      <c r="N144">
        <v>1</v>
      </c>
      <c r="O144" t="b">
        <v>0</v>
      </c>
      <c r="P144" t="s">
        <v>8265</v>
      </c>
      <c r="Q144" s="12">
        <f t="shared" si="16"/>
        <v>0</v>
      </c>
      <c r="R144">
        <f t="shared" si="17"/>
        <v>10</v>
      </c>
      <c r="S144" s="14" t="s">
        <v>8308</v>
      </c>
      <c r="T144" t="s">
        <v>8311</v>
      </c>
      <c r="U144" s="9">
        <f t="shared" si="18"/>
        <v>41938.893263888887</v>
      </c>
      <c r="V144" s="9">
        <f t="shared" si="19"/>
        <v>41959.934930555552</v>
      </c>
      <c r="W144">
        <f t="shared" si="20"/>
        <v>2014</v>
      </c>
    </row>
    <row r="145" spans="1:23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9">
        <f t="shared" si="14"/>
        <v>42616.246527777781</v>
      </c>
      <c r="K145">
        <v>1467941542</v>
      </c>
      <c r="L145" s="9">
        <f t="shared" si="15"/>
        <v>42559.064143518517</v>
      </c>
      <c r="M145" t="b">
        <v>0</v>
      </c>
      <c r="N145">
        <v>0</v>
      </c>
      <c r="O145" t="b">
        <v>0</v>
      </c>
      <c r="P145" t="s">
        <v>8265</v>
      </c>
      <c r="Q145" s="12">
        <f t="shared" si="16"/>
        <v>0</v>
      </c>
      <c r="R145">
        <f t="shared" si="17"/>
        <v>0</v>
      </c>
      <c r="S145" s="14" t="s">
        <v>8308</v>
      </c>
      <c r="T145" t="s">
        <v>8311</v>
      </c>
      <c r="U145" s="9">
        <f t="shared" si="18"/>
        <v>42559.064143518517</v>
      </c>
      <c r="V145" s="9">
        <f t="shared" si="19"/>
        <v>42616.246527777781</v>
      </c>
      <c r="W145">
        <f t="shared" si="20"/>
        <v>2016</v>
      </c>
    </row>
    <row r="146" spans="1:23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9">
        <f t="shared" si="14"/>
        <v>42107.72074074074</v>
      </c>
      <c r="K146">
        <v>1423765072</v>
      </c>
      <c r="L146" s="9">
        <f t="shared" si="15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12">
        <f t="shared" si="16"/>
        <v>0.28000000000000003</v>
      </c>
      <c r="R146">
        <f t="shared" si="17"/>
        <v>55.95</v>
      </c>
      <c r="S146" s="14" t="s">
        <v>8308</v>
      </c>
      <c r="T146" t="s">
        <v>8311</v>
      </c>
      <c r="U146" s="9">
        <f t="shared" si="18"/>
        <v>42047.762407407412</v>
      </c>
      <c r="V146" s="9">
        <f t="shared" si="19"/>
        <v>42107.72074074074</v>
      </c>
      <c r="W146">
        <f t="shared" si="20"/>
        <v>2015</v>
      </c>
    </row>
    <row r="147" spans="1:23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9">
        <f t="shared" si="14"/>
        <v>42227.542268518519</v>
      </c>
      <c r="K147">
        <v>1436965252</v>
      </c>
      <c r="L147" s="9">
        <f t="shared" si="15"/>
        <v>42200.542268518519</v>
      </c>
      <c r="M147" t="b">
        <v>0</v>
      </c>
      <c r="N147">
        <v>9</v>
      </c>
      <c r="O147" t="b">
        <v>0</v>
      </c>
      <c r="P147" t="s">
        <v>8265</v>
      </c>
      <c r="Q147" s="12">
        <f t="shared" si="16"/>
        <v>0.08</v>
      </c>
      <c r="R147">
        <f t="shared" si="17"/>
        <v>37.56</v>
      </c>
      <c r="S147" s="14" t="s">
        <v>8308</v>
      </c>
      <c r="T147" t="s">
        <v>8311</v>
      </c>
      <c r="U147" s="9">
        <f t="shared" si="18"/>
        <v>42200.542268518519</v>
      </c>
      <c r="V147" s="9">
        <f t="shared" si="19"/>
        <v>42227.542268518519</v>
      </c>
      <c r="W147">
        <f t="shared" si="20"/>
        <v>2015</v>
      </c>
    </row>
    <row r="148" spans="1:23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9">
        <f t="shared" si="14"/>
        <v>42753.016180555554</v>
      </c>
      <c r="K148">
        <v>1479514998</v>
      </c>
      <c r="L148" s="9">
        <f t="shared" si="15"/>
        <v>42693.016180555554</v>
      </c>
      <c r="M148" t="b">
        <v>0</v>
      </c>
      <c r="N148">
        <v>3</v>
      </c>
      <c r="O148" t="b">
        <v>0</v>
      </c>
      <c r="P148" t="s">
        <v>8265</v>
      </c>
      <c r="Q148" s="12">
        <f t="shared" si="16"/>
        <v>0.01</v>
      </c>
      <c r="R148">
        <f t="shared" si="17"/>
        <v>38.33</v>
      </c>
      <c r="S148" s="14" t="s">
        <v>8308</v>
      </c>
      <c r="T148" t="s">
        <v>8311</v>
      </c>
      <c r="U148" s="9">
        <f t="shared" si="18"/>
        <v>42693.016180555554</v>
      </c>
      <c r="V148" s="9">
        <f t="shared" si="19"/>
        <v>42753.016180555554</v>
      </c>
      <c r="W148">
        <f t="shared" si="20"/>
        <v>2016</v>
      </c>
    </row>
    <row r="149" spans="1:23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9">
        <f t="shared" si="14"/>
        <v>42012.762499999997</v>
      </c>
      <c r="K149">
        <v>1417026340</v>
      </c>
      <c r="L149" s="9">
        <f t="shared" si="15"/>
        <v>41969.767824074079</v>
      </c>
      <c r="M149" t="b">
        <v>0</v>
      </c>
      <c r="N149">
        <v>0</v>
      </c>
      <c r="O149" t="b">
        <v>0</v>
      </c>
      <c r="P149" t="s">
        <v>8265</v>
      </c>
      <c r="Q149" s="12">
        <f t="shared" si="16"/>
        <v>0</v>
      </c>
      <c r="R149">
        <f t="shared" si="17"/>
        <v>0</v>
      </c>
      <c r="S149" s="14" t="s">
        <v>8308</v>
      </c>
      <c r="T149" t="s">
        <v>8311</v>
      </c>
      <c r="U149" s="9">
        <f t="shared" si="18"/>
        <v>41969.767824074079</v>
      </c>
      <c r="V149" s="9">
        <f t="shared" si="19"/>
        <v>42012.762499999997</v>
      </c>
      <c r="W149">
        <f t="shared" si="20"/>
        <v>2014</v>
      </c>
    </row>
    <row r="150" spans="1:23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9">
        <f t="shared" si="14"/>
        <v>42427.281666666662</v>
      </c>
      <c r="K150">
        <v>1453963536</v>
      </c>
      <c r="L150" s="9">
        <f t="shared" si="15"/>
        <v>42397.281666666662</v>
      </c>
      <c r="M150" t="b">
        <v>0</v>
      </c>
      <c r="N150">
        <v>2</v>
      </c>
      <c r="O150" t="b">
        <v>0</v>
      </c>
      <c r="P150" t="s">
        <v>8265</v>
      </c>
      <c r="Q150" s="12">
        <f t="shared" si="16"/>
        <v>0</v>
      </c>
      <c r="R150">
        <f t="shared" si="17"/>
        <v>20</v>
      </c>
      <c r="S150" s="14" t="s">
        <v>8308</v>
      </c>
      <c r="T150" t="s">
        <v>8311</v>
      </c>
      <c r="U150" s="9">
        <f t="shared" si="18"/>
        <v>42397.281666666662</v>
      </c>
      <c r="V150" s="9">
        <f t="shared" si="19"/>
        <v>42427.281666666662</v>
      </c>
      <c r="W150">
        <f t="shared" si="20"/>
        <v>2016</v>
      </c>
    </row>
    <row r="151" spans="1:23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9">
        <f t="shared" si="14"/>
        <v>41998.333333333328</v>
      </c>
      <c r="K151">
        <v>1416888470</v>
      </c>
      <c r="L151" s="9">
        <f t="shared" si="15"/>
        <v>41968.172106481477</v>
      </c>
      <c r="M151" t="b">
        <v>0</v>
      </c>
      <c r="N151">
        <v>6</v>
      </c>
      <c r="O151" t="b">
        <v>0</v>
      </c>
      <c r="P151" t="s">
        <v>8265</v>
      </c>
      <c r="Q151" s="12">
        <f t="shared" si="16"/>
        <v>0.01</v>
      </c>
      <c r="R151">
        <f t="shared" si="17"/>
        <v>15.33</v>
      </c>
      <c r="S151" s="14" t="s">
        <v>8308</v>
      </c>
      <c r="T151" t="s">
        <v>8311</v>
      </c>
      <c r="U151" s="9">
        <f t="shared" si="18"/>
        <v>41968.172106481477</v>
      </c>
      <c r="V151" s="9">
        <f t="shared" si="19"/>
        <v>41998.333333333328</v>
      </c>
      <c r="W151">
        <f t="shared" si="20"/>
        <v>2014</v>
      </c>
    </row>
    <row r="152" spans="1:23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9">
        <f t="shared" si="14"/>
        <v>42150.161828703705</v>
      </c>
      <c r="K152">
        <v>1427428382</v>
      </c>
      <c r="L152" s="9">
        <f t="shared" si="15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12">
        <f t="shared" si="16"/>
        <v>0.23</v>
      </c>
      <c r="R152">
        <f t="shared" si="17"/>
        <v>449.43</v>
      </c>
      <c r="S152" s="14" t="s">
        <v>8308</v>
      </c>
      <c r="T152" t="s">
        <v>8311</v>
      </c>
      <c r="U152" s="9">
        <f t="shared" si="18"/>
        <v>42090.161828703705</v>
      </c>
      <c r="V152" s="9">
        <f t="shared" si="19"/>
        <v>42150.161828703705</v>
      </c>
      <c r="W152">
        <f t="shared" si="20"/>
        <v>2015</v>
      </c>
    </row>
    <row r="153" spans="1:23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9">
        <f t="shared" si="14"/>
        <v>42173.550821759258</v>
      </c>
      <c r="K153">
        <v>1429449191</v>
      </c>
      <c r="L153" s="9">
        <f t="shared" si="15"/>
        <v>42113.550821759258</v>
      </c>
      <c r="M153" t="b">
        <v>0</v>
      </c>
      <c r="N153">
        <v>5</v>
      </c>
      <c r="O153" t="b">
        <v>0</v>
      </c>
      <c r="P153" t="s">
        <v>8265</v>
      </c>
      <c r="Q153" s="12">
        <f t="shared" si="16"/>
        <v>0</v>
      </c>
      <c r="R153">
        <f t="shared" si="17"/>
        <v>28</v>
      </c>
      <c r="S153" s="14" t="s">
        <v>8308</v>
      </c>
      <c r="T153" t="s">
        <v>8311</v>
      </c>
      <c r="U153" s="9">
        <f t="shared" si="18"/>
        <v>42113.550821759258</v>
      </c>
      <c r="V153" s="9">
        <f t="shared" si="19"/>
        <v>42173.550821759258</v>
      </c>
      <c r="W153">
        <f t="shared" si="20"/>
        <v>2015</v>
      </c>
    </row>
    <row r="154" spans="1:23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9">
        <f t="shared" si="14"/>
        <v>41905.077546296292</v>
      </c>
      <c r="K154">
        <v>1408845100</v>
      </c>
      <c r="L154" s="9">
        <f t="shared" si="15"/>
        <v>41875.077546296292</v>
      </c>
      <c r="M154" t="b">
        <v>0</v>
      </c>
      <c r="N154">
        <v>2</v>
      </c>
      <c r="O154" t="b">
        <v>0</v>
      </c>
      <c r="P154" t="s">
        <v>8265</v>
      </c>
      <c r="Q154" s="12">
        <f t="shared" si="16"/>
        <v>0</v>
      </c>
      <c r="R154">
        <f t="shared" si="17"/>
        <v>15</v>
      </c>
      <c r="S154" s="14" t="s">
        <v>8308</v>
      </c>
      <c r="T154" t="s">
        <v>8311</v>
      </c>
      <c r="U154" s="9">
        <f t="shared" si="18"/>
        <v>41875.077546296292</v>
      </c>
      <c r="V154" s="9">
        <f t="shared" si="19"/>
        <v>41905.077546296292</v>
      </c>
      <c r="W154">
        <f t="shared" si="20"/>
        <v>2014</v>
      </c>
    </row>
    <row r="155" spans="1:23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9">
        <f t="shared" si="14"/>
        <v>41975.627824074079</v>
      </c>
      <c r="K155">
        <v>1413900244</v>
      </c>
      <c r="L155" s="9">
        <f t="shared" si="15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12">
        <f t="shared" si="16"/>
        <v>0.01</v>
      </c>
      <c r="R155">
        <f t="shared" si="17"/>
        <v>35.9</v>
      </c>
      <c r="S155" s="14" t="s">
        <v>8308</v>
      </c>
      <c r="T155" t="s">
        <v>8311</v>
      </c>
      <c r="U155" s="9">
        <f t="shared" si="18"/>
        <v>41933.586157407408</v>
      </c>
      <c r="V155" s="9">
        <f t="shared" si="19"/>
        <v>41975.627824074079</v>
      </c>
      <c r="W155">
        <f t="shared" si="20"/>
        <v>2014</v>
      </c>
    </row>
    <row r="156" spans="1:23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9">
        <f t="shared" si="14"/>
        <v>42158.547395833331</v>
      </c>
      <c r="K156">
        <v>1429621695</v>
      </c>
      <c r="L156" s="9">
        <f t="shared" si="15"/>
        <v>42115.547395833331</v>
      </c>
      <c r="M156" t="b">
        <v>0</v>
      </c>
      <c r="N156">
        <v>3</v>
      </c>
      <c r="O156" t="b">
        <v>0</v>
      </c>
      <c r="P156" t="s">
        <v>8265</v>
      </c>
      <c r="Q156" s="12">
        <f t="shared" si="16"/>
        <v>0.03</v>
      </c>
      <c r="R156">
        <f t="shared" si="17"/>
        <v>13.33</v>
      </c>
      <c r="S156" s="14" t="s">
        <v>8308</v>
      </c>
      <c r="T156" t="s">
        <v>8311</v>
      </c>
      <c r="U156" s="9">
        <f t="shared" si="18"/>
        <v>42115.547395833331</v>
      </c>
      <c r="V156" s="9">
        <f t="shared" si="19"/>
        <v>42158.547395833331</v>
      </c>
      <c r="W156">
        <f t="shared" si="20"/>
        <v>2015</v>
      </c>
    </row>
    <row r="157" spans="1:23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9">
        <f t="shared" si="14"/>
        <v>42208.559432870374</v>
      </c>
      <c r="K157">
        <v>1434201935</v>
      </c>
      <c r="L157" s="9">
        <f t="shared" si="15"/>
        <v>42168.559432870374</v>
      </c>
      <c r="M157" t="b">
        <v>0</v>
      </c>
      <c r="N157">
        <v>4</v>
      </c>
      <c r="O157" t="b">
        <v>0</v>
      </c>
      <c r="P157" t="s">
        <v>8265</v>
      </c>
      <c r="Q157" s="12">
        <f t="shared" si="16"/>
        <v>0</v>
      </c>
      <c r="R157">
        <f t="shared" si="17"/>
        <v>20.25</v>
      </c>
      <c r="S157" s="14" t="s">
        <v>8308</v>
      </c>
      <c r="T157" t="s">
        <v>8311</v>
      </c>
      <c r="U157" s="9">
        <f t="shared" si="18"/>
        <v>42168.559432870374</v>
      </c>
      <c r="V157" s="9">
        <f t="shared" si="19"/>
        <v>42208.559432870374</v>
      </c>
      <c r="W157">
        <f t="shared" si="20"/>
        <v>2015</v>
      </c>
    </row>
    <row r="158" spans="1:23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9">
        <f t="shared" si="14"/>
        <v>41854.124953703707</v>
      </c>
      <c r="K158">
        <v>1401850796</v>
      </c>
      <c r="L158" s="9">
        <f t="shared" si="15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12">
        <f t="shared" si="16"/>
        <v>0.05</v>
      </c>
      <c r="R158">
        <f t="shared" si="17"/>
        <v>119</v>
      </c>
      <c r="S158" s="14" t="s">
        <v>8308</v>
      </c>
      <c r="T158" t="s">
        <v>8311</v>
      </c>
      <c r="U158" s="9">
        <f t="shared" si="18"/>
        <v>41794.124953703707</v>
      </c>
      <c r="V158" s="9">
        <f t="shared" si="19"/>
        <v>41854.124953703707</v>
      </c>
      <c r="W158">
        <f t="shared" si="20"/>
        <v>2014</v>
      </c>
    </row>
    <row r="159" spans="1:23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9">
        <f t="shared" si="14"/>
        <v>42426.911712962959</v>
      </c>
      <c r="K159">
        <v>1453931572</v>
      </c>
      <c r="L159" s="9">
        <f t="shared" si="15"/>
        <v>42396.911712962959</v>
      </c>
      <c r="M159" t="b">
        <v>0</v>
      </c>
      <c r="N159">
        <v>2</v>
      </c>
      <c r="O159" t="b">
        <v>0</v>
      </c>
      <c r="P159" t="s">
        <v>8265</v>
      </c>
      <c r="Q159" s="12">
        <f t="shared" si="16"/>
        <v>0</v>
      </c>
      <c r="R159">
        <f t="shared" si="17"/>
        <v>4</v>
      </c>
      <c r="S159" s="14" t="s">
        <v>8308</v>
      </c>
      <c r="T159" t="s">
        <v>8311</v>
      </c>
      <c r="U159" s="9">
        <f t="shared" si="18"/>
        <v>42396.911712962959</v>
      </c>
      <c r="V159" s="9">
        <f t="shared" si="19"/>
        <v>42426.911712962959</v>
      </c>
      <c r="W159">
        <f t="shared" si="20"/>
        <v>2016</v>
      </c>
    </row>
    <row r="160" spans="1:23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9">
        <f t="shared" si="14"/>
        <v>41934.07671296296</v>
      </c>
      <c r="K160">
        <v>1411350628</v>
      </c>
      <c r="L160" s="9">
        <f t="shared" si="15"/>
        <v>41904.07671296296</v>
      </c>
      <c r="M160" t="b">
        <v>0</v>
      </c>
      <c r="N160">
        <v>0</v>
      </c>
      <c r="O160" t="b">
        <v>0</v>
      </c>
      <c r="P160" t="s">
        <v>8265</v>
      </c>
      <c r="Q160" s="12">
        <f t="shared" si="16"/>
        <v>0</v>
      </c>
      <c r="R160">
        <f t="shared" si="17"/>
        <v>0</v>
      </c>
      <c r="S160" s="14" t="s">
        <v>8308</v>
      </c>
      <c r="T160" t="s">
        <v>8311</v>
      </c>
      <c r="U160" s="9">
        <f t="shared" si="18"/>
        <v>41904.07671296296</v>
      </c>
      <c r="V160" s="9">
        <f t="shared" si="19"/>
        <v>41934.07671296296</v>
      </c>
      <c r="W160">
        <f t="shared" si="20"/>
        <v>2014</v>
      </c>
    </row>
    <row r="161" spans="1:23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9">
        <f t="shared" si="14"/>
        <v>42554.434548611112</v>
      </c>
      <c r="K161">
        <v>1464085545</v>
      </c>
      <c r="L161" s="9">
        <f t="shared" si="15"/>
        <v>42514.434548611112</v>
      </c>
      <c r="M161" t="b">
        <v>0</v>
      </c>
      <c r="N161">
        <v>1</v>
      </c>
      <c r="O161" t="b">
        <v>0</v>
      </c>
      <c r="P161" t="s">
        <v>8265</v>
      </c>
      <c r="Q161" s="12">
        <f t="shared" si="16"/>
        <v>0</v>
      </c>
      <c r="R161">
        <f t="shared" si="17"/>
        <v>10</v>
      </c>
      <c r="S161" s="14" t="s">
        <v>8308</v>
      </c>
      <c r="T161" t="s">
        <v>8311</v>
      </c>
      <c r="U161" s="9">
        <f t="shared" si="18"/>
        <v>42514.434548611112</v>
      </c>
      <c r="V161" s="9">
        <f t="shared" si="19"/>
        <v>42554.434548611112</v>
      </c>
      <c r="W161">
        <f t="shared" si="20"/>
        <v>2016</v>
      </c>
    </row>
    <row r="162" spans="1:23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9">
        <f t="shared" si="14"/>
        <v>42231.913090277776</v>
      </c>
      <c r="K162">
        <v>1434491691</v>
      </c>
      <c r="L162" s="9">
        <f t="shared" si="15"/>
        <v>42171.913090277776</v>
      </c>
      <c r="M162" t="b">
        <v>0</v>
      </c>
      <c r="N162">
        <v>0</v>
      </c>
      <c r="O162" t="b">
        <v>0</v>
      </c>
      <c r="P162" t="s">
        <v>8266</v>
      </c>
      <c r="Q162" s="12">
        <f t="shared" si="16"/>
        <v>0</v>
      </c>
      <c r="R162">
        <f t="shared" si="17"/>
        <v>0</v>
      </c>
      <c r="S162" s="14" t="s">
        <v>8308</v>
      </c>
      <c r="T162" t="s">
        <v>8312</v>
      </c>
      <c r="U162" s="9">
        <f t="shared" si="18"/>
        <v>42171.913090277776</v>
      </c>
      <c r="V162" s="9">
        <f t="shared" si="19"/>
        <v>42231.913090277776</v>
      </c>
      <c r="W162">
        <f t="shared" si="20"/>
        <v>2015</v>
      </c>
    </row>
    <row r="163" spans="1:23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9">
        <f t="shared" si="14"/>
        <v>41822.687442129631</v>
      </c>
      <c r="K163">
        <v>1401726595</v>
      </c>
      <c r="L163" s="9">
        <f t="shared" si="15"/>
        <v>41792.687442129631</v>
      </c>
      <c r="M163" t="b">
        <v>0</v>
      </c>
      <c r="N163">
        <v>1</v>
      </c>
      <c r="O163" t="b">
        <v>0</v>
      </c>
      <c r="P163" t="s">
        <v>8266</v>
      </c>
      <c r="Q163" s="12">
        <f t="shared" si="16"/>
        <v>0</v>
      </c>
      <c r="R163">
        <f t="shared" si="17"/>
        <v>5</v>
      </c>
      <c r="S163" s="14" t="s">
        <v>8308</v>
      </c>
      <c r="T163" t="s">
        <v>8312</v>
      </c>
      <c r="U163" s="9">
        <f t="shared" si="18"/>
        <v>41792.687442129631</v>
      </c>
      <c r="V163" s="9">
        <f t="shared" si="19"/>
        <v>41822.687442129631</v>
      </c>
      <c r="W163">
        <f t="shared" si="20"/>
        <v>2014</v>
      </c>
    </row>
    <row r="164" spans="1:23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9">
        <f t="shared" si="14"/>
        <v>41867.987500000003</v>
      </c>
      <c r="K164">
        <v>1405393356</v>
      </c>
      <c r="L164" s="9">
        <f t="shared" si="15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12">
        <f t="shared" si="16"/>
        <v>0.16</v>
      </c>
      <c r="R164">
        <f t="shared" si="17"/>
        <v>43.5</v>
      </c>
      <c r="S164" s="14" t="s">
        <v>8308</v>
      </c>
      <c r="T164" t="s">
        <v>8312</v>
      </c>
      <c r="U164" s="9">
        <f t="shared" si="18"/>
        <v>41835.126805555556</v>
      </c>
      <c r="V164" s="9">
        <f t="shared" si="19"/>
        <v>41867.987500000003</v>
      </c>
      <c r="W164">
        <f t="shared" si="20"/>
        <v>2014</v>
      </c>
    </row>
    <row r="165" spans="1:23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9">
        <f t="shared" si="14"/>
        <v>42278</v>
      </c>
      <c r="K165">
        <v>1440716654</v>
      </c>
      <c r="L165" s="9">
        <f t="shared" si="15"/>
        <v>42243.961273148147</v>
      </c>
      <c r="M165" t="b">
        <v>0</v>
      </c>
      <c r="N165">
        <v>0</v>
      </c>
      <c r="O165" t="b">
        <v>0</v>
      </c>
      <c r="P165" t="s">
        <v>8266</v>
      </c>
      <c r="Q165" s="12">
        <f t="shared" si="16"/>
        <v>0</v>
      </c>
      <c r="R165">
        <f t="shared" si="17"/>
        <v>0</v>
      </c>
      <c r="S165" s="14" t="s">
        <v>8308</v>
      </c>
      <c r="T165" t="s">
        <v>8312</v>
      </c>
      <c r="U165" s="9">
        <f t="shared" si="18"/>
        <v>42243.961273148147</v>
      </c>
      <c r="V165" s="9">
        <f t="shared" si="19"/>
        <v>42278</v>
      </c>
      <c r="W165">
        <f t="shared" si="20"/>
        <v>2015</v>
      </c>
    </row>
    <row r="166" spans="1:23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9">
        <f t="shared" si="14"/>
        <v>41901.762743055559</v>
      </c>
      <c r="K166">
        <v>1405966701</v>
      </c>
      <c r="L166" s="9">
        <f t="shared" si="15"/>
        <v>41841.762743055559</v>
      </c>
      <c r="M166" t="b">
        <v>0</v>
      </c>
      <c r="N166">
        <v>7</v>
      </c>
      <c r="O166" t="b">
        <v>0</v>
      </c>
      <c r="P166" t="s">
        <v>8266</v>
      </c>
      <c r="Q166" s="12">
        <f t="shared" si="16"/>
        <v>0.01</v>
      </c>
      <c r="R166">
        <f t="shared" si="17"/>
        <v>91.43</v>
      </c>
      <c r="S166" s="14" t="s">
        <v>8308</v>
      </c>
      <c r="T166" t="s">
        <v>8312</v>
      </c>
      <c r="U166" s="9">
        <f t="shared" si="18"/>
        <v>41841.762743055559</v>
      </c>
      <c r="V166" s="9">
        <f t="shared" si="19"/>
        <v>41901.762743055559</v>
      </c>
      <c r="W166">
        <f t="shared" si="20"/>
        <v>2014</v>
      </c>
    </row>
    <row r="167" spans="1:23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9">
        <f t="shared" si="14"/>
        <v>42381.658842592587</v>
      </c>
      <c r="K167">
        <v>1450021724</v>
      </c>
      <c r="L167" s="9">
        <f t="shared" si="15"/>
        <v>42351.658842592587</v>
      </c>
      <c r="M167" t="b">
        <v>0</v>
      </c>
      <c r="N167">
        <v>0</v>
      </c>
      <c r="O167" t="b">
        <v>0</v>
      </c>
      <c r="P167" t="s">
        <v>8266</v>
      </c>
      <c r="Q167" s="12">
        <f t="shared" si="16"/>
        <v>0</v>
      </c>
      <c r="R167">
        <f t="shared" si="17"/>
        <v>0</v>
      </c>
      <c r="S167" s="14" t="s">
        <v>8308</v>
      </c>
      <c r="T167" t="s">
        <v>8312</v>
      </c>
      <c r="U167" s="9">
        <f t="shared" si="18"/>
        <v>42351.658842592587</v>
      </c>
      <c r="V167" s="9">
        <f t="shared" si="19"/>
        <v>42381.658842592587</v>
      </c>
      <c r="W167">
        <f t="shared" si="20"/>
        <v>2015</v>
      </c>
    </row>
    <row r="168" spans="1:23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9">
        <f t="shared" si="14"/>
        <v>42751.075949074075</v>
      </c>
      <c r="K168">
        <v>1481939362</v>
      </c>
      <c r="L168" s="9">
        <f t="shared" si="15"/>
        <v>42721.075949074075</v>
      </c>
      <c r="M168" t="b">
        <v>0</v>
      </c>
      <c r="N168">
        <v>1</v>
      </c>
      <c r="O168" t="b">
        <v>0</v>
      </c>
      <c r="P168" t="s">
        <v>8266</v>
      </c>
      <c r="Q168" s="12">
        <f t="shared" si="16"/>
        <v>0.6</v>
      </c>
      <c r="R168">
        <f t="shared" si="17"/>
        <v>3000</v>
      </c>
      <c r="S168" s="14" t="s">
        <v>8308</v>
      </c>
      <c r="T168" t="s">
        <v>8312</v>
      </c>
      <c r="U168" s="9">
        <f t="shared" si="18"/>
        <v>42721.075949074075</v>
      </c>
      <c r="V168" s="9">
        <f t="shared" si="19"/>
        <v>42751.075949074075</v>
      </c>
      <c r="W168">
        <f t="shared" si="20"/>
        <v>2016</v>
      </c>
    </row>
    <row r="169" spans="1:23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9">
        <f t="shared" si="14"/>
        <v>42220.927488425921</v>
      </c>
      <c r="K169">
        <v>1433542535</v>
      </c>
      <c r="L169" s="9">
        <f t="shared" si="15"/>
        <v>42160.927488425921</v>
      </c>
      <c r="M169" t="b">
        <v>0</v>
      </c>
      <c r="N169">
        <v>2</v>
      </c>
      <c r="O169" t="b">
        <v>0</v>
      </c>
      <c r="P169" t="s">
        <v>8266</v>
      </c>
      <c r="Q169" s="12">
        <f t="shared" si="16"/>
        <v>0</v>
      </c>
      <c r="R169">
        <f t="shared" si="17"/>
        <v>5.5</v>
      </c>
      <c r="S169" s="14" t="s">
        <v>8308</v>
      </c>
      <c r="T169" t="s">
        <v>8312</v>
      </c>
      <c r="U169" s="9">
        <f t="shared" si="18"/>
        <v>42160.927488425921</v>
      </c>
      <c r="V169" s="9">
        <f t="shared" si="19"/>
        <v>42220.927488425921</v>
      </c>
      <c r="W169">
        <f t="shared" si="20"/>
        <v>2015</v>
      </c>
    </row>
    <row r="170" spans="1:23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9">
        <f t="shared" si="14"/>
        <v>42082.793634259258</v>
      </c>
      <c r="K170">
        <v>1424203370</v>
      </c>
      <c r="L170" s="9">
        <f t="shared" si="15"/>
        <v>42052.83530092593</v>
      </c>
      <c r="M170" t="b">
        <v>0</v>
      </c>
      <c r="N170">
        <v>3</v>
      </c>
      <c r="O170" t="b">
        <v>0</v>
      </c>
      <c r="P170" t="s">
        <v>8266</v>
      </c>
      <c r="Q170" s="12">
        <f t="shared" si="16"/>
        <v>0.04</v>
      </c>
      <c r="R170">
        <f t="shared" si="17"/>
        <v>108.33</v>
      </c>
      <c r="S170" s="14" t="s">
        <v>8308</v>
      </c>
      <c r="T170" t="s">
        <v>8312</v>
      </c>
      <c r="U170" s="9">
        <f t="shared" si="18"/>
        <v>42052.83530092593</v>
      </c>
      <c r="V170" s="9">
        <f t="shared" si="19"/>
        <v>42082.793634259258</v>
      </c>
      <c r="W170">
        <f t="shared" si="20"/>
        <v>2015</v>
      </c>
    </row>
    <row r="171" spans="1:23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9">
        <f t="shared" si="14"/>
        <v>41930.505312499998</v>
      </c>
      <c r="K171">
        <v>1411042059</v>
      </c>
      <c r="L171" s="9">
        <f t="shared" si="15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12">
        <f t="shared" si="16"/>
        <v>0.22</v>
      </c>
      <c r="R171">
        <f t="shared" si="17"/>
        <v>56</v>
      </c>
      <c r="S171" s="14" t="s">
        <v>8308</v>
      </c>
      <c r="T171" t="s">
        <v>8312</v>
      </c>
      <c r="U171" s="9">
        <f t="shared" si="18"/>
        <v>41900.505312499998</v>
      </c>
      <c r="V171" s="9">
        <f t="shared" si="19"/>
        <v>41930.505312499998</v>
      </c>
      <c r="W171">
        <f t="shared" si="20"/>
        <v>2014</v>
      </c>
    </row>
    <row r="172" spans="1:23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9">
        <f t="shared" si="14"/>
        <v>42246.227777777778</v>
      </c>
      <c r="K172">
        <v>1438385283</v>
      </c>
      <c r="L172" s="9">
        <f t="shared" si="15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12">
        <f t="shared" si="16"/>
        <v>0.03</v>
      </c>
      <c r="R172">
        <f t="shared" si="17"/>
        <v>32.5</v>
      </c>
      <c r="S172" s="14" t="s">
        <v>8308</v>
      </c>
      <c r="T172" t="s">
        <v>8312</v>
      </c>
      <c r="U172" s="9">
        <f t="shared" si="18"/>
        <v>42216.977812500001</v>
      </c>
      <c r="V172" s="9">
        <f t="shared" si="19"/>
        <v>42246.227777777778</v>
      </c>
      <c r="W172">
        <f t="shared" si="20"/>
        <v>2015</v>
      </c>
    </row>
    <row r="173" spans="1:23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9">
        <f t="shared" si="14"/>
        <v>42594.180717592593</v>
      </c>
      <c r="K173">
        <v>1465791614</v>
      </c>
      <c r="L173" s="9">
        <f t="shared" si="15"/>
        <v>42534.180717592593</v>
      </c>
      <c r="M173" t="b">
        <v>0</v>
      </c>
      <c r="N173">
        <v>1</v>
      </c>
      <c r="O173" t="b">
        <v>0</v>
      </c>
      <c r="P173" t="s">
        <v>8266</v>
      </c>
      <c r="Q173" s="12">
        <f t="shared" si="16"/>
        <v>0</v>
      </c>
      <c r="R173">
        <f t="shared" si="17"/>
        <v>1</v>
      </c>
      <c r="S173" s="14" t="s">
        <v>8308</v>
      </c>
      <c r="T173" t="s">
        <v>8312</v>
      </c>
      <c r="U173" s="9">
        <f t="shared" si="18"/>
        <v>42534.180717592593</v>
      </c>
      <c r="V173" s="9">
        <f t="shared" si="19"/>
        <v>42594.180717592593</v>
      </c>
      <c r="W173">
        <f t="shared" si="20"/>
        <v>2016</v>
      </c>
    </row>
    <row r="174" spans="1:23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9">
        <f t="shared" si="14"/>
        <v>42082.353275462963</v>
      </c>
      <c r="K174">
        <v>1423733323</v>
      </c>
      <c r="L174" s="9">
        <f t="shared" si="15"/>
        <v>42047.394942129627</v>
      </c>
      <c r="M174" t="b">
        <v>0</v>
      </c>
      <c r="N174">
        <v>0</v>
      </c>
      <c r="O174" t="b">
        <v>0</v>
      </c>
      <c r="P174" t="s">
        <v>8266</v>
      </c>
      <c r="Q174" s="12">
        <f t="shared" si="16"/>
        <v>0</v>
      </c>
      <c r="R174">
        <f t="shared" si="17"/>
        <v>0</v>
      </c>
      <c r="S174" s="14" t="s">
        <v>8308</v>
      </c>
      <c r="T174" t="s">
        <v>8312</v>
      </c>
      <c r="U174" s="9">
        <f t="shared" si="18"/>
        <v>42047.394942129627</v>
      </c>
      <c r="V174" s="9">
        <f t="shared" si="19"/>
        <v>42082.353275462963</v>
      </c>
      <c r="W174">
        <f t="shared" si="20"/>
        <v>2015</v>
      </c>
    </row>
    <row r="175" spans="1:23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9">
        <f t="shared" si="14"/>
        <v>42063.573009259257</v>
      </c>
      <c r="K175">
        <v>1422539108</v>
      </c>
      <c r="L175" s="9">
        <f t="shared" si="15"/>
        <v>42033.573009259257</v>
      </c>
      <c r="M175" t="b">
        <v>0</v>
      </c>
      <c r="N175">
        <v>0</v>
      </c>
      <c r="O175" t="b">
        <v>0</v>
      </c>
      <c r="P175" t="s">
        <v>8266</v>
      </c>
      <c r="Q175" s="12">
        <f t="shared" si="16"/>
        <v>0</v>
      </c>
      <c r="R175">
        <f t="shared" si="17"/>
        <v>0</v>
      </c>
      <c r="S175" s="14" t="s">
        <v>8308</v>
      </c>
      <c r="T175" t="s">
        <v>8312</v>
      </c>
      <c r="U175" s="9">
        <f t="shared" si="18"/>
        <v>42033.573009259257</v>
      </c>
      <c r="V175" s="9">
        <f t="shared" si="19"/>
        <v>42063.573009259257</v>
      </c>
      <c r="W175">
        <f t="shared" si="20"/>
        <v>2015</v>
      </c>
    </row>
    <row r="176" spans="1:23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9">
        <f t="shared" si="14"/>
        <v>42132.758981481486</v>
      </c>
      <c r="K176">
        <v>1425924776</v>
      </c>
      <c r="L176" s="9">
        <f t="shared" si="15"/>
        <v>42072.758981481486</v>
      </c>
      <c r="M176" t="b">
        <v>0</v>
      </c>
      <c r="N176">
        <v>0</v>
      </c>
      <c r="O176" t="b">
        <v>0</v>
      </c>
      <c r="P176" t="s">
        <v>8266</v>
      </c>
      <c r="Q176" s="12">
        <f t="shared" si="16"/>
        <v>0</v>
      </c>
      <c r="R176">
        <f t="shared" si="17"/>
        <v>0</v>
      </c>
      <c r="S176" s="14" t="s">
        <v>8308</v>
      </c>
      <c r="T176" t="s">
        <v>8312</v>
      </c>
      <c r="U176" s="9">
        <f t="shared" si="18"/>
        <v>42072.758981481486</v>
      </c>
      <c r="V176" s="9">
        <f t="shared" si="19"/>
        <v>42132.758981481486</v>
      </c>
      <c r="W176">
        <f t="shared" si="20"/>
        <v>2015</v>
      </c>
    </row>
    <row r="177" spans="1:23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9">
        <f t="shared" si="14"/>
        <v>41880.777905092589</v>
      </c>
      <c r="K177">
        <v>1407177611</v>
      </c>
      <c r="L177" s="9">
        <f t="shared" si="15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12">
        <f t="shared" si="16"/>
        <v>0.06</v>
      </c>
      <c r="R177">
        <f t="shared" si="17"/>
        <v>49.88</v>
      </c>
      <c r="S177" s="14" t="s">
        <v>8308</v>
      </c>
      <c r="T177" t="s">
        <v>8312</v>
      </c>
      <c r="U177" s="9">
        <f t="shared" si="18"/>
        <v>41855.777905092589</v>
      </c>
      <c r="V177" s="9">
        <f t="shared" si="19"/>
        <v>41880.777905092589</v>
      </c>
      <c r="W177">
        <f t="shared" si="20"/>
        <v>2014</v>
      </c>
    </row>
    <row r="178" spans="1:23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9">
        <f t="shared" si="14"/>
        <v>42221.824062500003</v>
      </c>
      <c r="K178">
        <v>1436211999</v>
      </c>
      <c r="L178" s="9">
        <f t="shared" si="15"/>
        <v>42191.824062500003</v>
      </c>
      <c r="M178" t="b">
        <v>0</v>
      </c>
      <c r="N178">
        <v>0</v>
      </c>
      <c r="O178" t="b">
        <v>0</v>
      </c>
      <c r="P178" t="s">
        <v>8266</v>
      </c>
      <c r="Q178" s="12">
        <f t="shared" si="16"/>
        <v>0</v>
      </c>
      <c r="R178">
        <f t="shared" si="17"/>
        <v>0</v>
      </c>
      <c r="S178" s="14" t="s">
        <v>8308</v>
      </c>
      <c r="T178" t="s">
        <v>8312</v>
      </c>
      <c r="U178" s="9">
        <f t="shared" si="18"/>
        <v>42191.824062500003</v>
      </c>
      <c r="V178" s="9">
        <f t="shared" si="19"/>
        <v>42221.824062500003</v>
      </c>
      <c r="W178">
        <f t="shared" si="20"/>
        <v>2015</v>
      </c>
    </row>
    <row r="179" spans="1:23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9">
        <f t="shared" si="14"/>
        <v>42087.00608796296</v>
      </c>
      <c r="K179">
        <v>1425690526</v>
      </c>
      <c r="L179" s="9">
        <f t="shared" si="15"/>
        <v>42070.047754629632</v>
      </c>
      <c r="M179" t="b">
        <v>0</v>
      </c>
      <c r="N179">
        <v>7</v>
      </c>
      <c r="O179" t="b">
        <v>0</v>
      </c>
      <c r="P179" t="s">
        <v>8266</v>
      </c>
      <c r="Q179" s="12">
        <f t="shared" si="16"/>
        <v>0.4</v>
      </c>
      <c r="R179">
        <f t="shared" si="17"/>
        <v>25.71</v>
      </c>
      <c r="S179" s="14" t="s">
        <v>8308</v>
      </c>
      <c r="T179" t="s">
        <v>8312</v>
      </c>
      <c r="U179" s="9">
        <f t="shared" si="18"/>
        <v>42070.047754629632</v>
      </c>
      <c r="V179" s="9">
        <f t="shared" si="19"/>
        <v>42087.00608796296</v>
      </c>
      <c r="W179">
        <f t="shared" si="20"/>
        <v>2015</v>
      </c>
    </row>
    <row r="180" spans="1:23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9">
        <f t="shared" si="14"/>
        <v>42334.997048611112</v>
      </c>
      <c r="K180">
        <v>1445986545</v>
      </c>
      <c r="L180" s="9">
        <f t="shared" si="15"/>
        <v>42304.955381944441</v>
      </c>
      <c r="M180" t="b">
        <v>0</v>
      </c>
      <c r="N180">
        <v>0</v>
      </c>
      <c r="O180" t="b">
        <v>0</v>
      </c>
      <c r="P180" t="s">
        <v>8266</v>
      </c>
      <c r="Q180" s="12">
        <f t="shared" si="16"/>
        <v>0</v>
      </c>
      <c r="R180">
        <f t="shared" si="17"/>
        <v>0</v>
      </c>
      <c r="S180" s="14" t="s">
        <v>8308</v>
      </c>
      <c r="T180" t="s">
        <v>8312</v>
      </c>
      <c r="U180" s="9">
        <f t="shared" si="18"/>
        <v>42304.955381944441</v>
      </c>
      <c r="V180" s="9">
        <f t="shared" si="19"/>
        <v>42334.997048611112</v>
      </c>
      <c r="W180">
        <f t="shared" si="20"/>
        <v>2015</v>
      </c>
    </row>
    <row r="181" spans="1:23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9">
        <f t="shared" si="14"/>
        <v>42433.080497685187</v>
      </c>
      <c r="K181">
        <v>1454464555</v>
      </c>
      <c r="L181" s="9">
        <f t="shared" si="15"/>
        <v>42403.080497685187</v>
      </c>
      <c r="M181" t="b">
        <v>0</v>
      </c>
      <c r="N181">
        <v>2</v>
      </c>
      <c r="O181" t="b">
        <v>0</v>
      </c>
      <c r="P181" t="s">
        <v>8266</v>
      </c>
      <c r="Q181" s="12">
        <f t="shared" si="16"/>
        <v>0.2</v>
      </c>
      <c r="R181">
        <f t="shared" si="17"/>
        <v>100</v>
      </c>
      <c r="S181" s="14" t="s">
        <v>8308</v>
      </c>
      <c r="T181" t="s">
        <v>8312</v>
      </c>
      <c r="U181" s="9">
        <f t="shared" si="18"/>
        <v>42403.080497685187</v>
      </c>
      <c r="V181" s="9">
        <f t="shared" si="19"/>
        <v>42433.080497685187</v>
      </c>
      <c r="W181">
        <f t="shared" si="20"/>
        <v>2016</v>
      </c>
    </row>
    <row r="182" spans="1:23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9">
        <f t="shared" si="14"/>
        <v>42107.791666666672</v>
      </c>
      <c r="K182">
        <v>1425512843</v>
      </c>
      <c r="L182" s="9">
        <f t="shared" si="15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12">
        <f t="shared" si="16"/>
        <v>0.33</v>
      </c>
      <c r="R182">
        <f t="shared" si="17"/>
        <v>30.85</v>
      </c>
      <c r="S182" s="14" t="s">
        <v>8308</v>
      </c>
      <c r="T182" t="s">
        <v>8312</v>
      </c>
      <c r="U182" s="9">
        <f t="shared" si="18"/>
        <v>42067.991238425922</v>
      </c>
      <c r="V182" s="9">
        <f t="shared" si="19"/>
        <v>42107.791666666672</v>
      </c>
      <c r="W182">
        <f t="shared" si="20"/>
        <v>2015</v>
      </c>
    </row>
    <row r="183" spans="1:23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9">
        <f t="shared" si="14"/>
        <v>42177.741840277777</v>
      </c>
      <c r="K183">
        <v>1432403295</v>
      </c>
      <c r="L183" s="9">
        <f t="shared" si="15"/>
        <v>42147.741840277777</v>
      </c>
      <c r="M183" t="b">
        <v>0</v>
      </c>
      <c r="N183">
        <v>4</v>
      </c>
      <c r="O183" t="b">
        <v>0</v>
      </c>
      <c r="P183" t="s">
        <v>8266</v>
      </c>
      <c r="Q183" s="12">
        <f t="shared" si="16"/>
        <v>0.21</v>
      </c>
      <c r="R183">
        <f t="shared" si="17"/>
        <v>180.5</v>
      </c>
      <c r="S183" s="14" t="s">
        <v>8308</v>
      </c>
      <c r="T183" t="s">
        <v>8312</v>
      </c>
      <c r="U183" s="9">
        <f t="shared" si="18"/>
        <v>42147.741840277777</v>
      </c>
      <c r="V183" s="9">
        <f t="shared" si="19"/>
        <v>42177.741840277777</v>
      </c>
      <c r="W183">
        <f t="shared" si="20"/>
        <v>2015</v>
      </c>
    </row>
    <row r="184" spans="1:23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9">
        <f t="shared" si="14"/>
        <v>42742.011944444443</v>
      </c>
      <c r="K184">
        <v>1481156232</v>
      </c>
      <c r="L184" s="9">
        <f t="shared" si="15"/>
        <v>42712.011944444443</v>
      </c>
      <c r="M184" t="b">
        <v>0</v>
      </c>
      <c r="N184">
        <v>0</v>
      </c>
      <c r="O184" t="b">
        <v>0</v>
      </c>
      <c r="P184" t="s">
        <v>8266</v>
      </c>
      <c r="Q184" s="12">
        <f t="shared" si="16"/>
        <v>0</v>
      </c>
      <c r="R184">
        <f t="shared" si="17"/>
        <v>0</v>
      </c>
      <c r="S184" s="14" t="s">
        <v>8308</v>
      </c>
      <c r="T184" t="s">
        <v>8312</v>
      </c>
      <c r="U184" s="9">
        <f t="shared" si="18"/>
        <v>42712.011944444443</v>
      </c>
      <c r="V184" s="9">
        <f t="shared" si="19"/>
        <v>42742.011944444443</v>
      </c>
      <c r="W184">
        <f t="shared" si="20"/>
        <v>2016</v>
      </c>
    </row>
    <row r="185" spans="1:23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9">
        <f t="shared" si="14"/>
        <v>41969.851967592593</v>
      </c>
      <c r="K185">
        <v>1414438010</v>
      </c>
      <c r="L185" s="9">
        <f t="shared" si="15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12">
        <f t="shared" si="16"/>
        <v>0.36</v>
      </c>
      <c r="R185">
        <f t="shared" si="17"/>
        <v>373.5</v>
      </c>
      <c r="S185" s="14" t="s">
        <v>8308</v>
      </c>
      <c r="T185" t="s">
        <v>8312</v>
      </c>
      <c r="U185" s="9">
        <f t="shared" si="18"/>
        <v>41939.810300925928</v>
      </c>
      <c r="V185" s="9">
        <f t="shared" si="19"/>
        <v>41969.851967592593</v>
      </c>
      <c r="W185">
        <f t="shared" si="20"/>
        <v>2014</v>
      </c>
    </row>
    <row r="186" spans="1:23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9">
        <f t="shared" si="14"/>
        <v>41883.165972222225</v>
      </c>
      <c r="K186">
        <v>1404586762</v>
      </c>
      <c r="L186" s="9">
        <f t="shared" si="15"/>
        <v>41825.791226851856</v>
      </c>
      <c r="M186" t="b">
        <v>0</v>
      </c>
      <c r="N186">
        <v>2</v>
      </c>
      <c r="O186" t="b">
        <v>0</v>
      </c>
      <c r="P186" t="s">
        <v>8266</v>
      </c>
      <c r="Q186" s="12">
        <f t="shared" si="16"/>
        <v>0.03</v>
      </c>
      <c r="R186">
        <f t="shared" si="17"/>
        <v>25.5</v>
      </c>
      <c r="S186" s="14" t="s">
        <v>8308</v>
      </c>
      <c r="T186" t="s">
        <v>8312</v>
      </c>
      <c r="U186" s="9">
        <f t="shared" si="18"/>
        <v>41825.791226851856</v>
      </c>
      <c r="V186" s="9">
        <f t="shared" si="19"/>
        <v>41883.165972222225</v>
      </c>
      <c r="W186">
        <f t="shared" si="20"/>
        <v>2014</v>
      </c>
    </row>
    <row r="187" spans="1:23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9">
        <f t="shared" si="14"/>
        <v>42600.91133101852</v>
      </c>
      <c r="K187">
        <v>1468965139</v>
      </c>
      <c r="L187" s="9">
        <f t="shared" si="15"/>
        <v>42570.91133101852</v>
      </c>
      <c r="M187" t="b">
        <v>0</v>
      </c>
      <c r="N187">
        <v>10</v>
      </c>
      <c r="O187" t="b">
        <v>0</v>
      </c>
      <c r="P187" t="s">
        <v>8266</v>
      </c>
      <c r="Q187" s="12">
        <f t="shared" si="16"/>
        <v>0.06</v>
      </c>
      <c r="R187">
        <f t="shared" si="17"/>
        <v>220</v>
      </c>
      <c r="S187" s="14" t="s">
        <v>8308</v>
      </c>
      <c r="T187" t="s">
        <v>8312</v>
      </c>
      <c r="U187" s="9">
        <f t="shared" si="18"/>
        <v>42570.91133101852</v>
      </c>
      <c r="V187" s="9">
        <f t="shared" si="19"/>
        <v>42600.91133101852</v>
      </c>
      <c r="W187">
        <f t="shared" si="20"/>
        <v>2016</v>
      </c>
    </row>
    <row r="188" spans="1:23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9">
        <f t="shared" si="14"/>
        <v>42797.833333333328</v>
      </c>
      <c r="K188">
        <v>1485977434</v>
      </c>
      <c r="L188" s="9">
        <f t="shared" si="15"/>
        <v>42767.812893518523</v>
      </c>
      <c r="M188" t="b">
        <v>0</v>
      </c>
      <c r="N188">
        <v>0</v>
      </c>
      <c r="O188" t="b">
        <v>0</v>
      </c>
      <c r="P188" t="s">
        <v>8266</v>
      </c>
      <c r="Q188" s="12">
        <f t="shared" si="16"/>
        <v>0</v>
      </c>
      <c r="R188">
        <f t="shared" si="17"/>
        <v>0</v>
      </c>
      <c r="S188" s="14" t="s">
        <v>8308</v>
      </c>
      <c r="T188" t="s">
        <v>8312</v>
      </c>
      <c r="U188" s="9">
        <f t="shared" si="18"/>
        <v>42767.812893518523</v>
      </c>
      <c r="V188" s="9">
        <f t="shared" si="19"/>
        <v>42797.833333333328</v>
      </c>
      <c r="W188">
        <f t="shared" si="20"/>
        <v>2017</v>
      </c>
    </row>
    <row r="189" spans="1:23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9">
        <f t="shared" si="14"/>
        <v>42206.290972222225</v>
      </c>
      <c r="K189">
        <v>1435383457</v>
      </c>
      <c r="L189" s="9">
        <f t="shared" si="15"/>
        <v>42182.234456018516</v>
      </c>
      <c r="M189" t="b">
        <v>0</v>
      </c>
      <c r="N189">
        <v>5</v>
      </c>
      <c r="O189" t="b">
        <v>0</v>
      </c>
      <c r="P189" t="s">
        <v>8266</v>
      </c>
      <c r="Q189" s="12">
        <f t="shared" si="16"/>
        <v>0.16</v>
      </c>
      <c r="R189">
        <f t="shared" si="17"/>
        <v>160</v>
      </c>
      <c r="S189" s="14" t="s">
        <v>8308</v>
      </c>
      <c r="T189" t="s">
        <v>8312</v>
      </c>
      <c r="U189" s="9">
        <f t="shared" si="18"/>
        <v>42182.234456018516</v>
      </c>
      <c r="V189" s="9">
        <f t="shared" si="19"/>
        <v>42206.290972222225</v>
      </c>
      <c r="W189">
        <f t="shared" si="20"/>
        <v>2015</v>
      </c>
    </row>
    <row r="190" spans="1:23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9">
        <f t="shared" si="14"/>
        <v>41887.18304398148</v>
      </c>
      <c r="K190">
        <v>1407299015</v>
      </c>
      <c r="L190" s="9">
        <f t="shared" si="15"/>
        <v>41857.18304398148</v>
      </c>
      <c r="M190" t="b">
        <v>0</v>
      </c>
      <c r="N190">
        <v>0</v>
      </c>
      <c r="O190" t="b">
        <v>0</v>
      </c>
      <c r="P190" t="s">
        <v>8266</v>
      </c>
      <c r="Q190" s="12">
        <f t="shared" si="16"/>
        <v>0</v>
      </c>
      <c r="R190">
        <f t="shared" si="17"/>
        <v>0</v>
      </c>
      <c r="S190" s="14" t="s">
        <v>8308</v>
      </c>
      <c r="T190" t="s">
        <v>8312</v>
      </c>
      <c r="U190" s="9">
        <f t="shared" si="18"/>
        <v>41857.18304398148</v>
      </c>
      <c r="V190" s="9">
        <f t="shared" si="19"/>
        <v>41887.18304398148</v>
      </c>
      <c r="W190">
        <f t="shared" si="20"/>
        <v>2014</v>
      </c>
    </row>
    <row r="191" spans="1:23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9">
        <f t="shared" si="14"/>
        <v>42616.690706018519</v>
      </c>
      <c r="K191">
        <v>1467736477</v>
      </c>
      <c r="L191" s="9">
        <f t="shared" si="15"/>
        <v>42556.690706018519</v>
      </c>
      <c r="M191" t="b">
        <v>0</v>
      </c>
      <c r="N191">
        <v>5</v>
      </c>
      <c r="O191" t="b">
        <v>0</v>
      </c>
      <c r="P191" t="s">
        <v>8266</v>
      </c>
      <c r="Q191" s="12">
        <f t="shared" si="16"/>
        <v>0</v>
      </c>
      <c r="R191">
        <f t="shared" si="17"/>
        <v>69</v>
      </c>
      <c r="S191" s="14" t="s">
        <v>8308</v>
      </c>
      <c r="T191" t="s">
        <v>8312</v>
      </c>
      <c r="U191" s="9">
        <f t="shared" si="18"/>
        <v>42556.690706018519</v>
      </c>
      <c r="V191" s="9">
        <f t="shared" si="19"/>
        <v>42616.690706018519</v>
      </c>
      <c r="W191">
        <f t="shared" si="20"/>
        <v>2016</v>
      </c>
    </row>
    <row r="192" spans="1:23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9">
        <f t="shared" si="14"/>
        <v>42537.650995370372</v>
      </c>
      <c r="K192">
        <v>1465227446</v>
      </c>
      <c r="L192" s="9">
        <f t="shared" si="15"/>
        <v>42527.650995370372</v>
      </c>
      <c r="M192" t="b">
        <v>0</v>
      </c>
      <c r="N192">
        <v>1</v>
      </c>
      <c r="O192" t="b">
        <v>0</v>
      </c>
      <c r="P192" t="s">
        <v>8266</v>
      </c>
      <c r="Q192" s="12">
        <f t="shared" si="16"/>
        <v>0</v>
      </c>
      <c r="R192">
        <f t="shared" si="17"/>
        <v>50</v>
      </c>
      <c r="S192" s="14" t="s">
        <v>8308</v>
      </c>
      <c r="T192" t="s">
        <v>8312</v>
      </c>
      <c r="U192" s="9">
        <f t="shared" si="18"/>
        <v>42527.650995370372</v>
      </c>
      <c r="V192" s="9">
        <f t="shared" si="19"/>
        <v>42537.650995370372</v>
      </c>
      <c r="W192">
        <f t="shared" si="20"/>
        <v>2016</v>
      </c>
    </row>
    <row r="193" spans="1:23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9">
        <f t="shared" si="14"/>
        <v>42279.441412037035</v>
      </c>
      <c r="K193">
        <v>1440326138</v>
      </c>
      <c r="L193" s="9">
        <f t="shared" si="15"/>
        <v>42239.441412037035</v>
      </c>
      <c r="M193" t="b">
        <v>0</v>
      </c>
      <c r="N193">
        <v>3</v>
      </c>
      <c r="O193" t="b">
        <v>0</v>
      </c>
      <c r="P193" t="s">
        <v>8266</v>
      </c>
      <c r="Q193" s="12">
        <f t="shared" si="16"/>
        <v>0.05</v>
      </c>
      <c r="R193">
        <f t="shared" si="17"/>
        <v>83.33</v>
      </c>
      <c r="S193" s="14" t="s">
        <v>8308</v>
      </c>
      <c r="T193" t="s">
        <v>8312</v>
      </c>
      <c r="U193" s="9">
        <f t="shared" si="18"/>
        <v>42239.441412037035</v>
      </c>
      <c r="V193" s="9">
        <f t="shared" si="19"/>
        <v>42279.441412037035</v>
      </c>
      <c r="W193">
        <f t="shared" si="20"/>
        <v>2015</v>
      </c>
    </row>
    <row r="194" spans="1:23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9">
        <f t="shared" ref="J194:J257" si="21">(I194/86400)+DATE(1970,1,1)</f>
        <v>41929.792037037041</v>
      </c>
      <c r="K194">
        <v>1410980432</v>
      </c>
      <c r="L194" s="9">
        <f t="shared" ref="L194:L257" si="22">(K194/86400)+DATE(1970,1,1)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2">
        <f t="shared" si="16"/>
        <v>0</v>
      </c>
      <c r="R194">
        <f t="shared" si="17"/>
        <v>5.67</v>
      </c>
      <c r="S194" s="14" t="s">
        <v>8308</v>
      </c>
      <c r="T194" t="s">
        <v>8312</v>
      </c>
      <c r="U194" s="9">
        <f t="shared" si="18"/>
        <v>41899.792037037041</v>
      </c>
      <c r="V194" s="9">
        <f t="shared" si="19"/>
        <v>41929.792037037041</v>
      </c>
      <c r="W194">
        <f t="shared" si="20"/>
        <v>2014</v>
      </c>
    </row>
    <row r="195" spans="1:23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9">
        <f t="shared" si="21"/>
        <v>41971.976458333331</v>
      </c>
      <c r="K195">
        <v>1412029566</v>
      </c>
      <c r="L195" s="9">
        <f t="shared" si="22"/>
        <v>41911.934791666667</v>
      </c>
      <c r="M195" t="b">
        <v>0</v>
      </c>
      <c r="N195">
        <v>0</v>
      </c>
      <c r="O195" t="b">
        <v>0</v>
      </c>
      <c r="P195" t="s">
        <v>8266</v>
      </c>
      <c r="Q195" s="12">
        <f t="shared" ref="Q195:Q258" si="23">ROUND(E195/D195,2)</f>
        <v>0</v>
      </c>
      <c r="R195">
        <f t="shared" ref="R195:R258" si="24">IFERROR(ROUND(E195/N195,2),0)</f>
        <v>0</v>
      </c>
      <c r="S195" s="14" t="s">
        <v>8308</v>
      </c>
      <c r="T195" t="s">
        <v>8312</v>
      </c>
      <c r="U195" s="9">
        <f t="shared" ref="U195:U258" si="25">(K195/86400)+DATE(1970,1,1)</f>
        <v>41911.934791666667</v>
      </c>
      <c r="V195" s="9">
        <f t="shared" ref="V195:V258" si="26">(I195/86400)+DATE(1970,1,1)</f>
        <v>41971.976458333331</v>
      </c>
      <c r="W195">
        <f t="shared" ref="W195:W258" si="27">YEAR(U195)</f>
        <v>2014</v>
      </c>
    </row>
    <row r="196" spans="1:23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9">
        <f t="shared" si="21"/>
        <v>42435.996886574074</v>
      </c>
      <c r="K196">
        <v>1452124531</v>
      </c>
      <c r="L196" s="9">
        <f t="shared" si="22"/>
        <v>42375.996886574074</v>
      </c>
      <c r="M196" t="b">
        <v>0</v>
      </c>
      <c r="N196">
        <v>3</v>
      </c>
      <c r="O196" t="b">
        <v>0</v>
      </c>
      <c r="P196" t="s">
        <v>8266</v>
      </c>
      <c r="Q196" s="12">
        <f t="shared" si="23"/>
        <v>0</v>
      </c>
      <c r="R196">
        <f t="shared" si="24"/>
        <v>1</v>
      </c>
      <c r="S196" s="14" t="s">
        <v>8308</v>
      </c>
      <c r="T196" t="s">
        <v>8312</v>
      </c>
      <c r="U196" s="9">
        <f t="shared" si="25"/>
        <v>42375.996886574074</v>
      </c>
      <c r="V196" s="9">
        <f t="shared" si="26"/>
        <v>42435.996886574074</v>
      </c>
      <c r="W196">
        <f t="shared" si="27"/>
        <v>2016</v>
      </c>
    </row>
    <row r="197" spans="1:23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9">
        <f t="shared" si="21"/>
        <v>42195.67050925926</v>
      </c>
      <c r="K197">
        <v>1431360332</v>
      </c>
      <c r="L197" s="9">
        <f t="shared" si="22"/>
        <v>42135.67050925926</v>
      </c>
      <c r="M197" t="b">
        <v>0</v>
      </c>
      <c r="N197">
        <v>0</v>
      </c>
      <c r="O197" t="b">
        <v>0</v>
      </c>
      <c r="P197" t="s">
        <v>8266</v>
      </c>
      <c r="Q197" s="12">
        <f t="shared" si="23"/>
        <v>0</v>
      </c>
      <c r="R197">
        <f t="shared" si="24"/>
        <v>0</v>
      </c>
      <c r="S197" s="14" t="s">
        <v>8308</v>
      </c>
      <c r="T197" t="s">
        <v>8312</v>
      </c>
      <c r="U197" s="9">
        <f t="shared" si="25"/>
        <v>42135.67050925926</v>
      </c>
      <c r="V197" s="9">
        <f t="shared" si="26"/>
        <v>42195.67050925926</v>
      </c>
      <c r="W197">
        <f t="shared" si="27"/>
        <v>2015</v>
      </c>
    </row>
    <row r="198" spans="1:23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9">
        <f t="shared" si="21"/>
        <v>42287.875</v>
      </c>
      <c r="K198">
        <v>1442062898</v>
      </c>
      <c r="L198" s="9">
        <f t="shared" si="22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12">
        <f t="shared" si="23"/>
        <v>0.42</v>
      </c>
      <c r="R198">
        <f t="shared" si="24"/>
        <v>77.11</v>
      </c>
      <c r="S198" s="14" t="s">
        <v>8308</v>
      </c>
      <c r="T198" t="s">
        <v>8312</v>
      </c>
      <c r="U198" s="9">
        <f t="shared" si="25"/>
        <v>42259.542800925927</v>
      </c>
      <c r="V198" s="9">
        <f t="shared" si="26"/>
        <v>42287.875</v>
      </c>
      <c r="W198">
        <f t="shared" si="27"/>
        <v>2015</v>
      </c>
    </row>
    <row r="199" spans="1:23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9">
        <f t="shared" si="21"/>
        <v>42783.875</v>
      </c>
      <c r="K199">
        <v>1483734100</v>
      </c>
      <c r="L199" s="9">
        <f t="shared" si="22"/>
        <v>42741.848379629635</v>
      </c>
      <c r="M199" t="b">
        <v>0</v>
      </c>
      <c r="N199">
        <v>8</v>
      </c>
      <c r="O199" t="b">
        <v>0</v>
      </c>
      <c r="P199" t="s">
        <v>8266</v>
      </c>
      <c r="Q199" s="12">
        <f t="shared" si="23"/>
        <v>0.1</v>
      </c>
      <c r="R199">
        <f t="shared" si="24"/>
        <v>32.75</v>
      </c>
      <c r="S199" s="14" t="s">
        <v>8308</v>
      </c>
      <c r="T199" t="s">
        <v>8312</v>
      </c>
      <c r="U199" s="9">
        <f t="shared" si="25"/>
        <v>42741.848379629635</v>
      </c>
      <c r="V199" s="9">
        <f t="shared" si="26"/>
        <v>42783.875</v>
      </c>
      <c r="W199">
        <f t="shared" si="27"/>
        <v>2017</v>
      </c>
    </row>
    <row r="200" spans="1:23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9">
        <f t="shared" si="21"/>
        <v>41917.383356481485</v>
      </c>
      <c r="K200">
        <v>1409908322</v>
      </c>
      <c r="L200" s="9">
        <f t="shared" si="22"/>
        <v>41887.383356481485</v>
      </c>
      <c r="M200" t="b">
        <v>0</v>
      </c>
      <c r="N200">
        <v>6</v>
      </c>
      <c r="O200" t="b">
        <v>0</v>
      </c>
      <c r="P200" t="s">
        <v>8266</v>
      </c>
      <c r="Q200" s="12">
        <f t="shared" si="23"/>
        <v>0.01</v>
      </c>
      <c r="R200">
        <f t="shared" si="24"/>
        <v>46.5</v>
      </c>
      <c r="S200" s="14" t="s">
        <v>8308</v>
      </c>
      <c r="T200" t="s">
        <v>8312</v>
      </c>
      <c r="U200" s="9">
        <f t="shared" si="25"/>
        <v>41887.383356481485</v>
      </c>
      <c r="V200" s="9">
        <f t="shared" si="26"/>
        <v>41917.383356481485</v>
      </c>
      <c r="W200">
        <f t="shared" si="27"/>
        <v>2014</v>
      </c>
    </row>
    <row r="201" spans="1:23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9">
        <f t="shared" si="21"/>
        <v>42614.123865740738</v>
      </c>
      <c r="K201">
        <v>1470106702</v>
      </c>
      <c r="L201" s="9">
        <f t="shared" si="22"/>
        <v>42584.123865740738</v>
      </c>
      <c r="M201" t="b">
        <v>0</v>
      </c>
      <c r="N201">
        <v>0</v>
      </c>
      <c r="O201" t="b">
        <v>0</v>
      </c>
      <c r="P201" t="s">
        <v>8266</v>
      </c>
      <c r="Q201" s="12">
        <f t="shared" si="23"/>
        <v>0</v>
      </c>
      <c r="R201">
        <f t="shared" si="24"/>
        <v>0</v>
      </c>
      <c r="S201" s="14" t="s">
        <v>8308</v>
      </c>
      <c r="T201" t="s">
        <v>8312</v>
      </c>
      <c r="U201" s="9">
        <f t="shared" si="25"/>
        <v>42584.123865740738</v>
      </c>
      <c r="V201" s="9">
        <f t="shared" si="26"/>
        <v>42614.123865740738</v>
      </c>
      <c r="W201">
        <f t="shared" si="27"/>
        <v>2016</v>
      </c>
    </row>
    <row r="202" spans="1:23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9">
        <f t="shared" si="21"/>
        <v>41897.083368055552</v>
      </c>
      <c r="K202">
        <v>1408154403</v>
      </c>
      <c r="L202" s="9">
        <f t="shared" si="22"/>
        <v>41867.083368055552</v>
      </c>
      <c r="M202" t="b">
        <v>0</v>
      </c>
      <c r="N202">
        <v>18</v>
      </c>
      <c r="O202" t="b">
        <v>0</v>
      </c>
      <c r="P202" t="s">
        <v>8266</v>
      </c>
      <c r="Q202" s="12">
        <f t="shared" si="23"/>
        <v>0.26</v>
      </c>
      <c r="R202">
        <f t="shared" si="24"/>
        <v>87.31</v>
      </c>
      <c r="S202" s="14" t="s">
        <v>8308</v>
      </c>
      <c r="T202" t="s">
        <v>8312</v>
      </c>
      <c r="U202" s="9">
        <f t="shared" si="25"/>
        <v>41867.083368055552</v>
      </c>
      <c r="V202" s="9">
        <f t="shared" si="26"/>
        <v>41897.083368055552</v>
      </c>
      <c r="W202">
        <f t="shared" si="27"/>
        <v>2014</v>
      </c>
    </row>
    <row r="203" spans="1:23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9">
        <f t="shared" si="21"/>
        <v>42043.818622685183</v>
      </c>
      <c r="K203">
        <v>1421696329</v>
      </c>
      <c r="L203" s="9">
        <f t="shared" si="22"/>
        <v>42023.818622685183</v>
      </c>
      <c r="M203" t="b">
        <v>0</v>
      </c>
      <c r="N203">
        <v>7</v>
      </c>
      <c r="O203" t="b">
        <v>0</v>
      </c>
      <c r="P203" t="s">
        <v>8266</v>
      </c>
      <c r="Q203" s="12">
        <f t="shared" si="23"/>
        <v>0.57999999999999996</v>
      </c>
      <c r="R203">
        <f t="shared" si="24"/>
        <v>54.29</v>
      </c>
      <c r="S203" s="14" t="s">
        <v>8308</v>
      </c>
      <c r="T203" t="s">
        <v>8312</v>
      </c>
      <c r="U203" s="9">
        <f t="shared" si="25"/>
        <v>42023.818622685183</v>
      </c>
      <c r="V203" s="9">
        <f t="shared" si="26"/>
        <v>42043.818622685183</v>
      </c>
      <c r="W203">
        <f t="shared" si="27"/>
        <v>2015</v>
      </c>
    </row>
    <row r="204" spans="1:23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9">
        <f t="shared" si="21"/>
        <v>42285.874305555553</v>
      </c>
      <c r="K204">
        <v>1441750564</v>
      </c>
      <c r="L204" s="9">
        <f t="shared" si="22"/>
        <v>42255.927824074075</v>
      </c>
      <c r="M204" t="b">
        <v>0</v>
      </c>
      <c r="N204">
        <v>0</v>
      </c>
      <c r="O204" t="b">
        <v>0</v>
      </c>
      <c r="P204" t="s">
        <v>8266</v>
      </c>
      <c r="Q204" s="12">
        <f t="shared" si="23"/>
        <v>0</v>
      </c>
      <c r="R204">
        <f t="shared" si="24"/>
        <v>0</v>
      </c>
      <c r="S204" s="14" t="s">
        <v>8308</v>
      </c>
      <c r="T204" t="s">
        <v>8312</v>
      </c>
      <c r="U204" s="9">
        <f t="shared" si="25"/>
        <v>42255.927824074075</v>
      </c>
      <c r="V204" s="9">
        <f t="shared" si="26"/>
        <v>42285.874305555553</v>
      </c>
      <c r="W204">
        <f t="shared" si="27"/>
        <v>2015</v>
      </c>
    </row>
    <row r="205" spans="1:23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9">
        <f t="shared" si="21"/>
        <v>42033.847962962958</v>
      </c>
      <c r="K205">
        <v>1417378864</v>
      </c>
      <c r="L205" s="9">
        <f t="shared" si="22"/>
        <v>41973.847962962958</v>
      </c>
      <c r="M205" t="b">
        <v>0</v>
      </c>
      <c r="N205">
        <v>8</v>
      </c>
      <c r="O205" t="b">
        <v>0</v>
      </c>
      <c r="P205" t="s">
        <v>8266</v>
      </c>
      <c r="Q205" s="12">
        <f t="shared" si="23"/>
        <v>0.3</v>
      </c>
      <c r="R205">
        <f t="shared" si="24"/>
        <v>93.25</v>
      </c>
      <c r="S205" s="14" t="s">
        <v>8308</v>
      </c>
      <c r="T205" t="s">
        <v>8312</v>
      </c>
      <c r="U205" s="9">
        <f t="shared" si="25"/>
        <v>41973.847962962958</v>
      </c>
      <c r="V205" s="9">
        <f t="shared" si="26"/>
        <v>42033.847962962958</v>
      </c>
      <c r="W205">
        <f t="shared" si="27"/>
        <v>2014</v>
      </c>
    </row>
    <row r="206" spans="1:23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9">
        <f t="shared" si="21"/>
        <v>42586.583368055552</v>
      </c>
      <c r="K206">
        <v>1467727203</v>
      </c>
      <c r="L206" s="9">
        <f t="shared" si="22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2">
        <f t="shared" si="23"/>
        <v>0.51</v>
      </c>
      <c r="R206">
        <f t="shared" si="24"/>
        <v>117.68</v>
      </c>
      <c r="S206" s="14" t="s">
        <v>8308</v>
      </c>
      <c r="T206" t="s">
        <v>8312</v>
      </c>
      <c r="U206" s="9">
        <f t="shared" si="25"/>
        <v>42556.583368055552</v>
      </c>
      <c r="V206" s="9">
        <f t="shared" si="26"/>
        <v>42586.583368055552</v>
      </c>
      <c r="W206">
        <f t="shared" si="27"/>
        <v>2016</v>
      </c>
    </row>
    <row r="207" spans="1:23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9">
        <f t="shared" si="21"/>
        <v>42283.632199074069</v>
      </c>
      <c r="K207">
        <v>1441120222</v>
      </c>
      <c r="L207" s="9">
        <f t="shared" si="22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12">
        <f t="shared" si="23"/>
        <v>0.16</v>
      </c>
      <c r="R207">
        <f t="shared" si="24"/>
        <v>76.47</v>
      </c>
      <c r="S207" s="14" t="s">
        <v>8308</v>
      </c>
      <c r="T207" t="s">
        <v>8312</v>
      </c>
      <c r="U207" s="9">
        <f t="shared" si="25"/>
        <v>42248.632199074069</v>
      </c>
      <c r="V207" s="9">
        <f t="shared" si="26"/>
        <v>42283.632199074069</v>
      </c>
      <c r="W207">
        <f t="shared" si="27"/>
        <v>2015</v>
      </c>
    </row>
    <row r="208" spans="1:23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9">
        <f t="shared" si="21"/>
        <v>42588.004432870366</v>
      </c>
      <c r="K208">
        <v>1468627583</v>
      </c>
      <c r="L208" s="9">
        <f t="shared" si="22"/>
        <v>42567.004432870366</v>
      </c>
      <c r="M208" t="b">
        <v>0</v>
      </c>
      <c r="N208">
        <v>0</v>
      </c>
      <c r="O208" t="b">
        <v>0</v>
      </c>
      <c r="P208" t="s">
        <v>8266</v>
      </c>
      <c r="Q208" s="12">
        <f t="shared" si="23"/>
        <v>0</v>
      </c>
      <c r="R208">
        <f t="shared" si="24"/>
        <v>0</v>
      </c>
      <c r="S208" s="14" t="s">
        <v>8308</v>
      </c>
      <c r="T208" t="s">
        <v>8312</v>
      </c>
      <c r="U208" s="9">
        <f t="shared" si="25"/>
        <v>42567.004432870366</v>
      </c>
      <c r="V208" s="9">
        <f t="shared" si="26"/>
        <v>42588.004432870366</v>
      </c>
      <c r="W208">
        <f t="shared" si="27"/>
        <v>2016</v>
      </c>
    </row>
    <row r="209" spans="1:23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9">
        <f t="shared" si="21"/>
        <v>42008.197199074071</v>
      </c>
      <c r="K209">
        <v>1417754638</v>
      </c>
      <c r="L209" s="9">
        <f t="shared" si="22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12">
        <f t="shared" si="23"/>
        <v>0.15</v>
      </c>
      <c r="R209">
        <f t="shared" si="24"/>
        <v>163.85</v>
      </c>
      <c r="S209" s="14" t="s">
        <v>8308</v>
      </c>
      <c r="T209" t="s">
        <v>8312</v>
      </c>
      <c r="U209" s="9">
        <f t="shared" si="25"/>
        <v>41978.197199074071</v>
      </c>
      <c r="V209" s="9">
        <f t="shared" si="26"/>
        <v>42008.197199074071</v>
      </c>
      <c r="W209">
        <f t="shared" si="27"/>
        <v>2014</v>
      </c>
    </row>
    <row r="210" spans="1:23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9">
        <f t="shared" si="21"/>
        <v>41989.369988425926</v>
      </c>
      <c r="K210">
        <v>1416127967</v>
      </c>
      <c r="L210" s="9">
        <f t="shared" si="22"/>
        <v>41959.369988425926</v>
      </c>
      <c r="M210" t="b">
        <v>0</v>
      </c>
      <c r="N210">
        <v>0</v>
      </c>
      <c r="O210" t="b">
        <v>0</v>
      </c>
      <c r="P210" t="s">
        <v>8266</v>
      </c>
      <c r="Q210" s="12">
        <f t="shared" si="23"/>
        <v>0</v>
      </c>
      <c r="R210">
        <f t="shared" si="24"/>
        <v>0</v>
      </c>
      <c r="S210" s="14" t="s">
        <v>8308</v>
      </c>
      <c r="T210" t="s">
        <v>8312</v>
      </c>
      <c r="U210" s="9">
        <f t="shared" si="25"/>
        <v>41959.369988425926</v>
      </c>
      <c r="V210" s="9">
        <f t="shared" si="26"/>
        <v>41989.369988425926</v>
      </c>
      <c r="W210">
        <f t="shared" si="27"/>
        <v>2014</v>
      </c>
    </row>
    <row r="211" spans="1:23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9">
        <f t="shared" si="21"/>
        <v>42195.922858796301</v>
      </c>
      <c r="K211">
        <v>1433974135</v>
      </c>
      <c r="L211" s="9">
        <f t="shared" si="22"/>
        <v>42165.922858796301</v>
      </c>
      <c r="M211" t="b">
        <v>0</v>
      </c>
      <c r="N211">
        <v>0</v>
      </c>
      <c r="O211" t="b">
        <v>0</v>
      </c>
      <c r="P211" t="s">
        <v>8266</v>
      </c>
      <c r="Q211" s="12">
        <f t="shared" si="23"/>
        <v>0</v>
      </c>
      <c r="R211">
        <f t="shared" si="24"/>
        <v>0</v>
      </c>
      <c r="S211" s="14" t="s">
        <v>8308</v>
      </c>
      <c r="T211" t="s">
        <v>8312</v>
      </c>
      <c r="U211" s="9">
        <f t="shared" si="25"/>
        <v>42165.922858796301</v>
      </c>
      <c r="V211" s="9">
        <f t="shared" si="26"/>
        <v>42195.922858796301</v>
      </c>
      <c r="W211">
        <f t="shared" si="27"/>
        <v>2015</v>
      </c>
    </row>
    <row r="212" spans="1:23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9">
        <f t="shared" si="21"/>
        <v>42278.208333333328</v>
      </c>
      <c r="K212">
        <v>1441157592</v>
      </c>
      <c r="L212" s="9">
        <f t="shared" si="22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12">
        <f t="shared" si="23"/>
        <v>0.25</v>
      </c>
      <c r="R212">
        <f t="shared" si="24"/>
        <v>91.82</v>
      </c>
      <c r="S212" s="14" t="s">
        <v>8308</v>
      </c>
      <c r="T212" t="s">
        <v>8312</v>
      </c>
      <c r="U212" s="9">
        <f t="shared" si="25"/>
        <v>42249.064722222218</v>
      </c>
      <c r="V212" s="9">
        <f t="shared" si="26"/>
        <v>42278.208333333328</v>
      </c>
      <c r="W212">
        <f t="shared" si="27"/>
        <v>2015</v>
      </c>
    </row>
    <row r="213" spans="1:23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9">
        <f t="shared" si="21"/>
        <v>42266.159918981481</v>
      </c>
      <c r="K213">
        <v>1440042617</v>
      </c>
      <c r="L213" s="9">
        <f t="shared" si="22"/>
        <v>42236.159918981481</v>
      </c>
      <c r="M213" t="b">
        <v>0</v>
      </c>
      <c r="N213">
        <v>12</v>
      </c>
      <c r="O213" t="b">
        <v>0</v>
      </c>
      <c r="P213" t="s">
        <v>8266</v>
      </c>
      <c r="Q213" s="12">
        <f t="shared" si="23"/>
        <v>0.45</v>
      </c>
      <c r="R213">
        <f t="shared" si="24"/>
        <v>185.83</v>
      </c>
      <c r="S213" s="14" t="s">
        <v>8308</v>
      </c>
      <c r="T213" t="s">
        <v>8312</v>
      </c>
      <c r="U213" s="9">
        <f t="shared" si="25"/>
        <v>42236.159918981481</v>
      </c>
      <c r="V213" s="9">
        <f t="shared" si="26"/>
        <v>42266.159918981481</v>
      </c>
      <c r="W213">
        <f t="shared" si="27"/>
        <v>2015</v>
      </c>
    </row>
    <row r="214" spans="1:23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9">
        <f t="shared" si="21"/>
        <v>42476.839351851857</v>
      </c>
      <c r="K214">
        <v>1455656920</v>
      </c>
      <c r="L214" s="9">
        <f t="shared" si="22"/>
        <v>42416.881018518514</v>
      </c>
      <c r="M214" t="b">
        <v>0</v>
      </c>
      <c r="N214">
        <v>1</v>
      </c>
      <c r="O214" t="b">
        <v>0</v>
      </c>
      <c r="P214" t="s">
        <v>8266</v>
      </c>
      <c r="Q214" s="12">
        <f t="shared" si="23"/>
        <v>0</v>
      </c>
      <c r="R214">
        <f t="shared" si="24"/>
        <v>1</v>
      </c>
      <c r="S214" s="14" t="s">
        <v>8308</v>
      </c>
      <c r="T214" t="s">
        <v>8312</v>
      </c>
      <c r="U214" s="9">
        <f t="shared" si="25"/>
        <v>42416.881018518514</v>
      </c>
      <c r="V214" s="9">
        <f t="shared" si="26"/>
        <v>42476.839351851857</v>
      </c>
      <c r="W214">
        <f t="shared" si="27"/>
        <v>2016</v>
      </c>
    </row>
    <row r="215" spans="1:23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9">
        <f t="shared" si="21"/>
        <v>42232.587974537033</v>
      </c>
      <c r="K215">
        <v>1437142547</v>
      </c>
      <c r="L215" s="9">
        <f t="shared" si="22"/>
        <v>42202.594293981485</v>
      </c>
      <c r="M215" t="b">
        <v>0</v>
      </c>
      <c r="N215">
        <v>1</v>
      </c>
      <c r="O215" t="b">
        <v>0</v>
      </c>
      <c r="P215" t="s">
        <v>8266</v>
      </c>
      <c r="Q215" s="12">
        <f t="shared" si="23"/>
        <v>0</v>
      </c>
      <c r="R215">
        <f t="shared" si="24"/>
        <v>20</v>
      </c>
      <c r="S215" s="14" t="s">
        <v>8308</v>
      </c>
      <c r="T215" t="s">
        <v>8312</v>
      </c>
      <c r="U215" s="9">
        <f t="shared" si="25"/>
        <v>42202.594293981485</v>
      </c>
      <c r="V215" s="9">
        <f t="shared" si="26"/>
        <v>42232.587974537033</v>
      </c>
      <c r="W215">
        <f t="shared" si="27"/>
        <v>2015</v>
      </c>
    </row>
    <row r="216" spans="1:23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9">
        <f t="shared" si="21"/>
        <v>42069.64061342593</v>
      </c>
      <c r="K216">
        <v>1420471349</v>
      </c>
      <c r="L216" s="9">
        <f t="shared" si="22"/>
        <v>42009.64061342593</v>
      </c>
      <c r="M216" t="b">
        <v>0</v>
      </c>
      <c r="N216">
        <v>1</v>
      </c>
      <c r="O216" t="b">
        <v>0</v>
      </c>
      <c r="P216" t="s">
        <v>8266</v>
      </c>
      <c r="Q216" s="12">
        <f t="shared" si="23"/>
        <v>0</v>
      </c>
      <c r="R216">
        <f t="shared" si="24"/>
        <v>1</v>
      </c>
      <c r="S216" s="14" t="s">
        <v>8308</v>
      </c>
      <c r="T216" t="s">
        <v>8312</v>
      </c>
      <c r="U216" s="9">
        <f t="shared" si="25"/>
        <v>42009.64061342593</v>
      </c>
      <c r="V216" s="9">
        <f t="shared" si="26"/>
        <v>42069.64061342593</v>
      </c>
      <c r="W216">
        <f t="shared" si="27"/>
        <v>2015</v>
      </c>
    </row>
    <row r="217" spans="1:23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9">
        <f t="shared" si="21"/>
        <v>42417.999305555553</v>
      </c>
      <c r="K217">
        <v>1452058282</v>
      </c>
      <c r="L217" s="9">
        <f t="shared" si="22"/>
        <v>42375.230115740742</v>
      </c>
      <c r="M217" t="b">
        <v>0</v>
      </c>
      <c r="N217">
        <v>1</v>
      </c>
      <c r="O217" t="b">
        <v>0</v>
      </c>
      <c r="P217" t="s">
        <v>8266</v>
      </c>
      <c r="Q217" s="12">
        <f t="shared" si="23"/>
        <v>0</v>
      </c>
      <c r="R217">
        <f t="shared" si="24"/>
        <v>10</v>
      </c>
      <c r="S217" s="14" t="s">
        <v>8308</v>
      </c>
      <c r="T217" t="s">
        <v>8312</v>
      </c>
      <c r="U217" s="9">
        <f t="shared" si="25"/>
        <v>42375.230115740742</v>
      </c>
      <c r="V217" s="9">
        <f t="shared" si="26"/>
        <v>42417.999305555553</v>
      </c>
      <c r="W217">
        <f t="shared" si="27"/>
        <v>2016</v>
      </c>
    </row>
    <row r="218" spans="1:23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9">
        <f t="shared" si="21"/>
        <v>42116.917094907403</v>
      </c>
      <c r="K218">
        <v>1425423637</v>
      </c>
      <c r="L218" s="9">
        <f t="shared" si="22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12">
        <f t="shared" si="23"/>
        <v>0.56000000000000005</v>
      </c>
      <c r="R218">
        <f t="shared" si="24"/>
        <v>331.54</v>
      </c>
      <c r="S218" s="14" t="s">
        <v>8308</v>
      </c>
      <c r="T218" t="s">
        <v>8312</v>
      </c>
      <c r="U218" s="9">
        <f t="shared" si="25"/>
        <v>42066.958761574075</v>
      </c>
      <c r="V218" s="9">
        <f t="shared" si="26"/>
        <v>42116.917094907403</v>
      </c>
      <c r="W218">
        <f t="shared" si="27"/>
        <v>2015</v>
      </c>
    </row>
    <row r="219" spans="1:23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9">
        <f t="shared" si="21"/>
        <v>42001.64061342593</v>
      </c>
      <c r="K219">
        <v>1417101749</v>
      </c>
      <c r="L219" s="9">
        <f t="shared" si="22"/>
        <v>41970.64061342593</v>
      </c>
      <c r="M219" t="b">
        <v>0</v>
      </c>
      <c r="N219">
        <v>38</v>
      </c>
      <c r="O219" t="b">
        <v>0</v>
      </c>
      <c r="P219" t="s">
        <v>8266</v>
      </c>
      <c r="Q219" s="12">
        <f t="shared" si="23"/>
        <v>0.12</v>
      </c>
      <c r="R219">
        <f t="shared" si="24"/>
        <v>314.29000000000002</v>
      </c>
      <c r="S219" s="14" t="s">
        <v>8308</v>
      </c>
      <c r="T219" t="s">
        <v>8312</v>
      </c>
      <c r="U219" s="9">
        <f t="shared" si="25"/>
        <v>41970.64061342593</v>
      </c>
      <c r="V219" s="9">
        <f t="shared" si="26"/>
        <v>42001.64061342593</v>
      </c>
      <c r="W219">
        <f t="shared" si="27"/>
        <v>2014</v>
      </c>
    </row>
    <row r="220" spans="1:23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9">
        <f t="shared" si="21"/>
        <v>42139.628344907411</v>
      </c>
      <c r="K220">
        <v>1426518289</v>
      </c>
      <c r="L220" s="9">
        <f t="shared" si="22"/>
        <v>42079.628344907411</v>
      </c>
      <c r="M220" t="b">
        <v>0</v>
      </c>
      <c r="N220">
        <v>1</v>
      </c>
      <c r="O220" t="b">
        <v>0</v>
      </c>
      <c r="P220" t="s">
        <v>8266</v>
      </c>
      <c r="Q220" s="12">
        <f t="shared" si="23"/>
        <v>0.02</v>
      </c>
      <c r="R220">
        <f t="shared" si="24"/>
        <v>100</v>
      </c>
      <c r="S220" s="14" t="s">
        <v>8308</v>
      </c>
      <c r="T220" t="s">
        <v>8312</v>
      </c>
      <c r="U220" s="9">
        <f t="shared" si="25"/>
        <v>42079.628344907411</v>
      </c>
      <c r="V220" s="9">
        <f t="shared" si="26"/>
        <v>42139.628344907411</v>
      </c>
      <c r="W220">
        <f t="shared" si="27"/>
        <v>2015</v>
      </c>
    </row>
    <row r="221" spans="1:23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9">
        <f t="shared" si="21"/>
        <v>42461.290972222225</v>
      </c>
      <c r="K221">
        <v>1456732225</v>
      </c>
      <c r="L221" s="9">
        <f t="shared" si="22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12">
        <f t="shared" si="23"/>
        <v>0.18</v>
      </c>
      <c r="R221">
        <f t="shared" si="24"/>
        <v>115.99</v>
      </c>
      <c r="S221" s="14" t="s">
        <v>8308</v>
      </c>
      <c r="T221" t="s">
        <v>8312</v>
      </c>
      <c r="U221" s="9">
        <f t="shared" si="25"/>
        <v>42429.326678240745</v>
      </c>
      <c r="V221" s="9">
        <f t="shared" si="26"/>
        <v>42461.290972222225</v>
      </c>
      <c r="W221">
        <f t="shared" si="27"/>
        <v>2016</v>
      </c>
    </row>
    <row r="222" spans="1:23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9">
        <f t="shared" si="21"/>
        <v>42236.837500000001</v>
      </c>
      <c r="K222">
        <v>1436542030</v>
      </c>
      <c r="L222" s="9">
        <f t="shared" si="22"/>
        <v>42195.643865740742</v>
      </c>
      <c r="M222" t="b">
        <v>0</v>
      </c>
      <c r="N222">
        <v>3</v>
      </c>
      <c r="O222" t="b">
        <v>0</v>
      </c>
      <c r="P222" t="s">
        <v>8266</v>
      </c>
      <c r="Q222" s="12">
        <f t="shared" si="23"/>
        <v>0.01</v>
      </c>
      <c r="R222">
        <f t="shared" si="24"/>
        <v>120</v>
      </c>
      <c r="S222" s="14" t="s">
        <v>8308</v>
      </c>
      <c r="T222" t="s">
        <v>8312</v>
      </c>
      <c r="U222" s="9">
        <f t="shared" si="25"/>
        <v>42195.643865740742</v>
      </c>
      <c r="V222" s="9">
        <f t="shared" si="26"/>
        <v>42236.837500000001</v>
      </c>
      <c r="W222">
        <f t="shared" si="27"/>
        <v>2015</v>
      </c>
    </row>
    <row r="223" spans="1:23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9">
        <f t="shared" si="21"/>
        <v>42091.79587962963</v>
      </c>
      <c r="K223">
        <v>1422389164</v>
      </c>
      <c r="L223" s="9">
        <f t="shared" si="22"/>
        <v>42031.837546296301</v>
      </c>
      <c r="M223" t="b">
        <v>0</v>
      </c>
      <c r="N223">
        <v>0</v>
      </c>
      <c r="O223" t="b">
        <v>0</v>
      </c>
      <c r="P223" t="s">
        <v>8266</v>
      </c>
      <c r="Q223" s="12">
        <f t="shared" si="23"/>
        <v>0</v>
      </c>
      <c r="R223">
        <f t="shared" si="24"/>
        <v>0</v>
      </c>
      <c r="S223" s="14" t="s">
        <v>8308</v>
      </c>
      <c r="T223" t="s">
        <v>8312</v>
      </c>
      <c r="U223" s="9">
        <f t="shared" si="25"/>
        <v>42031.837546296301</v>
      </c>
      <c r="V223" s="9">
        <f t="shared" si="26"/>
        <v>42091.79587962963</v>
      </c>
      <c r="W223">
        <f t="shared" si="27"/>
        <v>2015</v>
      </c>
    </row>
    <row r="224" spans="1:23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9">
        <f t="shared" si="21"/>
        <v>42090.110416666663</v>
      </c>
      <c r="K224">
        <v>1422383318</v>
      </c>
      <c r="L224" s="9">
        <f t="shared" si="22"/>
        <v>42031.769884259258</v>
      </c>
      <c r="M224" t="b">
        <v>0</v>
      </c>
      <c r="N224">
        <v>2</v>
      </c>
      <c r="O224" t="b">
        <v>0</v>
      </c>
      <c r="P224" t="s">
        <v>8266</v>
      </c>
      <c r="Q224" s="12">
        <f t="shared" si="23"/>
        <v>0.13</v>
      </c>
      <c r="R224">
        <f t="shared" si="24"/>
        <v>65</v>
      </c>
      <c r="S224" s="14" t="s">
        <v>8308</v>
      </c>
      <c r="T224" t="s">
        <v>8312</v>
      </c>
      <c r="U224" s="9">
        <f t="shared" si="25"/>
        <v>42031.769884259258</v>
      </c>
      <c r="V224" s="9">
        <f t="shared" si="26"/>
        <v>42090.110416666663</v>
      </c>
      <c r="W224">
        <f t="shared" si="27"/>
        <v>2015</v>
      </c>
    </row>
    <row r="225" spans="1:23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9">
        <f t="shared" si="21"/>
        <v>42512.045138888891</v>
      </c>
      <c r="K225">
        <v>1461287350</v>
      </c>
      <c r="L225" s="9">
        <f t="shared" si="22"/>
        <v>42482.048032407409</v>
      </c>
      <c r="M225" t="b">
        <v>0</v>
      </c>
      <c r="N225">
        <v>0</v>
      </c>
      <c r="O225" t="b">
        <v>0</v>
      </c>
      <c r="P225" t="s">
        <v>8266</v>
      </c>
      <c r="Q225" s="12">
        <f t="shared" si="23"/>
        <v>0</v>
      </c>
      <c r="R225">
        <f t="shared" si="24"/>
        <v>0</v>
      </c>
      <c r="S225" s="14" t="s">
        <v>8308</v>
      </c>
      <c r="T225" t="s">
        <v>8312</v>
      </c>
      <c r="U225" s="9">
        <f t="shared" si="25"/>
        <v>42482.048032407409</v>
      </c>
      <c r="V225" s="9">
        <f t="shared" si="26"/>
        <v>42512.045138888891</v>
      </c>
      <c r="W225">
        <f t="shared" si="27"/>
        <v>2016</v>
      </c>
    </row>
    <row r="226" spans="1:23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9">
        <f t="shared" si="21"/>
        <v>42195.235254629632</v>
      </c>
      <c r="K226">
        <v>1431322726</v>
      </c>
      <c r="L226" s="9">
        <f t="shared" si="22"/>
        <v>42135.235254629632</v>
      </c>
      <c r="M226" t="b">
        <v>0</v>
      </c>
      <c r="N226">
        <v>0</v>
      </c>
      <c r="O226" t="b">
        <v>0</v>
      </c>
      <c r="P226" t="s">
        <v>8266</v>
      </c>
      <c r="Q226" s="12">
        <f t="shared" si="23"/>
        <v>0</v>
      </c>
      <c r="R226">
        <f t="shared" si="24"/>
        <v>0</v>
      </c>
      <c r="S226" s="14" t="s">
        <v>8308</v>
      </c>
      <c r="T226" t="s">
        <v>8312</v>
      </c>
      <c r="U226" s="9">
        <f t="shared" si="25"/>
        <v>42135.235254629632</v>
      </c>
      <c r="V226" s="9">
        <f t="shared" si="26"/>
        <v>42195.235254629632</v>
      </c>
      <c r="W226">
        <f t="shared" si="27"/>
        <v>2015</v>
      </c>
    </row>
    <row r="227" spans="1:23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9">
        <f t="shared" si="21"/>
        <v>42468.919606481482</v>
      </c>
      <c r="K227">
        <v>1457564654</v>
      </c>
      <c r="L227" s="9">
        <f t="shared" si="22"/>
        <v>42438.961273148147</v>
      </c>
      <c r="M227" t="b">
        <v>0</v>
      </c>
      <c r="N227">
        <v>0</v>
      </c>
      <c r="O227" t="b">
        <v>0</v>
      </c>
      <c r="P227" t="s">
        <v>8266</v>
      </c>
      <c r="Q227" s="12">
        <f t="shared" si="23"/>
        <v>0</v>
      </c>
      <c r="R227">
        <f t="shared" si="24"/>
        <v>0</v>
      </c>
      <c r="S227" s="14" t="s">
        <v>8308</v>
      </c>
      <c r="T227" t="s">
        <v>8312</v>
      </c>
      <c r="U227" s="9">
        <f t="shared" si="25"/>
        <v>42438.961273148147</v>
      </c>
      <c r="V227" s="9">
        <f t="shared" si="26"/>
        <v>42468.919606481482</v>
      </c>
      <c r="W227">
        <f t="shared" si="27"/>
        <v>2016</v>
      </c>
    </row>
    <row r="228" spans="1:23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9">
        <f t="shared" si="21"/>
        <v>42155.395138888889</v>
      </c>
      <c r="K228">
        <v>1428854344</v>
      </c>
      <c r="L228" s="9">
        <f t="shared" si="22"/>
        <v>42106.666018518517</v>
      </c>
      <c r="M228" t="b">
        <v>0</v>
      </c>
      <c r="N228">
        <v>2</v>
      </c>
      <c r="O228" t="b">
        <v>0</v>
      </c>
      <c r="P228" t="s">
        <v>8266</v>
      </c>
      <c r="Q228" s="12">
        <f t="shared" si="23"/>
        <v>0.01</v>
      </c>
      <c r="R228">
        <f t="shared" si="24"/>
        <v>125</v>
      </c>
      <c r="S228" s="14" t="s">
        <v>8308</v>
      </c>
      <c r="T228" t="s">
        <v>8312</v>
      </c>
      <c r="U228" s="9">
        <f t="shared" si="25"/>
        <v>42106.666018518517</v>
      </c>
      <c r="V228" s="9">
        <f t="shared" si="26"/>
        <v>42155.395138888889</v>
      </c>
      <c r="W228">
        <f t="shared" si="27"/>
        <v>2015</v>
      </c>
    </row>
    <row r="229" spans="1:23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9">
        <f t="shared" si="21"/>
        <v>42194.893993055557</v>
      </c>
      <c r="K229">
        <v>1433885241</v>
      </c>
      <c r="L229" s="9">
        <f t="shared" si="22"/>
        <v>42164.893993055557</v>
      </c>
      <c r="M229" t="b">
        <v>0</v>
      </c>
      <c r="N229">
        <v>0</v>
      </c>
      <c r="O229" t="b">
        <v>0</v>
      </c>
      <c r="P229" t="s">
        <v>8266</v>
      </c>
      <c r="Q229" s="12">
        <f t="shared" si="23"/>
        <v>0</v>
      </c>
      <c r="R229">
        <f t="shared" si="24"/>
        <v>0</v>
      </c>
      <c r="S229" s="14" t="s">
        <v>8308</v>
      </c>
      <c r="T229" t="s">
        <v>8312</v>
      </c>
      <c r="U229" s="9">
        <f t="shared" si="25"/>
        <v>42164.893993055557</v>
      </c>
      <c r="V229" s="9">
        <f t="shared" si="26"/>
        <v>42194.893993055557</v>
      </c>
      <c r="W229">
        <f t="shared" si="27"/>
        <v>2015</v>
      </c>
    </row>
    <row r="230" spans="1:23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9">
        <f t="shared" si="21"/>
        <v>42156.686400462961</v>
      </c>
      <c r="K230">
        <v>1427992105</v>
      </c>
      <c r="L230" s="9">
        <f t="shared" si="22"/>
        <v>42096.686400462961</v>
      </c>
      <c r="M230" t="b">
        <v>0</v>
      </c>
      <c r="N230">
        <v>0</v>
      </c>
      <c r="O230" t="b">
        <v>0</v>
      </c>
      <c r="P230" t="s">
        <v>8266</v>
      </c>
      <c r="Q230" s="12">
        <f t="shared" si="23"/>
        <v>0</v>
      </c>
      <c r="R230">
        <f t="shared" si="24"/>
        <v>0</v>
      </c>
      <c r="S230" s="14" t="s">
        <v>8308</v>
      </c>
      <c r="T230" t="s">
        <v>8312</v>
      </c>
      <c r="U230" s="9">
        <f t="shared" si="25"/>
        <v>42096.686400462961</v>
      </c>
      <c r="V230" s="9">
        <f t="shared" si="26"/>
        <v>42156.686400462961</v>
      </c>
      <c r="W230">
        <f t="shared" si="27"/>
        <v>2015</v>
      </c>
    </row>
    <row r="231" spans="1:23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9">
        <f t="shared" si="21"/>
        <v>42413.933993055558</v>
      </c>
      <c r="K231">
        <v>1452810297</v>
      </c>
      <c r="L231" s="9">
        <f t="shared" si="22"/>
        <v>42383.933993055558</v>
      </c>
      <c r="M231" t="b">
        <v>0</v>
      </c>
      <c r="N231">
        <v>0</v>
      </c>
      <c r="O231" t="b">
        <v>0</v>
      </c>
      <c r="P231" t="s">
        <v>8266</v>
      </c>
      <c r="Q231" s="12">
        <f t="shared" si="23"/>
        <v>0</v>
      </c>
      <c r="R231">
        <f t="shared" si="24"/>
        <v>0</v>
      </c>
      <c r="S231" s="14" t="s">
        <v>8308</v>
      </c>
      <c r="T231" t="s">
        <v>8312</v>
      </c>
      <c r="U231" s="9">
        <f t="shared" si="25"/>
        <v>42383.933993055558</v>
      </c>
      <c r="V231" s="9">
        <f t="shared" si="26"/>
        <v>42413.933993055558</v>
      </c>
      <c r="W231">
        <f t="shared" si="27"/>
        <v>2016</v>
      </c>
    </row>
    <row r="232" spans="1:23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9">
        <f t="shared" si="21"/>
        <v>42159.77721064815</v>
      </c>
      <c r="K232">
        <v>1430851151</v>
      </c>
      <c r="L232" s="9">
        <f t="shared" si="22"/>
        <v>42129.77721064815</v>
      </c>
      <c r="M232" t="b">
        <v>0</v>
      </c>
      <c r="N232">
        <v>2</v>
      </c>
      <c r="O232" t="b">
        <v>0</v>
      </c>
      <c r="P232" t="s">
        <v>8266</v>
      </c>
      <c r="Q232" s="12">
        <f t="shared" si="23"/>
        <v>0</v>
      </c>
      <c r="R232">
        <f t="shared" si="24"/>
        <v>30</v>
      </c>
      <c r="S232" s="14" t="s">
        <v>8308</v>
      </c>
      <c r="T232" t="s">
        <v>8312</v>
      </c>
      <c r="U232" s="9">
        <f t="shared" si="25"/>
        <v>42129.77721064815</v>
      </c>
      <c r="V232" s="9">
        <f t="shared" si="26"/>
        <v>42159.77721064815</v>
      </c>
      <c r="W232">
        <f t="shared" si="27"/>
        <v>2015</v>
      </c>
    </row>
    <row r="233" spans="1:23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9">
        <f t="shared" si="21"/>
        <v>42371.958923611106</v>
      </c>
      <c r="K233">
        <v>1449183651</v>
      </c>
      <c r="L233" s="9">
        <f t="shared" si="22"/>
        <v>42341.958923611106</v>
      </c>
      <c r="M233" t="b">
        <v>0</v>
      </c>
      <c r="N233">
        <v>0</v>
      </c>
      <c r="O233" t="b">
        <v>0</v>
      </c>
      <c r="P233" t="s">
        <v>8266</v>
      </c>
      <c r="Q233" s="12">
        <f t="shared" si="23"/>
        <v>0</v>
      </c>
      <c r="R233">
        <f t="shared" si="24"/>
        <v>0</v>
      </c>
      <c r="S233" s="14" t="s">
        <v>8308</v>
      </c>
      <c r="T233" t="s">
        <v>8312</v>
      </c>
      <c r="U233" s="9">
        <f t="shared" si="25"/>
        <v>42341.958923611106</v>
      </c>
      <c r="V233" s="9">
        <f t="shared" si="26"/>
        <v>42371.958923611106</v>
      </c>
      <c r="W233">
        <f t="shared" si="27"/>
        <v>2015</v>
      </c>
    </row>
    <row r="234" spans="1:23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9">
        <f t="shared" si="21"/>
        <v>42062.82576388889</v>
      </c>
      <c r="K234">
        <v>1422474546</v>
      </c>
      <c r="L234" s="9">
        <f t="shared" si="22"/>
        <v>42032.82576388889</v>
      </c>
      <c r="M234" t="b">
        <v>0</v>
      </c>
      <c r="N234">
        <v>7</v>
      </c>
      <c r="O234" t="b">
        <v>0</v>
      </c>
      <c r="P234" t="s">
        <v>8266</v>
      </c>
      <c r="Q234" s="12">
        <f t="shared" si="23"/>
        <v>0.03</v>
      </c>
      <c r="R234">
        <f t="shared" si="24"/>
        <v>15.71</v>
      </c>
      <c r="S234" s="14" t="s">
        <v>8308</v>
      </c>
      <c r="T234" t="s">
        <v>8312</v>
      </c>
      <c r="U234" s="9">
        <f t="shared" si="25"/>
        <v>42032.82576388889</v>
      </c>
      <c r="V234" s="9">
        <f t="shared" si="26"/>
        <v>42062.82576388889</v>
      </c>
      <c r="W234">
        <f t="shared" si="27"/>
        <v>2015</v>
      </c>
    </row>
    <row r="235" spans="1:23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9">
        <f t="shared" si="21"/>
        <v>42642.911712962959</v>
      </c>
      <c r="K235">
        <v>1472593972</v>
      </c>
      <c r="L235" s="9">
        <f t="shared" si="22"/>
        <v>42612.911712962959</v>
      </c>
      <c r="M235" t="b">
        <v>0</v>
      </c>
      <c r="N235">
        <v>0</v>
      </c>
      <c r="O235" t="b">
        <v>0</v>
      </c>
      <c r="P235" t="s">
        <v>8266</v>
      </c>
      <c r="Q235" s="12">
        <f t="shared" si="23"/>
        <v>0</v>
      </c>
      <c r="R235">
        <f t="shared" si="24"/>
        <v>0</v>
      </c>
      <c r="S235" s="14" t="s">
        <v>8308</v>
      </c>
      <c r="T235" t="s">
        <v>8312</v>
      </c>
      <c r="U235" s="9">
        <f t="shared" si="25"/>
        <v>42612.911712962959</v>
      </c>
      <c r="V235" s="9">
        <f t="shared" si="26"/>
        <v>42642.911712962959</v>
      </c>
      <c r="W235">
        <f t="shared" si="27"/>
        <v>2016</v>
      </c>
    </row>
    <row r="236" spans="1:23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9">
        <f t="shared" si="21"/>
        <v>42176.035405092596</v>
      </c>
      <c r="K236">
        <v>1431391859</v>
      </c>
      <c r="L236" s="9">
        <f t="shared" si="22"/>
        <v>42136.035405092596</v>
      </c>
      <c r="M236" t="b">
        <v>0</v>
      </c>
      <c r="N236">
        <v>5</v>
      </c>
      <c r="O236" t="b">
        <v>0</v>
      </c>
      <c r="P236" t="s">
        <v>8266</v>
      </c>
      <c r="Q236" s="12">
        <f t="shared" si="23"/>
        <v>0.4</v>
      </c>
      <c r="R236">
        <f t="shared" si="24"/>
        <v>80.2</v>
      </c>
      <c r="S236" s="14" t="s">
        <v>8308</v>
      </c>
      <c r="T236" t="s">
        <v>8312</v>
      </c>
      <c r="U236" s="9">
        <f t="shared" si="25"/>
        <v>42136.035405092596</v>
      </c>
      <c r="V236" s="9">
        <f t="shared" si="26"/>
        <v>42176.035405092596</v>
      </c>
      <c r="W236">
        <f t="shared" si="27"/>
        <v>2015</v>
      </c>
    </row>
    <row r="237" spans="1:23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9">
        <f t="shared" si="21"/>
        <v>42194.908530092594</v>
      </c>
      <c r="K237">
        <v>1433886497</v>
      </c>
      <c r="L237" s="9">
        <f t="shared" si="22"/>
        <v>42164.908530092594</v>
      </c>
      <c r="M237" t="b">
        <v>0</v>
      </c>
      <c r="N237">
        <v>0</v>
      </c>
      <c r="O237" t="b">
        <v>0</v>
      </c>
      <c r="P237" t="s">
        <v>8266</v>
      </c>
      <c r="Q237" s="12">
        <f t="shared" si="23"/>
        <v>0</v>
      </c>
      <c r="R237">
        <f t="shared" si="24"/>
        <v>0</v>
      </c>
      <c r="S237" s="14" t="s">
        <v>8308</v>
      </c>
      <c r="T237" t="s">
        <v>8312</v>
      </c>
      <c r="U237" s="9">
        <f t="shared" si="25"/>
        <v>42164.908530092594</v>
      </c>
      <c r="V237" s="9">
        <f t="shared" si="26"/>
        <v>42194.908530092594</v>
      </c>
      <c r="W237">
        <f t="shared" si="27"/>
        <v>2015</v>
      </c>
    </row>
    <row r="238" spans="1:23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9">
        <f t="shared" si="21"/>
        <v>42374</v>
      </c>
      <c r="K238">
        <v>1447380099</v>
      </c>
      <c r="L238" s="9">
        <f t="shared" si="22"/>
        <v>42321.084479166668</v>
      </c>
      <c r="M238" t="b">
        <v>0</v>
      </c>
      <c r="N238">
        <v>0</v>
      </c>
      <c r="O238" t="b">
        <v>0</v>
      </c>
      <c r="P238" t="s">
        <v>8266</v>
      </c>
      <c r="Q238" s="12">
        <f t="shared" si="23"/>
        <v>0</v>
      </c>
      <c r="R238">
        <f t="shared" si="24"/>
        <v>0</v>
      </c>
      <c r="S238" s="14" t="s">
        <v>8308</v>
      </c>
      <c r="T238" t="s">
        <v>8312</v>
      </c>
      <c r="U238" s="9">
        <f t="shared" si="25"/>
        <v>42321.084479166668</v>
      </c>
      <c r="V238" s="9">
        <f t="shared" si="26"/>
        <v>42374</v>
      </c>
      <c r="W238">
        <f t="shared" si="27"/>
        <v>2015</v>
      </c>
    </row>
    <row r="239" spans="1:23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9">
        <f t="shared" si="21"/>
        <v>42437.577187499999</v>
      </c>
      <c r="K239">
        <v>1452261069</v>
      </c>
      <c r="L239" s="9">
        <f t="shared" si="22"/>
        <v>42377.577187499999</v>
      </c>
      <c r="M239" t="b">
        <v>0</v>
      </c>
      <c r="N239">
        <v>1</v>
      </c>
      <c r="O239" t="b">
        <v>0</v>
      </c>
      <c r="P239" t="s">
        <v>8266</v>
      </c>
      <c r="Q239" s="12">
        <f t="shared" si="23"/>
        <v>0</v>
      </c>
      <c r="R239">
        <f t="shared" si="24"/>
        <v>50</v>
      </c>
      <c r="S239" s="14" t="s">
        <v>8308</v>
      </c>
      <c r="T239" t="s">
        <v>8312</v>
      </c>
      <c r="U239" s="9">
        <f t="shared" si="25"/>
        <v>42377.577187499999</v>
      </c>
      <c r="V239" s="9">
        <f t="shared" si="26"/>
        <v>42437.577187499999</v>
      </c>
      <c r="W239">
        <f t="shared" si="27"/>
        <v>2016</v>
      </c>
    </row>
    <row r="240" spans="1:23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9">
        <f t="shared" si="21"/>
        <v>42734.375</v>
      </c>
      <c r="K240">
        <v>1481324760</v>
      </c>
      <c r="L240" s="9">
        <f t="shared" si="22"/>
        <v>42713.962500000001</v>
      </c>
      <c r="M240" t="b">
        <v>0</v>
      </c>
      <c r="N240">
        <v>0</v>
      </c>
      <c r="O240" t="b">
        <v>0</v>
      </c>
      <c r="P240" t="s">
        <v>8266</v>
      </c>
      <c r="Q240" s="12">
        <f t="shared" si="23"/>
        <v>0</v>
      </c>
      <c r="R240">
        <f t="shared" si="24"/>
        <v>0</v>
      </c>
      <c r="S240" s="14" t="s">
        <v>8308</v>
      </c>
      <c r="T240" t="s">
        <v>8312</v>
      </c>
      <c r="U240" s="9">
        <f t="shared" si="25"/>
        <v>42713.962500000001</v>
      </c>
      <c r="V240" s="9">
        <f t="shared" si="26"/>
        <v>42734.375</v>
      </c>
      <c r="W240">
        <f t="shared" si="27"/>
        <v>2016</v>
      </c>
    </row>
    <row r="241" spans="1:23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9">
        <f t="shared" si="21"/>
        <v>42316.5</v>
      </c>
      <c r="K241">
        <v>1445308730</v>
      </c>
      <c r="L241" s="9">
        <f t="shared" si="22"/>
        <v>42297.110300925924</v>
      </c>
      <c r="M241" t="b">
        <v>0</v>
      </c>
      <c r="N241">
        <v>5</v>
      </c>
      <c r="O241" t="b">
        <v>0</v>
      </c>
      <c r="P241" t="s">
        <v>8266</v>
      </c>
      <c r="Q241" s="12">
        <f t="shared" si="23"/>
        <v>0.25</v>
      </c>
      <c r="R241">
        <f t="shared" si="24"/>
        <v>50</v>
      </c>
      <c r="S241" s="14" t="s">
        <v>8308</v>
      </c>
      <c r="T241" t="s">
        <v>8312</v>
      </c>
      <c r="U241" s="9">
        <f t="shared" si="25"/>
        <v>42297.110300925924</v>
      </c>
      <c r="V241" s="9">
        <f t="shared" si="26"/>
        <v>42316.5</v>
      </c>
      <c r="W241">
        <f t="shared" si="27"/>
        <v>2015</v>
      </c>
    </row>
    <row r="242" spans="1:23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9">
        <f t="shared" si="21"/>
        <v>41399.708460648151</v>
      </c>
      <c r="K242">
        <v>1363885211</v>
      </c>
      <c r="L242" s="9">
        <f t="shared" si="22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2">
        <f t="shared" si="23"/>
        <v>1.08</v>
      </c>
      <c r="R242">
        <f t="shared" si="24"/>
        <v>117.85</v>
      </c>
      <c r="S242" s="14" t="s">
        <v>8308</v>
      </c>
      <c r="T242" t="s">
        <v>8313</v>
      </c>
      <c r="U242" s="9">
        <f t="shared" si="25"/>
        <v>41354.708460648151</v>
      </c>
      <c r="V242" s="9">
        <f t="shared" si="26"/>
        <v>41399.708460648151</v>
      </c>
      <c r="W242">
        <f t="shared" si="27"/>
        <v>2013</v>
      </c>
    </row>
    <row r="243" spans="1:23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9">
        <f t="shared" si="21"/>
        <v>41994.697962962964</v>
      </c>
      <c r="K243">
        <v>1415292304</v>
      </c>
      <c r="L243" s="9">
        <f t="shared" si="22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2">
        <f t="shared" si="23"/>
        <v>1.1299999999999999</v>
      </c>
      <c r="R243">
        <f t="shared" si="24"/>
        <v>109.04</v>
      </c>
      <c r="S243" s="14" t="s">
        <v>8308</v>
      </c>
      <c r="T243" t="s">
        <v>8313</v>
      </c>
      <c r="U243" s="9">
        <f t="shared" si="25"/>
        <v>41949.697962962964</v>
      </c>
      <c r="V243" s="9">
        <f t="shared" si="26"/>
        <v>41994.697962962964</v>
      </c>
      <c r="W243">
        <f t="shared" si="27"/>
        <v>2014</v>
      </c>
    </row>
    <row r="244" spans="1:23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9">
        <f t="shared" si="21"/>
        <v>40897.492939814816</v>
      </c>
      <c r="K244">
        <v>1321357790</v>
      </c>
      <c r="L244" s="9">
        <f t="shared" si="22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2">
        <f t="shared" si="23"/>
        <v>1.1299999999999999</v>
      </c>
      <c r="R244">
        <f t="shared" si="24"/>
        <v>73.02</v>
      </c>
      <c r="S244" s="14" t="s">
        <v>8308</v>
      </c>
      <c r="T244" t="s">
        <v>8313</v>
      </c>
      <c r="U244" s="9">
        <f t="shared" si="25"/>
        <v>40862.492939814816</v>
      </c>
      <c r="V244" s="9">
        <f t="shared" si="26"/>
        <v>40897.492939814816</v>
      </c>
      <c r="W244">
        <f t="shared" si="27"/>
        <v>2011</v>
      </c>
    </row>
    <row r="245" spans="1:23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9">
        <f t="shared" si="21"/>
        <v>41692.047500000001</v>
      </c>
      <c r="K245">
        <v>1390439304</v>
      </c>
      <c r="L245" s="9">
        <f t="shared" si="22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2">
        <f t="shared" si="23"/>
        <v>1.03</v>
      </c>
      <c r="R245">
        <f t="shared" si="24"/>
        <v>78.2</v>
      </c>
      <c r="S245" s="14" t="s">
        <v>8308</v>
      </c>
      <c r="T245" t="s">
        <v>8313</v>
      </c>
      <c r="U245" s="9">
        <f t="shared" si="25"/>
        <v>41662.047500000001</v>
      </c>
      <c r="V245" s="9">
        <f t="shared" si="26"/>
        <v>41692.047500000001</v>
      </c>
      <c r="W245">
        <f t="shared" si="27"/>
        <v>2014</v>
      </c>
    </row>
    <row r="246" spans="1:23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9">
        <f t="shared" si="21"/>
        <v>40253.295833333337</v>
      </c>
      <c r="K246">
        <v>1265269559</v>
      </c>
      <c r="L246" s="9">
        <f t="shared" si="22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12">
        <f t="shared" si="23"/>
        <v>1.1399999999999999</v>
      </c>
      <c r="R246">
        <f t="shared" si="24"/>
        <v>47.4</v>
      </c>
      <c r="S246" s="14" t="s">
        <v>8308</v>
      </c>
      <c r="T246" t="s">
        <v>8313</v>
      </c>
      <c r="U246" s="9">
        <f t="shared" si="25"/>
        <v>40213.323599537034</v>
      </c>
      <c r="V246" s="9">
        <f t="shared" si="26"/>
        <v>40253.295833333337</v>
      </c>
      <c r="W246">
        <f t="shared" si="27"/>
        <v>2010</v>
      </c>
    </row>
    <row r="247" spans="1:23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9">
        <f t="shared" si="21"/>
        <v>41137.053067129629</v>
      </c>
      <c r="K247">
        <v>1342487785</v>
      </c>
      <c r="L247" s="9">
        <f t="shared" si="22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12">
        <f t="shared" si="23"/>
        <v>1.04</v>
      </c>
      <c r="R247">
        <f t="shared" si="24"/>
        <v>54.02</v>
      </c>
      <c r="S247" s="14" t="s">
        <v>8308</v>
      </c>
      <c r="T247" t="s">
        <v>8313</v>
      </c>
      <c r="U247" s="9">
        <f t="shared" si="25"/>
        <v>41107.053067129629</v>
      </c>
      <c r="V247" s="9">
        <f t="shared" si="26"/>
        <v>41137.053067129629</v>
      </c>
      <c r="W247">
        <f t="shared" si="27"/>
        <v>2012</v>
      </c>
    </row>
    <row r="248" spans="1:23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9">
        <f t="shared" si="21"/>
        <v>40530.405150462961</v>
      </c>
      <c r="K248">
        <v>1288341805</v>
      </c>
      <c r="L248" s="9">
        <f t="shared" si="22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2">
        <f t="shared" si="23"/>
        <v>3.05</v>
      </c>
      <c r="R248">
        <f t="shared" si="24"/>
        <v>68.489999999999995</v>
      </c>
      <c r="S248" s="14" t="s">
        <v>8308</v>
      </c>
      <c r="T248" t="s">
        <v>8313</v>
      </c>
      <c r="U248" s="9">
        <f t="shared" si="25"/>
        <v>40480.363483796296</v>
      </c>
      <c r="V248" s="9">
        <f t="shared" si="26"/>
        <v>40530.405150462961</v>
      </c>
      <c r="W248">
        <f t="shared" si="27"/>
        <v>2010</v>
      </c>
    </row>
    <row r="249" spans="1:23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9">
        <f t="shared" si="21"/>
        <v>40467.152083333334</v>
      </c>
      <c r="K249">
        <v>1284042614</v>
      </c>
      <c r="L249" s="9">
        <f t="shared" si="22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12">
        <f t="shared" si="23"/>
        <v>1.34</v>
      </c>
      <c r="R249">
        <f t="shared" si="24"/>
        <v>108.15</v>
      </c>
      <c r="S249" s="14" t="s">
        <v>8308</v>
      </c>
      <c r="T249" t="s">
        <v>8313</v>
      </c>
      <c r="U249" s="9">
        <f t="shared" si="25"/>
        <v>40430.604328703703</v>
      </c>
      <c r="V249" s="9">
        <f t="shared" si="26"/>
        <v>40467.152083333334</v>
      </c>
      <c r="W249">
        <f t="shared" si="27"/>
        <v>2010</v>
      </c>
    </row>
    <row r="250" spans="1:23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9">
        <f t="shared" si="21"/>
        <v>40915.774409722224</v>
      </c>
      <c r="K250">
        <v>1322073309</v>
      </c>
      <c r="L250" s="9">
        <f t="shared" si="22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2">
        <f t="shared" si="23"/>
        <v>1.01</v>
      </c>
      <c r="R250">
        <f t="shared" si="24"/>
        <v>589.95000000000005</v>
      </c>
      <c r="S250" s="14" t="s">
        <v>8308</v>
      </c>
      <c r="T250" t="s">
        <v>8313</v>
      </c>
      <c r="U250" s="9">
        <f t="shared" si="25"/>
        <v>40870.774409722224</v>
      </c>
      <c r="V250" s="9">
        <f t="shared" si="26"/>
        <v>40915.774409722224</v>
      </c>
      <c r="W250">
        <f t="shared" si="27"/>
        <v>2011</v>
      </c>
    </row>
    <row r="251" spans="1:23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9">
        <f t="shared" si="21"/>
        <v>40412.736111111109</v>
      </c>
      <c r="K251">
        <v>1275603020</v>
      </c>
      <c r="L251" s="9">
        <f t="shared" si="22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2">
        <f t="shared" si="23"/>
        <v>1.1299999999999999</v>
      </c>
      <c r="R251">
        <f t="shared" si="24"/>
        <v>48.05</v>
      </c>
      <c r="S251" s="14" t="s">
        <v>8308</v>
      </c>
      <c r="T251" t="s">
        <v>8313</v>
      </c>
      <c r="U251" s="9">
        <f t="shared" si="25"/>
        <v>40332.923842592594</v>
      </c>
      <c r="V251" s="9">
        <f t="shared" si="26"/>
        <v>40412.736111111109</v>
      </c>
      <c r="W251">
        <f t="shared" si="27"/>
        <v>2010</v>
      </c>
    </row>
    <row r="252" spans="1:23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9">
        <f t="shared" si="21"/>
        <v>41431.565868055557</v>
      </c>
      <c r="K252">
        <v>1367933691</v>
      </c>
      <c r="L252" s="9">
        <f t="shared" si="22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2">
        <f t="shared" si="23"/>
        <v>1.06</v>
      </c>
      <c r="R252">
        <f t="shared" si="24"/>
        <v>72.48</v>
      </c>
      <c r="S252" s="14" t="s">
        <v>8308</v>
      </c>
      <c r="T252" t="s">
        <v>8313</v>
      </c>
      <c r="U252" s="9">
        <f t="shared" si="25"/>
        <v>41401.565868055557</v>
      </c>
      <c r="V252" s="9">
        <f t="shared" si="26"/>
        <v>41431.565868055557</v>
      </c>
      <c r="W252">
        <f t="shared" si="27"/>
        <v>2013</v>
      </c>
    </row>
    <row r="253" spans="1:23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9">
        <f t="shared" si="21"/>
        <v>41045.791666666664</v>
      </c>
      <c r="K253">
        <v>1334429646</v>
      </c>
      <c r="L253" s="9">
        <f t="shared" si="22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12">
        <f t="shared" si="23"/>
        <v>1.26</v>
      </c>
      <c r="R253">
        <f t="shared" si="24"/>
        <v>57.08</v>
      </c>
      <c r="S253" s="14" t="s">
        <v>8308</v>
      </c>
      <c r="T253" t="s">
        <v>8313</v>
      </c>
      <c r="U253" s="9">
        <f t="shared" si="25"/>
        <v>41013.787569444445</v>
      </c>
      <c r="V253" s="9">
        <f t="shared" si="26"/>
        <v>41045.791666666664</v>
      </c>
      <c r="W253">
        <f t="shared" si="27"/>
        <v>2012</v>
      </c>
    </row>
    <row r="254" spans="1:23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9">
        <f t="shared" si="21"/>
        <v>40330.165972222225</v>
      </c>
      <c r="K254">
        <v>1269878058</v>
      </c>
      <c r="L254" s="9">
        <f t="shared" si="22"/>
        <v>40266.66270833333</v>
      </c>
      <c r="M254" t="b">
        <v>1</v>
      </c>
      <c r="N254">
        <v>108</v>
      </c>
      <c r="O254" t="b">
        <v>1</v>
      </c>
      <c r="P254" t="s">
        <v>8267</v>
      </c>
      <c r="Q254" s="12">
        <f t="shared" si="23"/>
        <v>1.85</v>
      </c>
      <c r="R254">
        <f t="shared" si="24"/>
        <v>85.44</v>
      </c>
      <c r="S254" s="14" t="s">
        <v>8308</v>
      </c>
      <c r="T254" t="s">
        <v>8313</v>
      </c>
      <c r="U254" s="9">
        <f t="shared" si="25"/>
        <v>40266.66270833333</v>
      </c>
      <c r="V254" s="9">
        <f t="shared" si="26"/>
        <v>40330.165972222225</v>
      </c>
      <c r="W254">
        <f t="shared" si="27"/>
        <v>2010</v>
      </c>
    </row>
    <row r="255" spans="1:23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9">
        <f t="shared" si="21"/>
        <v>40954.650868055556</v>
      </c>
      <c r="K255">
        <v>1326728235</v>
      </c>
      <c r="L255" s="9">
        <f t="shared" si="22"/>
        <v>40924.650868055556</v>
      </c>
      <c r="M255" t="b">
        <v>1</v>
      </c>
      <c r="N255">
        <v>7</v>
      </c>
      <c r="O255" t="b">
        <v>1</v>
      </c>
      <c r="P255" t="s">
        <v>8267</v>
      </c>
      <c r="Q255" s="12">
        <f t="shared" si="23"/>
        <v>1.01</v>
      </c>
      <c r="R255">
        <f t="shared" si="24"/>
        <v>215.86</v>
      </c>
      <c r="S255" s="14" t="s">
        <v>8308</v>
      </c>
      <c r="T255" t="s">
        <v>8313</v>
      </c>
      <c r="U255" s="9">
        <f t="shared" si="25"/>
        <v>40924.650868055556</v>
      </c>
      <c r="V255" s="9">
        <f t="shared" si="26"/>
        <v>40954.650868055556</v>
      </c>
      <c r="W255">
        <f t="shared" si="27"/>
        <v>2012</v>
      </c>
    </row>
    <row r="256" spans="1:23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9">
        <f t="shared" si="21"/>
        <v>42294.083333333328</v>
      </c>
      <c r="K256">
        <v>1442443910</v>
      </c>
      <c r="L256" s="9">
        <f t="shared" si="22"/>
        <v>42263.952662037038</v>
      </c>
      <c r="M256" t="b">
        <v>1</v>
      </c>
      <c r="N256">
        <v>314</v>
      </c>
      <c r="O256" t="b">
        <v>1</v>
      </c>
      <c r="P256" t="s">
        <v>8267</v>
      </c>
      <c r="Q256" s="12">
        <f t="shared" si="23"/>
        <v>1.17</v>
      </c>
      <c r="R256">
        <f t="shared" si="24"/>
        <v>89.39</v>
      </c>
      <c r="S256" s="14" t="s">
        <v>8308</v>
      </c>
      <c r="T256" t="s">
        <v>8313</v>
      </c>
      <c r="U256" s="9">
        <f t="shared" si="25"/>
        <v>42263.952662037038</v>
      </c>
      <c r="V256" s="9">
        <f t="shared" si="26"/>
        <v>42294.083333333328</v>
      </c>
      <c r="W256">
        <f t="shared" si="27"/>
        <v>2015</v>
      </c>
    </row>
    <row r="257" spans="1:23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9">
        <f t="shared" si="21"/>
        <v>40618.48474537037</v>
      </c>
      <c r="K257">
        <v>1297687082</v>
      </c>
      <c r="L257" s="9">
        <f t="shared" si="22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2">
        <f t="shared" si="23"/>
        <v>1.07</v>
      </c>
      <c r="R257">
        <f t="shared" si="24"/>
        <v>45.42</v>
      </c>
      <c r="S257" s="14" t="s">
        <v>8308</v>
      </c>
      <c r="T257" t="s">
        <v>8313</v>
      </c>
      <c r="U257" s="9">
        <f t="shared" si="25"/>
        <v>40588.526412037041</v>
      </c>
      <c r="V257" s="9">
        <f t="shared" si="26"/>
        <v>40618.48474537037</v>
      </c>
      <c r="W257">
        <f t="shared" si="27"/>
        <v>2011</v>
      </c>
    </row>
    <row r="258" spans="1:23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9">
        <f t="shared" ref="J258:J321" si="28">(I258/86400)+DATE(1970,1,1)</f>
        <v>41349.769293981481</v>
      </c>
      <c r="K258">
        <v>1360866467</v>
      </c>
      <c r="L258" s="9">
        <f t="shared" ref="L258:L321" si="29">(K258/86400)+DATE(1970,1,1)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2">
        <f t="shared" si="23"/>
        <v>1.39</v>
      </c>
      <c r="R258">
        <f t="shared" si="24"/>
        <v>65.760000000000005</v>
      </c>
      <c r="S258" s="14" t="s">
        <v>8308</v>
      </c>
      <c r="T258" t="s">
        <v>8313</v>
      </c>
      <c r="U258" s="9">
        <f t="shared" si="25"/>
        <v>41319.769293981481</v>
      </c>
      <c r="V258" s="9">
        <f t="shared" si="26"/>
        <v>41349.769293981481</v>
      </c>
      <c r="W258">
        <f t="shared" si="27"/>
        <v>2013</v>
      </c>
    </row>
    <row r="259" spans="1:23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9">
        <f t="shared" si="28"/>
        <v>42509.626875000002</v>
      </c>
      <c r="K259">
        <v>1461078162</v>
      </c>
      <c r="L259" s="9">
        <f t="shared" si="29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2">
        <f t="shared" ref="Q259:Q322" si="30">ROUND(E259/D259,2)</f>
        <v>1.07</v>
      </c>
      <c r="R259">
        <f t="shared" ref="R259:R322" si="31">IFERROR(ROUND(E259/N259,2),0)</f>
        <v>66.7</v>
      </c>
      <c r="S259" s="14" t="s">
        <v>8308</v>
      </c>
      <c r="T259" t="s">
        <v>8313</v>
      </c>
      <c r="U259" s="9">
        <f t="shared" ref="U259:U322" si="32">(K259/86400)+DATE(1970,1,1)</f>
        <v>42479.626875000002</v>
      </c>
      <c r="V259" s="9">
        <f t="shared" ref="V259:V322" si="33">(I259/86400)+DATE(1970,1,1)</f>
        <v>42509.626875000002</v>
      </c>
      <c r="W259">
        <f t="shared" ref="W259:W322" si="34">YEAR(U259)</f>
        <v>2016</v>
      </c>
    </row>
    <row r="260" spans="1:23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9">
        <f t="shared" si="28"/>
        <v>40712.051689814813</v>
      </c>
      <c r="K260">
        <v>1305767666</v>
      </c>
      <c r="L260" s="9">
        <f t="shared" si="2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2">
        <f t="shared" si="30"/>
        <v>1.91</v>
      </c>
      <c r="R260">
        <f t="shared" si="31"/>
        <v>83.35</v>
      </c>
      <c r="S260" s="14" t="s">
        <v>8308</v>
      </c>
      <c r="T260" t="s">
        <v>8313</v>
      </c>
      <c r="U260" s="9">
        <f t="shared" si="32"/>
        <v>40682.051689814813</v>
      </c>
      <c r="V260" s="9">
        <f t="shared" si="33"/>
        <v>40712.051689814813</v>
      </c>
      <c r="W260">
        <f t="shared" si="34"/>
        <v>2011</v>
      </c>
    </row>
    <row r="261" spans="1:23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9">
        <f t="shared" si="28"/>
        <v>42102.738067129627</v>
      </c>
      <c r="K261">
        <v>1425922969</v>
      </c>
      <c r="L261" s="9">
        <f t="shared" si="2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2">
        <f t="shared" si="30"/>
        <v>1.32</v>
      </c>
      <c r="R261">
        <f t="shared" si="31"/>
        <v>105.05</v>
      </c>
      <c r="S261" s="14" t="s">
        <v>8308</v>
      </c>
      <c r="T261" t="s">
        <v>8313</v>
      </c>
      <c r="U261" s="9">
        <f t="shared" si="32"/>
        <v>42072.738067129627</v>
      </c>
      <c r="V261" s="9">
        <f t="shared" si="33"/>
        <v>42102.738067129627</v>
      </c>
      <c r="W261">
        <f t="shared" si="34"/>
        <v>2015</v>
      </c>
    </row>
    <row r="262" spans="1:23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9">
        <f t="shared" si="28"/>
        <v>40376.415972222225</v>
      </c>
      <c r="K262">
        <v>1275415679</v>
      </c>
      <c r="L262" s="9">
        <f t="shared" si="2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12">
        <f t="shared" si="30"/>
        <v>1.06</v>
      </c>
      <c r="R262">
        <f t="shared" si="31"/>
        <v>120.91</v>
      </c>
      <c r="S262" s="14" t="s">
        <v>8308</v>
      </c>
      <c r="T262" t="s">
        <v>8313</v>
      </c>
      <c r="U262" s="9">
        <f t="shared" si="32"/>
        <v>40330.755543981482</v>
      </c>
      <c r="V262" s="9">
        <f t="shared" si="33"/>
        <v>40376.415972222225</v>
      </c>
      <c r="W262">
        <f t="shared" si="34"/>
        <v>2010</v>
      </c>
    </row>
    <row r="263" spans="1:23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9">
        <f t="shared" si="28"/>
        <v>41067.621527777781</v>
      </c>
      <c r="K263">
        <v>1334783704</v>
      </c>
      <c r="L263" s="9">
        <f t="shared" si="2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2">
        <f t="shared" si="30"/>
        <v>1.07</v>
      </c>
      <c r="R263">
        <f t="shared" si="31"/>
        <v>97.64</v>
      </c>
      <c r="S263" s="14" t="s">
        <v>8308</v>
      </c>
      <c r="T263" t="s">
        <v>8313</v>
      </c>
      <c r="U263" s="9">
        <f t="shared" si="32"/>
        <v>41017.885462962964</v>
      </c>
      <c r="V263" s="9">
        <f t="shared" si="33"/>
        <v>41067.621527777781</v>
      </c>
      <c r="W263">
        <f t="shared" si="34"/>
        <v>2012</v>
      </c>
    </row>
    <row r="264" spans="1:23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9">
        <f t="shared" si="28"/>
        <v>40600.24800925926</v>
      </c>
      <c r="K264">
        <v>1294811828</v>
      </c>
      <c r="L264" s="9">
        <f t="shared" si="2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12">
        <f t="shared" si="30"/>
        <v>2.4</v>
      </c>
      <c r="R264">
        <f t="shared" si="31"/>
        <v>41.38</v>
      </c>
      <c r="S264" s="14" t="s">
        <v>8308</v>
      </c>
      <c r="T264" t="s">
        <v>8313</v>
      </c>
      <c r="U264" s="9">
        <f t="shared" si="32"/>
        <v>40555.24800925926</v>
      </c>
      <c r="V264" s="9">
        <f t="shared" si="33"/>
        <v>40600.24800925926</v>
      </c>
      <c r="W264">
        <f t="shared" si="34"/>
        <v>2011</v>
      </c>
    </row>
    <row r="265" spans="1:23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9">
        <f t="shared" si="28"/>
        <v>41179.954791666663</v>
      </c>
      <c r="K265">
        <v>1346194494</v>
      </c>
      <c r="L265" s="9">
        <f t="shared" si="2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2">
        <f t="shared" si="30"/>
        <v>1.18</v>
      </c>
      <c r="R265">
        <f t="shared" si="31"/>
        <v>30.65</v>
      </c>
      <c r="S265" s="14" t="s">
        <v>8308</v>
      </c>
      <c r="T265" t="s">
        <v>8313</v>
      </c>
      <c r="U265" s="9">
        <f t="shared" si="32"/>
        <v>41149.954791666663</v>
      </c>
      <c r="V265" s="9">
        <f t="shared" si="33"/>
        <v>41179.954791666663</v>
      </c>
      <c r="W265">
        <f t="shared" si="34"/>
        <v>2012</v>
      </c>
    </row>
    <row r="266" spans="1:23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9">
        <f t="shared" si="28"/>
        <v>41040.620312500003</v>
      </c>
      <c r="K266">
        <v>1334155995</v>
      </c>
      <c r="L266" s="9">
        <f t="shared" si="2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12">
        <f t="shared" si="30"/>
        <v>1.18</v>
      </c>
      <c r="R266">
        <f t="shared" si="31"/>
        <v>64.95</v>
      </c>
      <c r="S266" s="14" t="s">
        <v>8308</v>
      </c>
      <c r="T266" t="s">
        <v>8313</v>
      </c>
      <c r="U266" s="9">
        <f t="shared" si="32"/>
        <v>41010.620312500003</v>
      </c>
      <c r="V266" s="9">
        <f t="shared" si="33"/>
        <v>41040.620312500003</v>
      </c>
      <c r="W266">
        <f t="shared" si="34"/>
        <v>2012</v>
      </c>
    </row>
    <row r="267" spans="1:23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9">
        <f t="shared" si="28"/>
        <v>40308.844444444447</v>
      </c>
      <c r="K267">
        <v>1269928430</v>
      </c>
      <c r="L267" s="9">
        <f t="shared" si="29"/>
        <v>40267.245717592596</v>
      </c>
      <c r="M267" t="b">
        <v>1</v>
      </c>
      <c r="N267">
        <v>58</v>
      </c>
      <c r="O267" t="b">
        <v>1</v>
      </c>
      <c r="P267" t="s">
        <v>8267</v>
      </c>
      <c r="Q267" s="12">
        <f t="shared" si="30"/>
        <v>1.1100000000000001</v>
      </c>
      <c r="R267">
        <f t="shared" si="31"/>
        <v>95.78</v>
      </c>
      <c r="S267" s="14" t="s">
        <v>8308</v>
      </c>
      <c r="T267" t="s">
        <v>8313</v>
      </c>
      <c r="U267" s="9">
        <f t="shared" si="32"/>
        <v>40267.245717592596</v>
      </c>
      <c r="V267" s="9">
        <f t="shared" si="33"/>
        <v>40308.844444444447</v>
      </c>
      <c r="W267">
        <f t="shared" si="34"/>
        <v>2010</v>
      </c>
    </row>
    <row r="268" spans="1:23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9">
        <f t="shared" si="28"/>
        <v>40291.160416666666</v>
      </c>
      <c r="K268">
        <v>1264565507</v>
      </c>
      <c r="L268" s="9">
        <f t="shared" si="2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12">
        <f t="shared" si="30"/>
        <v>1.46</v>
      </c>
      <c r="R268">
        <f t="shared" si="31"/>
        <v>40.42</v>
      </c>
      <c r="S268" s="14" t="s">
        <v>8308</v>
      </c>
      <c r="T268" t="s">
        <v>8313</v>
      </c>
      <c r="U268" s="9">
        <f t="shared" si="32"/>
        <v>40205.174849537041</v>
      </c>
      <c r="V268" s="9">
        <f t="shared" si="33"/>
        <v>40291.160416666666</v>
      </c>
      <c r="W268">
        <f t="shared" si="34"/>
        <v>2010</v>
      </c>
    </row>
    <row r="269" spans="1:23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9">
        <f t="shared" si="28"/>
        <v>41815.452534722222</v>
      </c>
      <c r="K269">
        <v>1401101499</v>
      </c>
      <c r="L269" s="9">
        <f t="shared" si="2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2">
        <f t="shared" si="30"/>
        <v>1.32</v>
      </c>
      <c r="R269">
        <f t="shared" si="31"/>
        <v>78.58</v>
      </c>
      <c r="S269" s="14" t="s">
        <v>8308</v>
      </c>
      <c r="T269" t="s">
        <v>8313</v>
      </c>
      <c r="U269" s="9">
        <f t="shared" si="32"/>
        <v>41785.452534722222</v>
      </c>
      <c r="V269" s="9">
        <f t="shared" si="33"/>
        <v>41815.452534722222</v>
      </c>
      <c r="W269">
        <f t="shared" si="34"/>
        <v>2014</v>
      </c>
    </row>
    <row r="270" spans="1:23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9">
        <f t="shared" si="28"/>
        <v>40854.194189814814</v>
      </c>
      <c r="K270">
        <v>1316749178</v>
      </c>
      <c r="L270" s="9">
        <f t="shared" si="2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12">
        <f t="shared" si="30"/>
        <v>1.1100000000000001</v>
      </c>
      <c r="R270">
        <f t="shared" si="31"/>
        <v>50.18</v>
      </c>
      <c r="S270" s="14" t="s">
        <v>8308</v>
      </c>
      <c r="T270" t="s">
        <v>8313</v>
      </c>
      <c r="U270" s="9">
        <f t="shared" si="32"/>
        <v>40809.15252314815</v>
      </c>
      <c r="V270" s="9">
        <f t="shared" si="33"/>
        <v>40854.194189814814</v>
      </c>
      <c r="W270">
        <f t="shared" si="34"/>
        <v>2011</v>
      </c>
    </row>
    <row r="271" spans="1:23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9">
        <f t="shared" si="28"/>
        <v>42788.197013888886</v>
      </c>
      <c r="K271">
        <v>1485146622</v>
      </c>
      <c r="L271" s="9">
        <f t="shared" si="2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2">
        <f t="shared" si="30"/>
        <v>1.47</v>
      </c>
      <c r="R271">
        <f t="shared" si="31"/>
        <v>92.25</v>
      </c>
      <c r="S271" s="14" t="s">
        <v>8308</v>
      </c>
      <c r="T271" t="s">
        <v>8313</v>
      </c>
      <c r="U271" s="9">
        <f t="shared" si="32"/>
        <v>42758.197013888886</v>
      </c>
      <c r="V271" s="9">
        <f t="shared" si="33"/>
        <v>42788.197013888886</v>
      </c>
      <c r="W271">
        <f t="shared" si="34"/>
        <v>2017</v>
      </c>
    </row>
    <row r="272" spans="1:23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9">
        <f t="shared" si="28"/>
        <v>40688.166666666664</v>
      </c>
      <c r="K272">
        <v>1301950070</v>
      </c>
      <c r="L272" s="9">
        <f t="shared" si="29"/>
        <v>40637.86655092593</v>
      </c>
      <c r="M272" t="b">
        <v>1</v>
      </c>
      <c r="N272">
        <v>61</v>
      </c>
      <c r="O272" t="b">
        <v>1</v>
      </c>
      <c r="P272" t="s">
        <v>8267</v>
      </c>
      <c r="Q272" s="12">
        <f t="shared" si="30"/>
        <v>1.53</v>
      </c>
      <c r="R272">
        <f t="shared" si="31"/>
        <v>57.54</v>
      </c>
      <c r="S272" s="14" t="s">
        <v>8308</v>
      </c>
      <c r="T272" t="s">
        <v>8313</v>
      </c>
      <c r="U272" s="9">
        <f t="shared" si="32"/>
        <v>40637.86655092593</v>
      </c>
      <c r="V272" s="9">
        <f t="shared" si="33"/>
        <v>40688.166666666664</v>
      </c>
      <c r="W272">
        <f t="shared" si="34"/>
        <v>2011</v>
      </c>
    </row>
    <row r="273" spans="1:23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9">
        <f t="shared" si="28"/>
        <v>41641.333333333336</v>
      </c>
      <c r="K273">
        <v>1386123861</v>
      </c>
      <c r="L273" s="9">
        <f t="shared" si="29"/>
        <v>41612.100243055553</v>
      </c>
      <c r="M273" t="b">
        <v>1</v>
      </c>
      <c r="N273">
        <v>287</v>
      </c>
      <c r="O273" t="b">
        <v>1</v>
      </c>
      <c r="P273" t="s">
        <v>8267</v>
      </c>
      <c r="Q273" s="12">
        <f t="shared" si="30"/>
        <v>1.05</v>
      </c>
      <c r="R273">
        <f t="shared" si="31"/>
        <v>109.42</v>
      </c>
      <c r="S273" s="14" t="s">
        <v>8308</v>
      </c>
      <c r="T273" t="s">
        <v>8313</v>
      </c>
      <c r="U273" s="9">
        <f t="shared" si="32"/>
        <v>41612.100243055553</v>
      </c>
      <c r="V273" s="9">
        <f t="shared" si="33"/>
        <v>41641.333333333336</v>
      </c>
      <c r="W273">
        <f t="shared" si="34"/>
        <v>2013</v>
      </c>
    </row>
    <row r="274" spans="1:23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9">
        <f t="shared" si="28"/>
        <v>40296.78402777778</v>
      </c>
      <c r="K274">
        <v>1267220191</v>
      </c>
      <c r="L274" s="9">
        <f t="shared" si="2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12">
        <f t="shared" si="30"/>
        <v>1.77</v>
      </c>
      <c r="R274">
        <f t="shared" si="31"/>
        <v>81.89</v>
      </c>
      <c r="S274" s="14" t="s">
        <v>8308</v>
      </c>
      <c r="T274" t="s">
        <v>8313</v>
      </c>
      <c r="U274" s="9">
        <f t="shared" si="32"/>
        <v>40235.900358796294</v>
      </c>
      <c r="V274" s="9">
        <f t="shared" si="33"/>
        <v>40296.78402777778</v>
      </c>
      <c r="W274">
        <f t="shared" si="34"/>
        <v>2010</v>
      </c>
    </row>
    <row r="275" spans="1:23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9">
        <f t="shared" si="28"/>
        <v>40727.498449074075</v>
      </c>
      <c r="K275">
        <v>1307102266</v>
      </c>
      <c r="L275" s="9">
        <f t="shared" si="2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2">
        <f t="shared" si="30"/>
        <v>1.08</v>
      </c>
      <c r="R275">
        <f t="shared" si="31"/>
        <v>45.67</v>
      </c>
      <c r="S275" s="14" t="s">
        <v>8308</v>
      </c>
      <c r="T275" t="s">
        <v>8313</v>
      </c>
      <c r="U275" s="9">
        <f t="shared" si="32"/>
        <v>40697.498449074075</v>
      </c>
      <c r="V275" s="9">
        <f t="shared" si="33"/>
        <v>40727.498449074075</v>
      </c>
      <c r="W275">
        <f t="shared" si="34"/>
        <v>2011</v>
      </c>
    </row>
    <row r="276" spans="1:23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9">
        <f t="shared" si="28"/>
        <v>41004.290972222225</v>
      </c>
      <c r="K276">
        <v>1330638829</v>
      </c>
      <c r="L276" s="9">
        <f t="shared" si="2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2">
        <f t="shared" si="30"/>
        <v>1.56</v>
      </c>
      <c r="R276">
        <f t="shared" si="31"/>
        <v>55.22</v>
      </c>
      <c r="S276" s="14" t="s">
        <v>8308</v>
      </c>
      <c r="T276" t="s">
        <v>8313</v>
      </c>
      <c r="U276" s="9">
        <f t="shared" si="32"/>
        <v>40969.912372685183</v>
      </c>
      <c r="V276" s="9">
        <f t="shared" si="33"/>
        <v>41004.290972222225</v>
      </c>
      <c r="W276">
        <f t="shared" si="34"/>
        <v>2012</v>
      </c>
    </row>
    <row r="277" spans="1:23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9">
        <f t="shared" si="28"/>
        <v>41223.073680555557</v>
      </c>
      <c r="K277">
        <v>1349916366</v>
      </c>
      <c r="L277" s="9">
        <f t="shared" si="2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2">
        <f t="shared" si="30"/>
        <v>1.08</v>
      </c>
      <c r="R277">
        <f t="shared" si="31"/>
        <v>65.3</v>
      </c>
      <c r="S277" s="14" t="s">
        <v>8308</v>
      </c>
      <c r="T277" t="s">
        <v>8313</v>
      </c>
      <c r="U277" s="9">
        <f t="shared" si="32"/>
        <v>41193.032013888893</v>
      </c>
      <c r="V277" s="9">
        <f t="shared" si="33"/>
        <v>41223.073680555557</v>
      </c>
      <c r="W277">
        <f t="shared" si="34"/>
        <v>2012</v>
      </c>
    </row>
    <row r="278" spans="1:23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9">
        <f t="shared" si="28"/>
        <v>41027.040208333332</v>
      </c>
      <c r="K278">
        <v>1330394274</v>
      </c>
      <c r="L278" s="9">
        <f t="shared" si="29"/>
        <v>40967.081875000003</v>
      </c>
      <c r="M278" t="b">
        <v>1</v>
      </c>
      <c r="N278">
        <v>62</v>
      </c>
      <c r="O278" t="b">
        <v>1</v>
      </c>
      <c r="P278" t="s">
        <v>8267</v>
      </c>
      <c r="Q278" s="12">
        <f t="shared" si="30"/>
        <v>1.48</v>
      </c>
      <c r="R278">
        <f t="shared" si="31"/>
        <v>95.23</v>
      </c>
      <c r="S278" s="14" t="s">
        <v>8308</v>
      </c>
      <c r="T278" t="s">
        <v>8313</v>
      </c>
      <c r="U278" s="9">
        <f t="shared" si="32"/>
        <v>40967.081875000003</v>
      </c>
      <c r="V278" s="9">
        <f t="shared" si="33"/>
        <v>41027.040208333332</v>
      </c>
      <c r="W278">
        <f t="shared" si="34"/>
        <v>2012</v>
      </c>
    </row>
    <row r="279" spans="1:23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9">
        <f t="shared" si="28"/>
        <v>42147.891423611116</v>
      </c>
      <c r="K279">
        <v>1429824219</v>
      </c>
      <c r="L279" s="9">
        <f t="shared" si="2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2">
        <f t="shared" si="30"/>
        <v>1.1000000000000001</v>
      </c>
      <c r="R279">
        <f t="shared" si="31"/>
        <v>75.44</v>
      </c>
      <c r="S279" s="14" t="s">
        <v>8308</v>
      </c>
      <c r="T279" t="s">
        <v>8313</v>
      </c>
      <c r="U279" s="9">
        <f t="shared" si="32"/>
        <v>42117.891423611116</v>
      </c>
      <c r="V279" s="9">
        <f t="shared" si="33"/>
        <v>42147.891423611116</v>
      </c>
      <c r="W279">
        <f t="shared" si="34"/>
        <v>2015</v>
      </c>
    </row>
    <row r="280" spans="1:23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9">
        <f t="shared" si="28"/>
        <v>41194.040960648148</v>
      </c>
      <c r="K280">
        <v>1347411539</v>
      </c>
      <c r="L280" s="9">
        <f t="shared" si="2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2">
        <f t="shared" si="30"/>
        <v>1.5</v>
      </c>
      <c r="R280">
        <f t="shared" si="31"/>
        <v>97.82</v>
      </c>
      <c r="S280" s="14" t="s">
        <v>8308</v>
      </c>
      <c r="T280" t="s">
        <v>8313</v>
      </c>
      <c r="U280" s="9">
        <f t="shared" si="32"/>
        <v>41164.040960648148</v>
      </c>
      <c r="V280" s="9">
        <f t="shared" si="33"/>
        <v>41194.040960648148</v>
      </c>
      <c r="W280">
        <f t="shared" si="34"/>
        <v>2012</v>
      </c>
    </row>
    <row r="281" spans="1:23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9">
        <f t="shared" si="28"/>
        <v>42793.084027777775</v>
      </c>
      <c r="K281">
        <v>1485237096</v>
      </c>
      <c r="L281" s="9">
        <f t="shared" si="2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2">
        <f t="shared" si="30"/>
        <v>1.57</v>
      </c>
      <c r="R281">
        <f t="shared" si="31"/>
        <v>87.69</v>
      </c>
      <c r="S281" s="14" t="s">
        <v>8308</v>
      </c>
      <c r="T281" t="s">
        <v>8313</v>
      </c>
      <c r="U281" s="9">
        <f t="shared" si="32"/>
        <v>42759.244166666671</v>
      </c>
      <c r="V281" s="9">
        <f t="shared" si="33"/>
        <v>42793.084027777775</v>
      </c>
      <c r="W281">
        <f t="shared" si="34"/>
        <v>2017</v>
      </c>
    </row>
    <row r="282" spans="1:23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9">
        <f t="shared" si="28"/>
        <v>41789.590682870374</v>
      </c>
      <c r="K282">
        <v>1397571035</v>
      </c>
      <c r="L282" s="9">
        <f t="shared" si="29"/>
        <v>41744.590682870374</v>
      </c>
      <c r="M282" t="b">
        <v>1</v>
      </c>
      <c r="N282">
        <v>2139</v>
      </c>
      <c r="O282" t="b">
        <v>1</v>
      </c>
      <c r="P282" t="s">
        <v>8267</v>
      </c>
      <c r="Q282" s="12">
        <f t="shared" si="30"/>
        <v>1.56</v>
      </c>
      <c r="R282">
        <f t="shared" si="31"/>
        <v>54.75</v>
      </c>
      <c r="S282" s="14" t="s">
        <v>8308</v>
      </c>
      <c r="T282" t="s">
        <v>8313</v>
      </c>
      <c r="U282" s="9">
        <f t="shared" si="32"/>
        <v>41744.590682870374</v>
      </c>
      <c r="V282" s="9">
        <f t="shared" si="33"/>
        <v>41789.590682870374</v>
      </c>
      <c r="W282">
        <f t="shared" si="34"/>
        <v>2014</v>
      </c>
    </row>
    <row r="283" spans="1:23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9">
        <f t="shared" si="28"/>
        <v>40035.80972222222</v>
      </c>
      <c r="K283">
        <v>1242532513</v>
      </c>
      <c r="L283" s="9">
        <f t="shared" si="2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12">
        <f t="shared" si="30"/>
        <v>1.21</v>
      </c>
      <c r="R283">
        <f t="shared" si="31"/>
        <v>83.95</v>
      </c>
      <c r="S283" s="14" t="s">
        <v>8308</v>
      </c>
      <c r="T283" t="s">
        <v>8313</v>
      </c>
      <c r="U283" s="9">
        <f t="shared" si="32"/>
        <v>39950.163344907407</v>
      </c>
      <c r="V283" s="9">
        <f t="shared" si="33"/>
        <v>40035.80972222222</v>
      </c>
      <c r="W283">
        <f t="shared" si="34"/>
        <v>2009</v>
      </c>
    </row>
    <row r="284" spans="1:23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9">
        <f t="shared" si="28"/>
        <v>40231.916666666664</v>
      </c>
      <c r="K284">
        <v>1263679492</v>
      </c>
      <c r="L284" s="9">
        <f t="shared" si="2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2">
        <f t="shared" si="30"/>
        <v>1.01</v>
      </c>
      <c r="R284">
        <f t="shared" si="31"/>
        <v>254.39</v>
      </c>
      <c r="S284" s="14" t="s">
        <v>8308</v>
      </c>
      <c r="T284" t="s">
        <v>8313</v>
      </c>
      <c r="U284" s="9">
        <f t="shared" si="32"/>
        <v>40194.920046296298</v>
      </c>
      <c r="V284" s="9">
        <f t="shared" si="33"/>
        <v>40231.916666666664</v>
      </c>
      <c r="W284">
        <f t="shared" si="34"/>
        <v>2010</v>
      </c>
    </row>
    <row r="285" spans="1:23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9">
        <f t="shared" si="28"/>
        <v>40695.207638888889</v>
      </c>
      <c r="K285">
        <v>1305219744</v>
      </c>
      <c r="L285" s="9">
        <f t="shared" si="29"/>
        <v>40675.71</v>
      </c>
      <c r="M285" t="b">
        <v>1</v>
      </c>
      <c r="N285">
        <v>202</v>
      </c>
      <c r="O285" t="b">
        <v>1</v>
      </c>
      <c r="P285" t="s">
        <v>8267</v>
      </c>
      <c r="Q285" s="12">
        <f t="shared" si="30"/>
        <v>1.1399999999999999</v>
      </c>
      <c r="R285">
        <f t="shared" si="31"/>
        <v>101.83</v>
      </c>
      <c r="S285" s="14" t="s">
        <v>8308</v>
      </c>
      <c r="T285" t="s">
        <v>8313</v>
      </c>
      <c r="U285" s="9">
        <f t="shared" si="32"/>
        <v>40675.71</v>
      </c>
      <c r="V285" s="9">
        <f t="shared" si="33"/>
        <v>40695.207638888889</v>
      </c>
      <c r="W285">
        <f t="shared" si="34"/>
        <v>2011</v>
      </c>
    </row>
    <row r="286" spans="1:23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9">
        <f t="shared" si="28"/>
        <v>40929.738194444442</v>
      </c>
      <c r="K286">
        <v>1325007780</v>
      </c>
      <c r="L286" s="9">
        <f t="shared" si="2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2">
        <f t="shared" si="30"/>
        <v>1.05</v>
      </c>
      <c r="R286">
        <f t="shared" si="31"/>
        <v>55.07</v>
      </c>
      <c r="S286" s="14" t="s">
        <v>8308</v>
      </c>
      <c r="T286" t="s">
        <v>8313</v>
      </c>
      <c r="U286" s="9">
        <f t="shared" si="32"/>
        <v>40904.738194444442</v>
      </c>
      <c r="V286" s="9">
        <f t="shared" si="33"/>
        <v>40929.738194444442</v>
      </c>
      <c r="W286">
        <f t="shared" si="34"/>
        <v>2011</v>
      </c>
    </row>
    <row r="287" spans="1:23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9">
        <f t="shared" si="28"/>
        <v>41536.756111111114</v>
      </c>
      <c r="K287">
        <v>1377022128</v>
      </c>
      <c r="L287" s="9">
        <f t="shared" si="2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2">
        <f t="shared" si="30"/>
        <v>2.29</v>
      </c>
      <c r="R287">
        <f t="shared" si="31"/>
        <v>56.9</v>
      </c>
      <c r="S287" s="14" t="s">
        <v>8308</v>
      </c>
      <c r="T287" t="s">
        <v>8313</v>
      </c>
      <c r="U287" s="9">
        <f t="shared" si="32"/>
        <v>41506.756111111114</v>
      </c>
      <c r="V287" s="9">
        <f t="shared" si="33"/>
        <v>41536.756111111114</v>
      </c>
      <c r="W287">
        <f t="shared" si="34"/>
        <v>2013</v>
      </c>
    </row>
    <row r="288" spans="1:23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9">
        <f t="shared" si="28"/>
        <v>41358.774583333332</v>
      </c>
      <c r="K288">
        <v>1360352124</v>
      </c>
      <c r="L288" s="9">
        <f t="shared" si="29"/>
        <v>41313.816250000003</v>
      </c>
      <c r="M288" t="b">
        <v>1</v>
      </c>
      <c r="N288">
        <v>135</v>
      </c>
      <c r="O288" t="b">
        <v>1</v>
      </c>
      <c r="P288" t="s">
        <v>8267</v>
      </c>
      <c r="Q288" s="12">
        <f t="shared" si="30"/>
        <v>1.0900000000000001</v>
      </c>
      <c r="R288">
        <f t="shared" si="31"/>
        <v>121.28</v>
      </c>
      <c r="S288" s="14" t="s">
        <v>8308</v>
      </c>
      <c r="T288" t="s">
        <v>8313</v>
      </c>
      <c r="U288" s="9">
        <f t="shared" si="32"/>
        <v>41313.816250000003</v>
      </c>
      <c r="V288" s="9">
        <f t="shared" si="33"/>
        <v>41358.774583333332</v>
      </c>
      <c r="W288">
        <f t="shared" si="34"/>
        <v>2013</v>
      </c>
    </row>
    <row r="289" spans="1:23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9">
        <f t="shared" si="28"/>
        <v>41215.166666666664</v>
      </c>
      <c r="K289">
        <v>1349160018</v>
      </c>
      <c r="L289" s="9">
        <f t="shared" si="2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2">
        <f t="shared" si="30"/>
        <v>1.76</v>
      </c>
      <c r="R289">
        <f t="shared" si="31"/>
        <v>91.19</v>
      </c>
      <c r="S289" s="14" t="s">
        <v>8308</v>
      </c>
      <c r="T289" t="s">
        <v>8313</v>
      </c>
      <c r="U289" s="9">
        <f t="shared" si="32"/>
        <v>41184.277986111112</v>
      </c>
      <c r="V289" s="9">
        <f t="shared" si="33"/>
        <v>41215.166666666664</v>
      </c>
      <c r="W289">
        <f t="shared" si="34"/>
        <v>2012</v>
      </c>
    </row>
    <row r="290" spans="1:23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9">
        <f t="shared" si="28"/>
        <v>41086.168900462959</v>
      </c>
      <c r="K290">
        <v>1337659393</v>
      </c>
      <c r="L290" s="9">
        <f t="shared" si="2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2">
        <f t="shared" si="30"/>
        <v>1.03</v>
      </c>
      <c r="R290">
        <f t="shared" si="31"/>
        <v>115.45</v>
      </c>
      <c r="S290" s="14" t="s">
        <v>8308</v>
      </c>
      <c r="T290" t="s">
        <v>8313</v>
      </c>
      <c r="U290" s="9">
        <f t="shared" si="32"/>
        <v>41051.168900462959</v>
      </c>
      <c r="V290" s="9">
        <f t="shared" si="33"/>
        <v>41086.168900462959</v>
      </c>
      <c r="W290">
        <f t="shared" si="34"/>
        <v>2012</v>
      </c>
    </row>
    <row r="291" spans="1:23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9">
        <f t="shared" si="28"/>
        <v>41580.456412037034</v>
      </c>
      <c r="K291">
        <v>1380797834</v>
      </c>
      <c r="L291" s="9">
        <f t="shared" si="2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2">
        <f t="shared" si="30"/>
        <v>1.05</v>
      </c>
      <c r="R291">
        <f t="shared" si="31"/>
        <v>67.77</v>
      </c>
      <c r="S291" s="14" t="s">
        <v>8308</v>
      </c>
      <c r="T291" t="s">
        <v>8313</v>
      </c>
      <c r="U291" s="9">
        <f t="shared" si="32"/>
        <v>41550.456412037034</v>
      </c>
      <c r="V291" s="9">
        <f t="shared" si="33"/>
        <v>41580.456412037034</v>
      </c>
      <c r="W291">
        <f t="shared" si="34"/>
        <v>2013</v>
      </c>
    </row>
    <row r="292" spans="1:23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9">
        <f t="shared" si="28"/>
        <v>40576.332638888889</v>
      </c>
      <c r="K292">
        <v>1292316697</v>
      </c>
      <c r="L292" s="9">
        <f t="shared" si="2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12">
        <f t="shared" si="30"/>
        <v>1.07</v>
      </c>
      <c r="R292">
        <f t="shared" si="31"/>
        <v>28.58</v>
      </c>
      <c r="S292" s="14" t="s">
        <v>8308</v>
      </c>
      <c r="T292" t="s">
        <v>8313</v>
      </c>
      <c r="U292" s="9">
        <f t="shared" si="32"/>
        <v>40526.36917824074</v>
      </c>
      <c r="V292" s="9">
        <f t="shared" si="33"/>
        <v>40576.332638888889</v>
      </c>
      <c r="W292">
        <f t="shared" si="34"/>
        <v>2010</v>
      </c>
    </row>
    <row r="293" spans="1:23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9">
        <f t="shared" si="28"/>
        <v>41395.000694444447</v>
      </c>
      <c r="K293">
        <v>1365791246</v>
      </c>
      <c r="L293" s="9">
        <f t="shared" si="2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2">
        <f t="shared" si="30"/>
        <v>1.2</v>
      </c>
      <c r="R293">
        <f t="shared" si="31"/>
        <v>46.88</v>
      </c>
      <c r="S293" s="14" t="s">
        <v>8308</v>
      </c>
      <c r="T293" t="s">
        <v>8313</v>
      </c>
      <c r="U293" s="9">
        <f t="shared" si="32"/>
        <v>41376.769050925926</v>
      </c>
      <c r="V293" s="9">
        <f t="shared" si="33"/>
        <v>41395.000694444447</v>
      </c>
      <c r="W293">
        <f t="shared" si="34"/>
        <v>2013</v>
      </c>
    </row>
    <row r="294" spans="1:23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9">
        <f t="shared" si="28"/>
        <v>40845.165972222225</v>
      </c>
      <c r="K294">
        <v>1317064599</v>
      </c>
      <c r="L294" s="9">
        <f t="shared" si="2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2">
        <f t="shared" si="30"/>
        <v>1.02</v>
      </c>
      <c r="R294">
        <f t="shared" si="31"/>
        <v>154.41999999999999</v>
      </c>
      <c r="S294" s="14" t="s">
        <v>8308</v>
      </c>
      <c r="T294" t="s">
        <v>8313</v>
      </c>
      <c r="U294" s="9">
        <f t="shared" si="32"/>
        <v>40812.803229166668</v>
      </c>
      <c r="V294" s="9">
        <f t="shared" si="33"/>
        <v>40845.165972222225</v>
      </c>
      <c r="W294">
        <f t="shared" si="34"/>
        <v>2011</v>
      </c>
    </row>
    <row r="295" spans="1:23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9">
        <f t="shared" si="28"/>
        <v>41749.667986111112</v>
      </c>
      <c r="K295">
        <v>1395417714</v>
      </c>
      <c r="L295" s="9">
        <f t="shared" si="2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2">
        <f t="shared" si="30"/>
        <v>1.01</v>
      </c>
      <c r="R295">
        <f t="shared" si="31"/>
        <v>201.22</v>
      </c>
      <c r="S295" s="14" t="s">
        <v>8308</v>
      </c>
      <c r="T295" t="s">
        <v>8313</v>
      </c>
      <c r="U295" s="9">
        <f t="shared" si="32"/>
        <v>41719.667986111112</v>
      </c>
      <c r="V295" s="9">
        <f t="shared" si="33"/>
        <v>41749.667986111112</v>
      </c>
      <c r="W295">
        <f t="shared" si="34"/>
        <v>2014</v>
      </c>
    </row>
    <row r="296" spans="1:23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9">
        <f t="shared" si="28"/>
        <v>40378.666666666664</v>
      </c>
      <c r="K296">
        <v>1276480894</v>
      </c>
      <c r="L296" s="9">
        <f t="shared" si="2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12">
        <f t="shared" si="30"/>
        <v>1</v>
      </c>
      <c r="R296">
        <f t="shared" si="31"/>
        <v>100</v>
      </c>
      <c r="S296" s="14" t="s">
        <v>8308</v>
      </c>
      <c r="T296" t="s">
        <v>8313</v>
      </c>
      <c r="U296" s="9">
        <f t="shared" si="32"/>
        <v>40343.084421296298</v>
      </c>
      <c r="V296" s="9">
        <f t="shared" si="33"/>
        <v>40378.666666666664</v>
      </c>
      <c r="W296">
        <f t="shared" si="34"/>
        <v>2010</v>
      </c>
    </row>
    <row r="297" spans="1:23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9">
        <f t="shared" si="28"/>
        <v>41579</v>
      </c>
      <c r="K297">
        <v>1378080409</v>
      </c>
      <c r="L297" s="9">
        <f t="shared" si="2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2">
        <f t="shared" si="30"/>
        <v>1.33</v>
      </c>
      <c r="R297">
        <f t="shared" si="31"/>
        <v>100.08</v>
      </c>
      <c r="S297" s="14" t="s">
        <v>8308</v>
      </c>
      <c r="T297" t="s">
        <v>8313</v>
      </c>
      <c r="U297" s="9">
        <f t="shared" si="32"/>
        <v>41519.004733796297</v>
      </c>
      <c r="V297" s="9">
        <f t="shared" si="33"/>
        <v>41579</v>
      </c>
      <c r="W297">
        <f t="shared" si="34"/>
        <v>2013</v>
      </c>
    </row>
    <row r="298" spans="1:23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9">
        <f t="shared" si="28"/>
        <v>41159.475497685184</v>
      </c>
      <c r="K298">
        <v>1344857083</v>
      </c>
      <c r="L298" s="9">
        <f t="shared" si="2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2">
        <f t="shared" si="30"/>
        <v>1.19</v>
      </c>
      <c r="R298">
        <f t="shared" si="31"/>
        <v>230.09</v>
      </c>
      <c r="S298" s="14" t="s">
        <v>8308</v>
      </c>
      <c r="T298" t="s">
        <v>8313</v>
      </c>
      <c r="U298" s="9">
        <f t="shared" si="32"/>
        <v>41134.475497685184</v>
      </c>
      <c r="V298" s="9">
        <f t="shared" si="33"/>
        <v>41159.475497685184</v>
      </c>
      <c r="W298">
        <f t="shared" si="34"/>
        <v>2012</v>
      </c>
    </row>
    <row r="299" spans="1:23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9">
        <f t="shared" si="28"/>
        <v>42125.165972222225</v>
      </c>
      <c r="K299">
        <v>1427390901</v>
      </c>
      <c r="L299" s="9">
        <f t="shared" si="29"/>
        <v>42089.728020833332</v>
      </c>
      <c r="M299" t="b">
        <v>1</v>
      </c>
      <c r="N299">
        <v>142</v>
      </c>
      <c r="O299" t="b">
        <v>1</v>
      </c>
      <c r="P299" t="s">
        <v>8267</v>
      </c>
      <c r="Q299" s="12">
        <f t="shared" si="30"/>
        <v>1.01</v>
      </c>
      <c r="R299">
        <f t="shared" si="31"/>
        <v>141.75</v>
      </c>
      <c r="S299" s="14" t="s">
        <v>8308</v>
      </c>
      <c r="T299" t="s">
        <v>8313</v>
      </c>
      <c r="U299" s="9">
        <f t="shared" si="32"/>
        <v>42089.728020833332</v>
      </c>
      <c r="V299" s="9">
        <f t="shared" si="33"/>
        <v>42125.165972222225</v>
      </c>
      <c r="W299">
        <f t="shared" si="34"/>
        <v>2015</v>
      </c>
    </row>
    <row r="300" spans="1:23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9">
        <f t="shared" si="28"/>
        <v>41768.875</v>
      </c>
      <c r="K300">
        <v>1394536048</v>
      </c>
      <c r="L300" s="9">
        <f t="shared" si="2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2">
        <f t="shared" si="30"/>
        <v>1.0900000000000001</v>
      </c>
      <c r="R300">
        <f t="shared" si="31"/>
        <v>56.34</v>
      </c>
      <c r="S300" s="14" t="s">
        <v>8308</v>
      </c>
      <c r="T300" t="s">
        <v>8313</v>
      </c>
      <c r="U300" s="9">
        <f t="shared" si="32"/>
        <v>41709.463518518518</v>
      </c>
      <c r="V300" s="9">
        <f t="shared" si="33"/>
        <v>41768.875</v>
      </c>
      <c r="W300">
        <f t="shared" si="34"/>
        <v>2014</v>
      </c>
    </row>
    <row r="301" spans="1:23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9">
        <f t="shared" si="28"/>
        <v>40499.266898148147</v>
      </c>
      <c r="K301">
        <v>1287379460</v>
      </c>
      <c r="L301" s="9">
        <f t="shared" si="2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2">
        <f t="shared" si="30"/>
        <v>1.79</v>
      </c>
      <c r="R301">
        <f t="shared" si="31"/>
        <v>73.34</v>
      </c>
      <c r="S301" s="14" t="s">
        <v>8308</v>
      </c>
      <c r="T301" t="s">
        <v>8313</v>
      </c>
      <c r="U301" s="9">
        <f t="shared" si="32"/>
        <v>40469.225231481483</v>
      </c>
      <c r="V301" s="9">
        <f t="shared" si="33"/>
        <v>40499.266898148147</v>
      </c>
      <c r="W301">
        <f t="shared" si="34"/>
        <v>2010</v>
      </c>
    </row>
    <row r="302" spans="1:23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9">
        <f t="shared" si="28"/>
        <v>40657.959930555553</v>
      </c>
      <c r="K302">
        <v>1301007738</v>
      </c>
      <c r="L302" s="9">
        <f t="shared" si="2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2">
        <f t="shared" si="30"/>
        <v>1.02</v>
      </c>
      <c r="R302">
        <f t="shared" si="31"/>
        <v>85.34</v>
      </c>
      <c r="S302" s="14" t="s">
        <v>8308</v>
      </c>
      <c r="T302" t="s">
        <v>8313</v>
      </c>
      <c r="U302" s="9">
        <f t="shared" si="32"/>
        <v>40626.959930555553</v>
      </c>
      <c r="V302" s="9">
        <f t="shared" si="33"/>
        <v>40657.959930555553</v>
      </c>
      <c r="W302">
        <f t="shared" si="34"/>
        <v>2011</v>
      </c>
    </row>
    <row r="303" spans="1:23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9">
        <f t="shared" si="28"/>
        <v>41352.696006944447</v>
      </c>
      <c r="K303">
        <v>1360258935</v>
      </c>
      <c r="L303" s="9">
        <f t="shared" si="2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2">
        <f t="shared" si="30"/>
        <v>1.19</v>
      </c>
      <c r="R303">
        <f t="shared" si="31"/>
        <v>61.5</v>
      </c>
      <c r="S303" s="14" t="s">
        <v>8308</v>
      </c>
      <c r="T303" t="s">
        <v>8313</v>
      </c>
      <c r="U303" s="9">
        <f t="shared" si="32"/>
        <v>41312.737673611111</v>
      </c>
      <c r="V303" s="9">
        <f t="shared" si="33"/>
        <v>41352.696006944447</v>
      </c>
      <c r="W303">
        <f t="shared" si="34"/>
        <v>2013</v>
      </c>
    </row>
    <row r="304" spans="1:23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9">
        <f t="shared" si="28"/>
        <v>40963.856921296298</v>
      </c>
      <c r="K304">
        <v>1327523638</v>
      </c>
      <c r="L304" s="9">
        <f t="shared" si="2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2">
        <f t="shared" si="30"/>
        <v>1</v>
      </c>
      <c r="R304">
        <f t="shared" si="31"/>
        <v>93.02</v>
      </c>
      <c r="S304" s="14" t="s">
        <v>8308</v>
      </c>
      <c r="T304" t="s">
        <v>8313</v>
      </c>
      <c r="U304" s="9">
        <f t="shared" si="32"/>
        <v>40933.856921296298</v>
      </c>
      <c r="V304" s="9">
        <f t="shared" si="33"/>
        <v>40963.856921296298</v>
      </c>
      <c r="W304">
        <f t="shared" si="34"/>
        <v>2012</v>
      </c>
    </row>
    <row r="305" spans="1:23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9">
        <f t="shared" si="28"/>
        <v>41062.071134259255</v>
      </c>
      <c r="K305">
        <v>1336009346</v>
      </c>
      <c r="L305" s="9">
        <f t="shared" si="29"/>
        <v>41032.071134259255</v>
      </c>
      <c r="M305" t="b">
        <v>1</v>
      </c>
      <c r="N305">
        <v>82</v>
      </c>
      <c r="O305" t="b">
        <v>1</v>
      </c>
      <c r="P305" t="s">
        <v>8267</v>
      </c>
      <c r="Q305" s="12">
        <f t="shared" si="30"/>
        <v>1.37</v>
      </c>
      <c r="R305">
        <f t="shared" si="31"/>
        <v>50.29</v>
      </c>
      <c r="S305" s="14" t="s">
        <v>8308</v>
      </c>
      <c r="T305" t="s">
        <v>8313</v>
      </c>
      <c r="U305" s="9">
        <f t="shared" si="32"/>
        <v>41032.071134259255</v>
      </c>
      <c r="V305" s="9">
        <f t="shared" si="33"/>
        <v>41062.071134259255</v>
      </c>
      <c r="W305">
        <f t="shared" si="34"/>
        <v>2012</v>
      </c>
    </row>
    <row r="306" spans="1:23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9">
        <f t="shared" si="28"/>
        <v>41153.083333333336</v>
      </c>
      <c r="K306">
        <v>1343096197</v>
      </c>
      <c r="L306" s="9">
        <f t="shared" si="2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12">
        <f t="shared" si="30"/>
        <v>2.3199999999999998</v>
      </c>
      <c r="R306">
        <f t="shared" si="31"/>
        <v>106.43</v>
      </c>
      <c r="S306" s="14" t="s">
        <v>8308</v>
      </c>
      <c r="T306" t="s">
        <v>8313</v>
      </c>
      <c r="U306" s="9">
        <f t="shared" si="32"/>
        <v>41114.094872685186</v>
      </c>
      <c r="V306" s="9">
        <f t="shared" si="33"/>
        <v>41153.083333333336</v>
      </c>
      <c r="W306">
        <f t="shared" si="34"/>
        <v>2012</v>
      </c>
    </row>
    <row r="307" spans="1:23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9">
        <f t="shared" si="28"/>
        <v>40978.630196759259</v>
      </c>
      <c r="K307">
        <v>1328800049</v>
      </c>
      <c r="L307" s="9">
        <f t="shared" si="2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2">
        <f t="shared" si="30"/>
        <v>1.3</v>
      </c>
      <c r="R307">
        <f t="shared" si="31"/>
        <v>51.72</v>
      </c>
      <c r="S307" s="14" t="s">
        <v>8308</v>
      </c>
      <c r="T307" t="s">
        <v>8313</v>
      </c>
      <c r="U307" s="9">
        <f t="shared" si="32"/>
        <v>40948.630196759259</v>
      </c>
      <c r="V307" s="9">
        <f t="shared" si="33"/>
        <v>40978.630196759259</v>
      </c>
      <c r="W307">
        <f t="shared" si="34"/>
        <v>2012</v>
      </c>
    </row>
    <row r="308" spans="1:23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9">
        <f t="shared" si="28"/>
        <v>41353.79552083333</v>
      </c>
      <c r="K308">
        <v>1362081933</v>
      </c>
      <c r="L308" s="9">
        <f t="shared" si="2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12">
        <f t="shared" si="30"/>
        <v>2.93</v>
      </c>
      <c r="R308">
        <f t="shared" si="31"/>
        <v>36.61</v>
      </c>
      <c r="S308" s="14" t="s">
        <v>8308</v>
      </c>
      <c r="T308" t="s">
        <v>8313</v>
      </c>
      <c r="U308" s="9">
        <f t="shared" si="32"/>
        <v>41333.837187500001</v>
      </c>
      <c r="V308" s="9">
        <f t="shared" si="33"/>
        <v>41353.79552083333</v>
      </c>
      <c r="W308">
        <f t="shared" si="34"/>
        <v>2013</v>
      </c>
    </row>
    <row r="309" spans="1:23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9">
        <f t="shared" si="28"/>
        <v>41312.944456018522</v>
      </c>
      <c r="K309">
        <v>1357684801</v>
      </c>
      <c r="L309" s="9">
        <f t="shared" si="29"/>
        <v>41282.944456018522</v>
      </c>
      <c r="M309" t="b">
        <v>1</v>
      </c>
      <c r="N309">
        <v>576</v>
      </c>
      <c r="O309" t="b">
        <v>1</v>
      </c>
      <c r="P309" t="s">
        <v>8267</v>
      </c>
      <c r="Q309" s="12">
        <f t="shared" si="30"/>
        <v>1.1100000000000001</v>
      </c>
      <c r="R309">
        <f t="shared" si="31"/>
        <v>42.52</v>
      </c>
      <c r="S309" s="14" t="s">
        <v>8308</v>
      </c>
      <c r="T309" t="s">
        <v>8313</v>
      </c>
      <c r="U309" s="9">
        <f t="shared" si="32"/>
        <v>41282.944456018522</v>
      </c>
      <c r="V309" s="9">
        <f t="shared" si="33"/>
        <v>41312.944456018522</v>
      </c>
      <c r="W309">
        <f t="shared" si="34"/>
        <v>2013</v>
      </c>
    </row>
    <row r="310" spans="1:23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9">
        <f t="shared" si="28"/>
        <v>40612.694560185184</v>
      </c>
      <c r="K310">
        <v>1295887210</v>
      </c>
      <c r="L310" s="9">
        <f t="shared" si="2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2">
        <f t="shared" si="30"/>
        <v>1.06</v>
      </c>
      <c r="R310">
        <f t="shared" si="31"/>
        <v>62.71</v>
      </c>
      <c r="S310" s="14" t="s">
        <v>8308</v>
      </c>
      <c r="T310" t="s">
        <v>8313</v>
      </c>
      <c r="U310" s="9">
        <f t="shared" si="32"/>
        <v>40567.694560185184</v>
      </c>
      <c r="V310" s="9">
        <f t="shared" si="33"/>
        <v>40612.694560185184</v>
      </c>
      <c r="W310">
        <f t="shared" si="34"/>
        <v>2011</v>
      </c>
    </row>
    <row r="311" spans="1:23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9">
        <f t="shared" si="28"/>
        <v>41155.751550925925</v>
      </c>
      <c r="K311">
        <v>1344880934</v>
      </c>
      <c r="L311" s="9">
        <f t="shared" si="2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2">
        <f t="shared" si="30"/>
        <v>1.19</v>
      </c>
      <c r="R311">
        <f t="shared" si="31"/>
        <v>89.96</v>
      </c>
      <c r="S311" s="14" t="s">
        <v>8308</v>
      </c>
      <c r="T311" t="s">
        <v>8313</v>
      </c>
      <c r="U311" s="9">
        <f t="shared" si="32"/>
        <v>41134.751550925925</v>
      </c>
      <c r="V311" s="9">
        <f t="shared" si="33"/>
        <v>41155.751550925925</v>
      </c>
      <c r="W311">
        <f t="shared" si="34"/>
        <v>2012</v>
      </c>
    </row>
    <row r="312" spans="1:23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9">
        <f t="shared" si="28"/>
        <v>40836.083333333336</v>
      </c>
      <c r="K312">
        <v>1317788623</v>
      </c>
      <c r="L312" s="9">
        <f t="shared" si="2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12">
        <f t="shared" si="30"/>
        <v>1.04</v>
      </c>
      <c r="R312">
        <f t="shared" si="31"/>
        <v>28.92</v>
      </c>
      <c r="S312" s="14" t="s">
        <v>8308</v>
      </c>
      <c r="T312" t="s">
        <v>8313</v>
      </c>
      <c r="U312" s="9">
        <f t="shared" si="32"/>
        <v>40821.183136574073</v>
      </c>
      <c r="V312" s="9">
        <f t="shared" si="33"/>
        <v>40836.083333333336</v>
      </c>
      <c r="W312">
        <f t="shared" si="34"/>
        <v>2011</v>
      </c>
    </row>
    <row r="313" spans="1:23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9">
        <f t="shared" si="28"/>
        <v>40909.332638888889</v>
      </c>
      <c r="K313">
        <v>1321852592</v>
      </c>
      <c r="L313" s="9">
        <f t="shared" si="2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2">
        <f t="shared" si="30"/>
        <v>1.04</v>
      </c>
      <c r="R313">
        <f t="shared" si="31"/>
        <v>138.80000000000001</v>
      </c>
      <c r="S313" s="14" t="s">
        <v>8308</v>
      </c>
      <c r="T313" t="s">
        <v>8313</v>
      </c>
      <c r="U313" s="9">
        <f t="shared" si="32"/>
        <v>40868.219814814816</v>
      </c>
      <c r="V313" s="9">
        <f t="shared" si="33"/>
        <v>40909.332638888889</v>
      </c>
      <c r="W313">
        <f t="shared" si="34"/>
        <v>2011</v>
      </c>
    </row>
    <row r="314" spans="1:23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9">
        <f t="shared" si="28"/>
        <v>41378.877685185187</v>
      </c>
      <c r="K314">
        <v>1363381432</v>
      </c>
      <c r="L314" s="9">
        <f t="shared" si="2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2">
        <f t="shared" si="30"/>
        <v>1.1200000000000001</v>
      </c>
      <c r="R314">
        <f t="shared" si="31"/>
        <v>61.3</v>
      </c>
      <c r="S314" s="14" t="s">
        <v>8308</v>
      </c>
      <c r="T314" t="s">
        <v>8313</v>
      </c>
      <c r="U314" s="9">
        <f t="shared" si="32"/>
        <v>41348.877685185187</v>
      </c>
      <c r="V314" s="9">
        <f t="shared" si="33"/>
        <v>41378.877685185187</v>
      </c>
      <c r="W314">
        <f t="shared" si="34"/>
        <v>2013</v>
      </c>
    </row>
    <row r="315" spans="1:23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9">
        <f t="shared" si="28"/>
        <v>40401.665972222225</v>
      </c>
      <c r="K315">
        <v>1277702894</v>
      </c>
      <c r="L315" s="9">
        <f t="shared" si="2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2">
        <f t="shared" si="30"/>
        <v>1.05</v>
      </c>
      <c r="R315">
        <f t="shared" si="31"/>
        <v>80.2</v>
      </c>
      <c r="S315" s="14" t="s">
        <v>8308</v>
      </c>
      <c r="T315" t="s">
        <v>8313</v>
      </c>
      <c r="U315" s="9">
        <f t="shared" si="32"/>
        <v>40357.227939814817</v>
      </c>
      <c r="V315" s="9">
        <f t="shared" si="33"/>
        <v>40401.665972222225</v>
      </c>
      <c r="W315">
        <f t="shared" si="34"/>
        <v>2010</v>
      </c>
    </row>
    <row r="316" spans="1:23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9">
        <f t="shared" si="28"/>
        <v>41334.833194444444</v>
      </c>
      <c r="K316">
        <v>1359575988</v>
      </c>
      <c r="L316" s="9">
        <f t="shared" si="2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2">
        <f t="shared" si="30"/>
        <v>3.85</v>
      </c>
      <c r="R316">
        <f t="shared" si="31"/>
        <v>32.1</v>
      </c>
      <c r="S316" s="14" t="s">
        <v>8308</v>
      </c>
      <c r="T316" t="s">
        <v>8313</v>
      </c>
      <c r="U316" s="9">
        <f t="shared" si="32"/>
        <v>41304.833194444444</v>
      </c>
      <c r="V316" s="9">
        <f t="shared" si="33"/>
        <v>41334.833194444444</v>
      </c>
      <c r="W316">
        <f t="shared" si="34"/>
        <v>2013</v>
      </c>
    </row>
    <row r="317" spans="1:23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9">
        <f t="shared" si="28"/>
        <v>41143.77238425926</v>
      </c>
      <c r="K317">
        <v>1343068334</v>
      </c>
      <c r="L317" s="9">
        <f t="shared" si="2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12">
        <f t="shared" si="30"/>
        <v>1.01</v>
      </c>
      <c r="R317">
        <f t="shared" si="31"/>
        <v>200.89</v>
      </c>
      <c r="S317" s="14" t="s">
        <v>8308</v>
      </c>
      <c r="T317" t="s">
        <v>8313</v>
      </c>
      <c r="U317" s="9">
        <f t="shared" si="32"/>
        <v>41113.77238425926</v>
      </c>
      <c r="V317" s="9">
        <f t="shared" si="33"/>
        <v>41143.77238425926</v>
      </c>
      <c r="W317">
        <f t="shared" si="34"/>
        <v>2012</v>
      </c>
    </row>
    <row r="318" spans="1:23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9">
        <f t="shared" si="28"/>
        <v>41984.207638888889</v>
      </c>
      <c r="K318">
        <v>1415398197</v>
      </c>
      <c r="L318" s="9">
        <f t="shared" si="2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2">
        <f t="shared" si="30"/>
        <v>1.1399999999999999</v>
      </c>
      <c r="R318">
        <f t="shared" si="31"/>
        <v>108.01</v>
      </c>
      <c r="S318" s="14" t="s">
        <v>8308</v>
      </c>
      <c r="T318" t="s">
        <v>8313</v>
      </c>
      <c r="U318" s="9">
        <f t="shared" si="32"/>
        <v>41950.923576388886</v>
      </c>
      <c r="V318" s="9">
        <f t="shared" si="33"/>
        <v>41984.207638888889</v>
      </c>
      <c r="W318">
        <f t="shared" si="34"/>
        <v>2014</v>
      </c>
    </row>
    <row r="319" spans="1:23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9">
        <f t="shared" si="28"/>
        <v>41619.676886574074</v>
      </c>
      <c r="K319">
        <v>1384186483</v>
      </c>
      <c r="L319" s="9">
        <f t="shared" si="2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2">
        <f t="shared" si="30"/>
        <v>1.01</v>
      </c>
      <c r="R319">
        <f t="shared" si="31"/>
        <v>95.7</v>
      </c>
      <c r="S319" s="14" t="s">
        <v>8308</v>
      </c>
      <c r="T319" t="s">
        <v>8313</v>
      </c>
      <c r="U319" s="9">
        <f t="shared" si="32"/>
        <v>41589.676886574074</v>
      </c>
      <c r="V319" s="9">
        <f t="shared" si="33"/>
        <v>41619.676886574074</v>
      </c>
      <c r="W319">
        <f t="shared" si="34"/>
        <v>2013</v>
      </c>
    </row>
    <row r="320" spans="1:23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9">
        <f t="shared" si="28"/>
        <v>41359.997118055559</v>
      </c>
      <c r="K320">
        <v>1361753751</v>
      </c>
      <c r="L320" s="9">
        <f t="shared" si="2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2">
        <f t="shared" si="30"/>
        <v>2.83</v>
      </c>
      <c r="R320">
        <f t="shared" si="31"/>
        <v>49.88</v>
      </c>
      <c r="S320" s="14" t="s">
        <v>8308</v>
      </c>
      <c r="T320" t="s">
        <v>8313</v>
      </c>
      <c r="U320" s="9">
        <f t="shared" si="32"/>
        <v>41330.038784722223</v>
      </c>
      <c r="V320" s="9">
        <f t="shared" si="33"/>
        <v>41359.997118055559</v>
      </c>
      <c r="W320">
        <f t="shared" si="34"/>
        <v>2013</v>
      </c>
    </row>
    <row r="321" spans="1:23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9">
        <f t="shared" si="28"/>
        <v>40211.332638888889</v>
      </c>
      <c r="K321">
        <v>1257538029</v>
      </c>
      <c r="L321" s="9">
        <f t="shared" si="2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12">
        <f t="shared" si="30"/>
        <v>1.1299999999999999</v>
      </c>
      <c r="R321">
        <f t="shared" si="31"/>
        <v>110.47</v>
      </c>
      <c r="S321" s="14" t="s">
        <v>8308</v>
      </c>
      <c r="T321" t="s">
        <v>8313</v>
      </c>
      <c r="U321" s="9">
        <f t="shared" si="32"/>
        <v>40123.83829861111</v>
      </c>
      <c r="V321" s="9">
        <f t="shared" si="33"/>
        <v>40211.332638888889</v>
      </c>
      <c r="W321">
        <f t="shared" si="34"/>
        <v>2009</v>
      </c>
    </row>
    <row r="322" spans="1:23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9">
        <f t="shared" ref="J322:J385" si="35">(I322/86400)+DATE(1970,1,1)</f>
        <v>42360.958333333328</v>
      </c>
      <c r="K322">
        <v>1448284433</v>
      </c>
      <c r="L322" s="9">
        <f t="shared" ref="L322:L385" si="36">(K322/86400)+DATE(1970,1,1)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2">
        <f t="shared" si="30"/>
        <v>1.07</v>
      </c>
      <c r="R322">
        <f t="shared" si="31"/>
        <v>134.91</v>
      </c>
      <c r="S322" s="14" t="s">
        <v>8308</v>
      </c>
      <c r="T322" t="s">
        <v>8313</v>
      </c>
      <c r="U322" s="9">
        <f t="shared" si="32"/>
        <v>42331.551307870366</v>
      </c>
      <c r="V322" s="9">
        <f t="shared" si="33"/>
        <v>42360.958333333328</v>
      </c>
      <c r="W322">
        <f t="shared" si="34"/>
        <v>2015</v>
      </c>
    </row>
    <row r="323" spans="1:23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9">
        <f t="shared" si="35"/>
        <v>42682.488263888888</v>
      </c>
      <c r="K323">
        <v>1475577786</v>
      </c>
      <c r="L323" s="9">
        <f t="shared" si="36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2">
        <f t="shared" ref="Q323:Q386" si="37">ROUND(E323/D323,2)</f>
        <v>1.03</v>
      </c>
      <c r="R323">
        <f t="shared" ref="R323:R386" si="38">IFERROR(ROUND(E323/N323,2),0)</f>
        <v>106.62</v>
      </c>
      <c r="S323" s="14" t="s">
        <v>8308</v>
      </c>
      <c r="T323" t="s">
        <v>8313</v>
      </c>
      <c r="U323" s="9">
        <f t="shared" ref="U323:U386" si="39">(K323/86400)+DATE(1970,1,1)</f>
        <v>42647.446597222224</v>
      </c>
      <c r="V323" s="9">
        <f t="shared" ref="V323:V386" si="40">(I323/86400)+DATE(1970,1,1)</f>
        <v>42682.488263888888</v>
      </c>
      <c r="W323">
        <f t="shared" ref="W323:W386" si="41">YEAR(U323)</f>
        <v>2016</v>
      </c>
    </row>
    <row r="324" spans="1:23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9">
        <f t="shared" si="35"/>
        <v>42503.57</v>
      </c>
      <c r="K324">
        <v>1460554848</v>
      </c>
      <c r="L324" s="9">
        <f t="shared" si="36"/>
        <v>42473.57</v>
      </c>
      <c r="M324" t="b">
        <v>1</v>
      </c>
      <c r="N324">
        <v>186</v>
      </c>
      <c r="O324" t="b">
        <v>1</v>
      </c>
      <c r="P324" t="s">
        <v>8267</v>
      </c>
      <c r="Q324" s="12">
        <f t="shared" si="37"/>
        <v>1.08</v>
      </c>
      <c r="R324">
        <f t="shared" si="38"/>
        <v>145.04</v>
      </c>
      <c r="S324" s="14" t="s">
        <v>8308</v>
      </c>
      <c r="T324" t="s">
        <v>8313</v>
      </c>
      <c r="U324" s="9">
        <f t="shared" si="39"/>
        <v>42473.57</v>
      </c>
      <c r="V324" s="9">
        <f t="shared" si="40"/>
        <v>42503.57</v>
      </c>
      <c r="W324">
        <f t="shared" si="41"/>
        <v>2016</v>
      </c>
    </row>
    <row r="325" spans="1:23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9">
        <f t="shared" si="35"/>
        <v>42725.332638888889</v>
      </c>
      <c r="K325">
        <v>1479886966</v>
      </c>
      <c r="L325" s="9">
        <f t="shared" si="36"/>
        <v>42697.32136574074</v>
      </c>
      <c r="M325" t="b">
        <v>1</v>
      </c>
      <c r="N325">
        <v>58</v>
      </c>
      <c r="O325" t="b">
        <v>1</v>
      </c>
      <c r="P325" t="s">
        <v>8267</v>
      </c>
      <c r="Q325" s="12">
        <f t="shared" si="37"/>
        <v>1.23</v>
      </c>
      <c r="R325">
        <f t="shared" si="38"/>
        <v>114.59</v>
      </c>
      <c r="S325" s="14" t="s">
        <v>8308</v>
      </c>
      <c r="T325" t="s">
        <v>8313</v>
      </c>
      <c r="U325" s="9">
        <f t="shared" si="39"/>
        <v>42697.32136574074</v>
      </c>
      <c r="V325" s="9">
        <f t="shared" si="40"/>
        <v>42725.332638888889</v>
      </c>
      <c r="W325">
        <f t="shared" si="41"/>
        <v>2016</v>
      </c>
    </row>
    <row r="326" spans="1:23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9">
        <f t="shared" si="35"/>
        <v>42217.626250000001</v>
      </c>
      <c r="K326">
        <v>1435590108</v>
      </c>
      <c r="L326" s="9">
        <f t="shared" si="36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12">
        <f t="shared" si="37"/>
        <v>1.02</v>
      </c>
      <c r="R326">
        <f t="shared" si="38"/>
        <v>105.32</v>
      </c>
      <c r="S326" s="14" t="s">
        <v>8308</v>
      </c>
      <c r="T326" t="s">
        <v>8313</v>
      </c>
      <c r="U326" s="9">
        <f t="shared" si="39"/>
        <v>42184.626250000001</v>
      </c>
      <c r="V326" s="9">
        <f t="shared" si="40"/>
        <v>42217.626250000001</v>
      </c>
      <c r="W326">
        <f t="shared" si="41"/>
        <v>2015</v>
      </c>
    </row>
    <row r="327" spans="1:23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9">
        <f t="shared" si="35"/>
        <v>42724.187881944439</v>
      </c>
      <c r="K327">
        <v>1479184233</v>
      </c>
      <c r="L327" s="9">
        <f t="shared" si="36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2">
        <f t="shared" si="37"/>
        <v>1.04</v>
      </c>
      <c r="R327">
        <f t="shared" si="38"/>
        <v>70.92</v>
      </c>
      <c r="S327" s="14" t="s">
        <v>8308</v>
      </c>
      <c r="T327" t="s">
        <v>8313</v>
      </c>
      <c r="U327" s="9">
        <f t="shared" si="39"/>
        <v>42689.187881944439</v>
      </c>
      <c r="V327" s="9">
        <f t="shared" si="40"/>
        <v>42724.187881944439</v>
      </c>
      <c r="W327">
        <f t="shared" si="41"/>
        <v>2016</v>
      </c>
    </row>
    <row r="328" spans="1:23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9">
        <f t="shared" si="35"/>
        <v>42808.956250000003</v>
      </c>
      <c r="K328">
        <v>1486625606</v>
      </c>
      <c r="L328" s="9">
        <f t="shared" si="36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2">
        <f t="shared" si="37"/>
        <v>1.1299999999999999</v>
      </c>
      <c r="R328">
        <f t="shared" si="38"/>
        <v>147.16999999999999</v>
      </c>
      <c r="S328" s="14" t="s">
        <v>8308</v>
      </c>
      <c r="T328" t="s">
        <v>8313</v>
      </c>
      <c r="U328" s="9">
        <f t="shared" si="39"/>
        <v>42775.314884259264</v>
      </c>
      <c r="V328" s="9">
        <f t="shared" si="40"/>
        <v>42808.956250000003</v>
      </c>
      <c r="W328">
        <f t="shared" si="41"/>
        <v>2017</v>
      </c>
    </row>
    <row r="329" spans="1:23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9">
        <f t="shared" si="35"/>
        <v>42085.333333333328</v>
      </c>
      <c r="K329">
        <v>1424669929</v>
      </c>
      <c r="L329" s="9">
        <f t="shared" si="36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12">
        <f t="shared" si="37"/>
        <v>1.36</v>
      </c>
      <c r="R329">
        <f t="shared" si="38"/>
        <v>160.47</v>
      </c>
      <c r="S329" s="14" t="s">
        <v>8308</v>
      </c>
      <c r="T329" t="s">
        <v>8313</v>
      </c>
      <c r="U329" s="9">
        <f t="shared" si="39"/>
        <v>42058.235289351855</v>
      </c>
      <c r="V329" s="9">
        <f t="shared" si="40"/>
        <v>42085.333333333328</v>
      </c>
      <c r="W329">
        <f t="shared" si="41"/>
        <v>2015</v>
      </c>
    </row>
    <row r="330" spans="1:23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9">
        <f t="shared" si="35"/>
        <v>42309.166666666672</v>
      </c>
      <c r="K330">
        <v>1443739388</v>
      </c>
      <c r="L330" s="9">
        <f t="shared" si="36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2">
        <f t="shared" si="37"/>
        <v>1.04</v>
      </c>
      <c r="R330">
        <f t="shared" si="38"/>
        <v>156.05000000000001</v>
      </c>
      <c r="S330" s="14" t="s">
        <v>8308</v>
      </c>
      <c r="T330" t="s">
        <v>8313</v>
      </c>
      <c r="U330" s="9">
        <f t="shared" si="39"/>
        <v>42278.946620370371</v>
      </c>
      <c r="V330" s="9">
        <f t="shared" si="40"/>
        <v>42309.166666666672</v>
      </c>
      <c r="W330">
        <f t="shared" si="41"/>
        <v>2015</v>
      </c>
    </row>
    <row r="331" spans="1:23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9">
        <f t="shared" si="35"/>
        <v>42315.166666666672</v>
      </c>
      <c r="K331">
        <v>1444821127</v>
      </c>
      <c r="L331" s="9">
        <f t="shared" si="36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12">
        <f t="shared" si="37"/>
        <v>1.06</v>
      </c>
      <c r="R331">
        <f t="shared" si="38"/>
        <v>63.17</v>
      </c>
      <c r="S331" s="14" t="s">
        <v>8308</v>
      </c>
      <c r="T331" t="s">
        <v>8313</v>
      </c>
      <c r="U331" s="9">
        <f t="shared" si="39"/>
        <v>42291.46674768519</v>
      </c>
      <c r="V331" s="9">
        <f t="shared" si="40"/>
        <v>42315.166666666672</v>
      </c>
      <c r="W331">
        <f t="shared" si="41"/>
        <v>2015</v>
      </c>
    </row>
    <row r="332" spans="1:23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9">
        <f t="shared" si="35"/>
        <v>41411.165972222225</v>
      </c>
      <c r="K332">
        <v>1366028563</v>
      </c>
      <c r="L332" s="9">
        <f t="shared" si="36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2">
        <f t="shared" si="37"/>
        <v>1.02</v>
      </c>
      <c r="R332">
        <f t="shared" si="38"/>
        <v>104.82</v>
      </c>
      <c r="S332" s="14" t="s">
        <v>8308</v>
      </c>
      <c r="T332" t="s">
        <v>8313</v>
      </c>
      <c r="U332" s="9">
        <f t="shared" si="39"/>
        <v>41379.515775462962</v>
      </c>
      <c r="V332" s="9">
        <f t="shared" si="40"/>
        <v>41411.165972222225</v>
      </c>
      <c r="W332">
        <f t="shared" si="41"/>
        <v>2013</v>
      </c>
    </row>
    <row r="333" spans="1:23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9">
        <f t="shared" si="35"/>
        <v>42538.581412037034</v>
      </c>
      <c r="K333">
        <v>1463493434</v>
      </c>
      <c r="L333" s="9">
        <f t="shared" si="36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2">
        <f t="shared" si="37"/>
        <v>1.07</v>
      </c>
      <c r="R333">
        <f t="shared" si="38"/>
        <v>97.36</v>
      </c>
      <c r="S333" s="14" t="s">
        <v>8308</v>
      </c>
      <c r="T333" t="s">
        <v>8313</v>
      </c>
      <c r="U333" s="9">
        <f t="shared" si="39"/>
        <v>42507.581412037034</v>
      </c>
      <c r="V333" s="9">
        <f t="shared" si="40"/>
        <v>42538.581412037034</v>
      </c>
      <c r="W333">
        <f t="shared" si="41"/>
        <v>2016</v>
      </c>
    </row>
    <row r="334" spans="1:23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9">
        <f t="shared" si="35"/>
        <v>42305.333333333328</v>
      </c>
      <c r="K334">
        <v>1442420377</v>
      </c>
      <c r="L334" s="9">
        <f t="shared" si="36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2">
        <f t="shared" si="37"/>
        <v>1.1299999999999999</v>
      </c>
      <c r="R334">
        <f t="shared" si="38"/>
        <v>203.63</v>
      </c>
      <c r="S334" s="14" t="s">
        <v>8308</v>
      </c>
      <c r="T334" t="s">
        <v>8313</v>
      </c>
      <c r="U334" s="9">
        <f t="shared" si="39"/>
        <v>42263.680289351847</v>
      </c>
      <c r="V334" s="9">
        <f t="shared" si="40"/>
        <v>42305.333333333328</v>
      </c>
      <c r="W334">
        <f t="shared" si="41"/>
        <v>2015</v>
      </c>
    </row>
    <row r="335" spans="1:23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9">
        <f t="shared" si="35"/>
        <v>42467.59480324074</v>
      </c>
      <c r="K335">
        <v>1457450191</v>
      </c>
      <c r="L335" s="9">
        <f t="shared" si="36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2">
        <f t="shared" si="37"/>
        <v>1.25</v>
      </c>
      <c r="R335">
        <f t="shared" si="38"/>
        <v>188.31</v>
      </c>
      <c r="S335" s="14" t="s">
        <v>8308</v>
      </c>
      <c r="T335" t="s">
        <v>8313</v>
      </c>
      <c r="U335" s="9">
        <f t="shared" si="39"/>
        <v>42437.636469907404</v>
      </c>
      <c r="V335" s="9">
        <f t="shared" si="40"/>
        <v>42467.59480324074</v>
      </c>
      <c r="W335">
        <f t="shared" si="41"/>
        <v>2016</v>
      </c>
    </row>
    <row r="336" spans="1:23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9">
        <f t="shared" si="35"/>
        <v>42139.791666666672</v>
      </c>
      <c r="K336">
        <v>1428423757</v>
      </c>
      <c r="L336" s="9">
        <f t="shared" si="36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12">
        <f t="shared" si="37"/>
        <v>1.01</v>
      </c>
      <c r="R336">
        <f t="shared" si="38"/>
        <v>146.65</v>
      </c>
      <c r="S336" s="14" t="s">
        <v>8308</v>
      </c>
      <c r="T336" t="s">
        <v>8313</v>
      </c>
      <c r="U336" s="9">
        <f t="shared" si="39"/>
        <v>42101.682372685187</v>
      </c>
      <c r="V336" s="9">
        <f t="shared" si="40"/>
        <v>42139.791666666672</v>
      </c>
      <c r="W336">
        <f t="shared" si="41"/>
        <v>2015</v>
      </c>
    </row>
    <row r="337" spans="1:23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9">
        <f t="shared" si="35"/>
        <v>42132.916666666672</v>
      </c>
      <c r="K337">
        <v>1428428515</v>
      </c>
      <c r="L337" s="9">
        <f t="shared" si="36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12">
        <f t="shared" si="37"/>
        <v>1.03</v>
      </c>
      <c r="R337">
        <f t="shared" si="38"/>
        <v>109.19</v>
      </c>
      <c r="S337" s="14" t="s">
        <v>8308</v>
      </c>
      <c r="T337" t="s">
        <v>8313</v>
      </c>
      <c r="U337" s="9">
        <f t="shared" si="39"/>
        <v>42101.737442129626</v>
      </c>
      <c r="V337" s="9">
        <f t="shared" si="40"/>
        <v>42132.916666666672</v>
      </c>
      <c r="W337">
        <f t="shared" si="41"/>
        <v>2015</v>
      </c>
    </row>
    <row r="338" spans="1:23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9">
        <f t="shared" si="35"/>
        <v>42321.637939814813</v>
      </c>
      <c r="K338">
        <v>1444832318</v>
      </c>
      <c r="L338" s="9">
        <f t="shared" si="36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2">
        <f t="shared" si="37"/>
        <v>1.17</v>
      </c>
      <c r="R338">
        <f t="shared" si="38"/>
        <v>59.25</v>
      </c>
      <c r="S338" s="14" t="s">
        <v>8308</v>
      </c>
      <c r="T338" t="s">
        <v>8313</v>
      </c>
      <c r="U338" s="9">
        <f t="shared" si="39"/>
        <v>42291.596273148149</v>
      </c>
      <c r="V338" s="9">
        <f t="shared" si="40"/>
        <v>42321.637939814813</v>
      </c>
      <c r="W338">
        <f t="shared" si="41"/>
        <v>2015</v>
      </c>
    </row>
    <row r="339" spans="1:23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9">
        <f t="shared" si="35"/>
        <v>42077.086898148147</v>
      </c>
      <c r="K339">
        <v>1423710308</v>
      </c>
      <c r="L339" s="9">
        <f t="shared" si="36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12">
        <f t="shared" si="37"/>
        <v>1.01</v>
      </c>
      <c r="R339">
        <f t="shared" si="38"/>
        <v>97.9</v>
      </c>
      <c r="S339" s="14" t="s">
        <v>8308</v>
      </c>
      <c r="T339" t="s">
        <v>8313</v>
      </c>
      <c r="U339" s="9">
        <f t="shared" si="39"/>
        <v>42047.128564814819</v>
      </c>
      <c r="V339" s="9">
        <f t="shared" si="40"/>
        <v>42077.086898148147</v>
      </c>
      <c r="W339">
        <f t="shared" si="41"/>
        <v>2015</v>
      </c>
    </row>
    <row r="340" spans="1:23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9">
        <f t="shared" si="35"/>
        <v>42616.041666666672</v>
      </c>
      <c r="K340">
        <v>1468001290</v>
      </c>
      <c r="L340" s="9">
        <f t="shared" si="36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2">
        <f t="shared" si="37"/>
        <v>1.1000000000000001</v>
      </c>
      <c r="R340">
        <f t="shared" si="38"/>
        <v>70</v>
      </c>
      <c r="S340" s="14" t="s">
        <v>8308</v>
      </c>
      <c r="T340" t="s">
        <v>8313</v>
      </c>
      <c r="U340" s="9">
        <f t="shared" si="39"/>
        <v>42559.755671296298</v>
      </c>
      <c r="V340" s="9">
        <f t="shared" si="40"/>
        <v>42616.041666666672</v>
      </c>
      <c r="W340">
        <f t="shared" si="41"/>
        <v>2016</v>
      </c>
    </row>
    <row r="341" spans="1:23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9">
        <f t="shared" si="35"/>
        <v>42123.760046296295</v>
      </c>
      <c r="K341">
        <v>1427739268</v>
      </c>
      <c r="L341" s="9">
        <f t="shared" si="36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12">
        <f t="shared" si="37"/>
        <v>1.08</v>
      </c>
      <c r="R341">
        <f t="shared" si="38"/>
        <v>72.87</v>
      </c>
      <c r="S341" s="14" t="s">
        <v>8308</v>
      </c>
      <c r="T341" t="s">
        <v>8313</v>
      </c>
      <c r="U341" s="9">
        <f t="shared" si="39"/>
        <v>42093.760046296295</v>
      </c>
      <c r="V341" s="9">
        <f t="shared" si="40"/>
        <v>42123.760046296295</v>
      </c>
      <c r="W341">
        <f t="shared" si="41"/>
        <v>2015</v>
      </c>
    </row>
    <row r="342" spans="1:23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9">
        <f t="shared" si="35"/>
        <v>42802.875</v>
      </c>
      <c r="K342">
        <v>1486397007</v>
      </c>
      <c r="L342" s="9">
        <f t="shared" si="36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2">
        <f t="shared" si="37"/>
        <v>1.25</v>
      </c>
      <c r="R342">
        <f t="shared" si="38"/>
        <v>146.35</v>
      </c>
      <c r="S342" s="14" t="s">
        <v>8308</v>
      </c>
      <c r="T342" t="s">
        <v>8313</v>
      </c>
      <c r="U342" s="9">
        <f t="shared" si="39"/>
        <v>42772.669062500005</v>
      </c>
      <c r="V342" s="9">
        <f t="shared" si="40"/>
        <v>42802.875</v>
      </c>
      <c r="W342">
        <f t="shared" si="41"/>
        <v>2017</v>
      </c>
    </row>
    <row r="343" spans="1:23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9">
        <f t="shared" si="35"/>
        <v>41913.165972222225</v>
      </c>
      <c r="K343">
        <v>1410555998</v>
      </c>
      <c r="L343" s="9">
        <f t="shared" si="36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12">
        <f t="shared" si="37"/>
        <v>1.07</v>
      </c>
      <c r="R343">
        <f t="shared" si="38"/>
        <v>67.91</v>
      </c>
      <c r="S343" s="14" t="s">
        <v>8308</v>
      </c>
      <c r="T343" t="s">
        <v>8313</v>
      </c>
      <c r="U343" s="9">
        <f t="shared" si="39"/>
        <v>41894.879606481481</v>
      </c>
      <c r="V343" s="9">
        <f t="shared" si="40"/>
        <v>41913.165972222225</v>
      </c>
      <c r="W343">
        <f t="shared" si="41"/>
        <v>2014</v>
      </c>
    </row>
    <row r="344" spans="1:23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9">
        <f t="shared" si="35"/>
        <v>42489.780844907407</v>
      </c>
      <c r="K344">
        <v>1459363465</v>
      </c>
      <c r="L344" s="9">
        <f t="shared" si="36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2">
        <f t="shared" si="37"/>
        <v>1</v>
      </c>
      <c r="R344">
        <f t="shared" si="38"/>
        <v>169.85</v>
      </c>
      <c r="S344" s="14" t="s">
        <v>8308</v>
      </c>
      <c r="T344" t="s">
        <v>8313</v>
      </c>
      <c r="U344" s="9">
        <f t="shared" si="39"/>
        <v>42459.780844907407</v>
      </c>
      <c r="V344" s="9">
        <f t="shared" si="40"/>
        <v>42489.780844907407</v>
      </c>
      <c r="W344">
        <f t="shared" si="41"/>
        <v>2016</v>
      </c>
    </row>
    <row r="345" spans="1:23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9">
        <f t="shared" si="35"/>
        <v>41957.125</v>
      </c>
      <c r="K345">
        <v>1413308545</v>
      </c>
      <c r="L345" s="9">
        <f t="shared" si="36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12">
        <f t="shared" si="37"/>
        <v>1.02</v>
      </c>
      <c r="R345">
        <f t="shared" si="38"/>
        <v>58.41</v>
      </c>
      <c r="S345" s="14" t="s">
        <v>8308</v>
      </c>
      <c r="T345" t="s">
        <v>8313</v>
      </c>
      <c r="U345" s="9">
        <f t="shared" si="39"/>
        <v>41926.73778935185</v>
      </c>
      <c r="V345" s="9">
        <f t="shared" si="40"/>
        <v>41957.125</v>
      </c>
      <c r="W345">
        <f t="shared" si="41"/>
        <v>2014</v>
      </c>
    </row>
    <row r="346" spans="1:23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9">
        <f t="shared" si="35"/>
        <v>42156.097222222219</v>
      </c>
      <c r="K346">
        <v>1429312694</v>
      </c>
      <c r="L346" s="9">
        <f t="shared" si="36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2">
        <f t="shared" si="37"/>
        <v>1.02</v>
      </c>
      <c r="R346">
        <f t="shared" si="38"/>
        <v>119.99</v>
      </c>
      <c r="S346" s="14" t="s">
        <v>8308</v>
      </c>
      <c r="T346" t="s">
        <v>8313</v>
      </c>
      <c r="U346" s="9">
        <f t="shared" si="39"/>
        <v>42111.970995370371</v>
      </c>
      <c r="V346" s="9">
        <f t="shared" si="40"/>
        <v>42156.097222222219</v>
      </c>
      <c r="W346">
        <f t="shared" si="41"/>
        <v>2015</v>
      </c>
    </row>
    <row r="347" spans="1:23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9">
        <f t="shared" si="35"/>
        <v>42144.944328703699</v>
      </c>
      <c r="K347">
        <v>1429569590</v>
      </c>
      <c r="L347" s="9">
        <f t="shared" si="36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2">
        <f t="shared" si="37"/>
        <v>1.23</v>
      </c>
      <c r="R347">
        <f t="shared" si="38"/>
        <v>99.86</v>
      </c>
      <c r="S347" s="14" t="s">
        <v>8308</v>
      </c>
      <c r="T347" t="s">
        <v>8313</v>
      </c>
      <c r="U347" s="9">
        <f t="shared" si="39"/>
        <v>42114.944328703699</v>
      </c>
      <c r="V347" s="9">
        <f t="shared" si="40"/>
        <v>42144.944328703699</v>
      </c>
      <c r="W347">
        <f t="shared" si="41"/>
        <v>2015</v>
      </c>
    </row>
    <row r="348" spans="1:23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9">
        <f t="shared" si="35"/>
        <v>42291.500243055554</v>
      </c>
      <c r="K348">
        <v>1442232021</v>
      </c>
      <c r="L348" s="9">
        <f t="shared" si="36"/>
        <v>42261.500243055554</v>
      </c>
      <c r="M348" t="b">
        <v>1</v>
      </c>
      <c r="N348">
        <v>188</v>
      </c>
      <c r="O348" t="b">
        <v>1</v>
      </c>
      <c r="P348" t="s">
        <v>8267</v>
      </c>
      <c r="Q348" s="12">
        <f t="shared" si="37"/>
        <v>1.7</v>
      </c>
      <c r="R348">
        <f t="shared" si="38"/>
        <v>90.58</v>
      </c>
      <c r="S348" s="14" t="s">
        <v>8308</v>
      </c>
      <c r="T348" t="s">
        <v>8313</v>
      </c>
      <c r="U348" s="9">
        <f t="shared" si="39"/>
        <v>42261.500243055554</v>
      </c>
      <c r="V348" s="9">
        <f t="shared" si="40"/>
        <v>42291.500243055554</v>
      </c>
      <c r="W348">
        <f t="shared" si="41"/>
        <v>2015</v>
      </c>
    </row>
    <row r="349" spans="1:23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9">
        <f t="shared" si="35"/>
        <v>42322.537141203706</v>
      </c>
      <c r="K349">
        <v>1444910009</v>
      </c>
      <c r="L349" s="9">
        <f t="shared" si="36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2">
        <f t="shared" si="37"/>
        <v>1.1200000000000001</v>
      </c>
      <c r="R349">
        <f t="shared" si="38"/>
        <v>117.77</v>
      </c>
      <c r="S349" s="14" t="s">
        <v>8308</v>
      </c>
      <c r="T349" t="s">
        <v>8313</v>
      </c>
      <c r="U349" s="9">
        <f t="shared" si="39"/>
        <v>42292.495474537034</v>
      </c>
      <c r="V349" s="9">
        <f t="shared" si="40"/>
        <v>42322.537141203706</v>
      </c>
      <c r="W349">
        <f t="shared" si="41"/>
        <v>2015</v>
      </c>
    </row>
    <row r="350" spans="1:23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9">
        <f t="shared" si="35"/>
        <v>42237.58699074074</v>
      </c>
      <c r="K350">
        <v>1437573916</v>
      </c>
      <c r="L350" s="9">
        <f t="shared" si="36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12">
        <f t="shared" si="37"/>
        <v>1.03</v>
      </c>
      <c r="R350">
        <f t="shared" si="38"/>
        <v>86.55</v>
      </c>
      <c r="S350" s="14" t="s">
        <v>8308</v>
      </c>
      <c r="T350" t="s">
        <v>8313</v>
      </c>
      <c r="U350" s="9">
        <f t="shared" si="39"/>
        <v>42207.58699074074</v>
      </c>
      <c r="V350" s="9">
        <f t="shared" si="40"/>
        <v>42237.58699074074</v>
      </c>
      <c r="W350">
        <f t="shared" si="41"/>
        <v>2015</v>
      </c>
    </row>
    <row r="351" spans="1:23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9">
        <f t="shared" si="35"/>
        <v>42790.498935185184</v>
      </c>
      <c r="K351">
        <v>1485345508</v>
      </c>
      <c r="L351" s="9">
        <f t="shared" si="36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2">
        <f t="shared" si="37"/>
        <v>1.07</v>
      </c>
      <c r="R351">
        <f t="shared" si="38"/>
        <v>71.900000000000006</v>
      </c>
      <c r="S351" s="14" t="s">
        <v>8308</v>
      </c>
      <c r="T351" t="s">
        <v>8313</v>
      </c>
      <c r="U351" s="9">
        <f t="shared" si="39"/>
        <v>42760.498935185184</v>
      </c>
      <c r="V351" s="9">
        <f t="shared" si="40"/>
        <v>42790.498935185184</v>
      </c>
      <c r="W351">
        <f t="shared" si="41"/>
        <v>2017</v>
      </c>
    </row>
    <row r="352" spans="1:23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9">
        <f t="shared" si="35"/>
        <v>42624.165972222225</v>
      </c>
      <c r="K352">
        <v>1470274509</v>
      </c>
      <c r="L352" s="9">
        <f t="shared" si="36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2">
        <f t="shared" si="37"/>
        <v>1.1499999999999999</v>
      </c>
      <c r="R352">
        <f t="shared" si="38"/>
        <v>129.82</v>
      </c>
      <c r="S352" s="14" t="s">
        <v>8308</v>
      </c>
      <c r="T352" t="s">
        <v>8313</v>
      </c>
      <c r="U352" s="9">
        <f t="shared" si="39"/>
        <v>42586.066076388888</v>
      </c>
      <c r="V352" s="9">
        <f t="shared" si="40"/>
        <v>42624.165972222225</v>
      </c>
      <c r="W352">
        <f t="shared" si="41"/>
        <v>2016</v>
      </c>
    </row>
    <row r="353" spans="1:23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9">
        <f t="shared" si="35"/>
        <v>42467.923078703709</v>
      </c>
      <c r="K353">
        <v>1456614554</v>
      </c>
      <c r="L353" s="9">
        <f t="shared" si="36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2">
        <f t="shared" si="37"/>
        <v>1.27</v>
      </c>
      <c r="R353">
        <f t="shared" si="38"/>
        <v>44.91</v>
      </c>
      <c r="S353" s="14" t="s">
        <v>8308</v>
      </c>
      <c r="T353" t="s">
        <v>8313</v>
      </c>
      <c r="U353" s="9">
        <f t="shared" si="39"/>
        <v>42427.964745370366</v>
      </c>
      <c r="V353" s="9">
        <f t="shared" si="40"/>
        <v>42467.923078703709</v>
      </c>
      <c r="W353">
        <f t="shared" si="41"/>
        <v>2016</v>
      </c>
    </row>
    <row r="354" spans="1:23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9">
        <f t="shared" si="35"/>
        <v>41920.167453703703</v>
      </c>
      <c r="K354">
        <v>1410148868</v>
      </c>
      <c r="L354" s="9">
        <f t="shared" si="36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2">
        <f t="shared" si="37"/>
        <v>1.17</v>
      </c>
      <c r="R354">
        <f t="shared" si="38"/>
        <v>40.76</v>
      </c>
      <c r="S354" s="14" t="s">
        <v>8308</v>
      </c>
      <c r="T354" t="s">
        <v>8313</v>
      </c>
      <c r="U354" s="9">
        <f t="shared" si="39"/>
        <v>41890.167453703703</v>
      </c>
      <c r="V354" s="9">
        <f t="shared" si="40"/>
        <v>41920.167453703703</v>
      </c>
      <c r="W354">
        <f t="shared" si="41"/>
        <v>2014</v>
      </c>
    </row>
    <row r="355" spans="1:23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9">
        <f t="shared" si="35"/>
        <v>42327.833553240736</v>
      </c>
      <c r="K355">
        <v>1445367619</v>
      </c>
      <c r="L355" s="9">
        <f t="shared" si="36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2">
        <f t="shared" si="37"/>
        <v>1.0900000000000001</v>
      </c>
      <c r="R355">
        <f t="shared" si="38"/>
        <v>103.52</v>
      </c>
      <c r="S355" s="14" t="s">
        <v>8308</v>
      </c>
      <c r="T355" t="s">
        <v>8313</v>
      </c>
      <c r="U355" s="9">
        <f t="shared" si="39"/>
        <v>42297.791886574079</v>
      </c>
      <c r="V355" s="9">
        <f t="shared" si="40"/>
        <v>42327.833553240736</v>
      </c>
      <c r="W355">
        <f t="shared" si="41"/>
        <v>2015</v>
      </c>
    </row>
    <row r="356" spans="1:23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9">
        <f t="shared" si="35"/>
        <v>42468.786122685182</v>
      </c>
      <c r="K356">
        <v>1457553121</v>
      </c>
      <c r="L356" s="9">
        <f t="shared" si="36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12">
        <f t="shared" si="37"/>
        <v>1.04</v>
      </c>
      <c r="R356">
        <f t="shared" si="38"/>
        <v>125.45</v>
      </c>
      <c r="S356" s="14" t="s">
        <v>8308</v>
      </c>
      <c r="T356" t="s">
        <v>8313</v>
      </c>
      <c r="U356" s="9">
        <f t="shared" si="39"/>
        <v>42438.827789351853</v>
      </c>
      <c r="V356" s="9">
        <f t="shared" si="40"/>
        <v>42468.786122685182</v>
      </c>
      <c r="W356">
        <f t="shared" si="41"/>
        <v>2016</v>
      </c>
    </row>
    <row r="357" spans="1:23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9">
        <f t="shared" si="35"/>
        <v>41974.3355787037</v>
      </c>
      <c r="K357">
        <v>1414738994</v>
      </c>
      <c r="L357" s="9">
        <f t="shared" si="36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2">
        <f t="shared" si="37"/>
        <v>1.1599999999999999</v>
      </c>
      <c r="R357">
        <f t="shared" si="38"/>
        <v>246.61</v>
      </c>
      <c r="S357" s="14" t="s">
        <v>8308</v>
      </c>
      <c r="T357" t="s">
        <v>8313</v>
      </c>
      <c r="U357" s="9">
        <f t="shared" si="39"/>
        <v>41943.293912037036</v>
      </c>
      <c r="V357" s="9">
        <f t="shared" si="40"/>
        <v>41974.3355787037</v>
      </c>
      <c r="W357">
        <f t="shared" si="41"/>
        <v>2014</v>
      </c>
    </row>
    <row r="358" spans="1:23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9">
        <f t="shared" si="35"/>
        <v>42445.761493055557</v>
      </c>
      <c r="K358">
        <v>1455563793</v>
      </c>
      <c r="L358" s="9">
        <f t="shared" si="36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12">
        <f t="shared" si="37"/>
        <v>1.03</v>
      </c>
      <c r="R358">
        <f t="shared" si="38"/>
        <v>79.400000000000006</v>
      </c>
      <c r="S358" s="14" t="s">
        <v>8308</v>
      </c>
      <c r="T358" t="s">
        <v>8313</v>
      </c>
      <c r="U358" s="9">
        <f t="shared" si="39"/>
        <v>42415.803159722222</v>
      </c>
      <c r="V358" s="9">
        <f t="shared" si="40"/>
        <v>42445.761493055557</v>
      </c>
      <c r="W358">
        <f t="shared" si="41"/>
        <v>2016</v>
      </c>
    </row>
    <row r="359" spans="1:23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9">
        <f t="shared" si="35"/>
        <v>42118.222187499996</v>
      </c>
      <c r="K359">
        <v>1426396797</v>
      </c>
      <c r="L359" s="9">
        <f t="shared" si="36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2">
        <f t="shared" si="37"/>
        <v>1.74</v>
      </c>
      <c r="R359">
        <f t="shared" si="38"/>
        <v>86.14</v>
      </c>
      <c r="S359" s="14" t="s">
        <v>8308</v>
      </c>
      <c r="T359" t="s">
        <v>8313</v>
      </c>
      <c r="U359" s="9">
        <f t="shared" si="39"/>
        <v>42078.222187499996</v>
      </c>
      <c r="V359" s="9">
        <f t="shared" si="40"/>
        <v>42118.222187499996</v>
      </c>
      <c r="W359">
        <f t="shared" si="41"/>
        <v>2015</v>
      </c>
    </row>
    <row r="360" spans="1:23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9">
        <f t="shared" si="35"/>
        <v>42536.625</v>
      </c>
      <c r="K360">
        <v>1463517521</v>
      </c>
      <c r="L360" s="9">
        <f t="shared" si="36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2">
        <f t="shared" si="37"/>
        <v>1.03</v>
      </c>
      <c r="R360">
        <f t="shared" si="38"/>
        <v>193.05</v>
      </c>
      <c r="S360" s="14" t="s">
        <v>8308</v>
      </c>
      <c r="T360" t="s">
        <v>8313</v>
      </c>
      <c r="U360" s="9">
        <f t="shared" si="39"/>
        <v>42507.860196759255</v>
      </c>
      <c r="V360" s="9">
        <f t="shared" si="40"/>
        <v>42536.625</v>
      </c>
      <c r="W360">
        <f t="shared" si="41"/>
        <v>2016</v>
      </c>
    </row>
    <row r="361" spans="1:23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9">
        <f t="shared" si="35"/>
        <v>41957.216666666667</v>
      </c>
      <c r="K361">
        <v>1414028490</v>
      </c>
      <c r="L361" s="9">
        <f t="shared" si="36"/>
        <v>41935.070486111115</v>
      </c>
      <c r="M361" t="b">
        <v>1</v>
      </c>
      <c r="N361">
        <v>302</v>
      </c>
      <c r="O361" t="b">
        <v>1</v>
      </c>
      <c r="P361" t="s">
        <v>8267</v>
      </c>
      <c r="Q361" s="12">
        <f t="shared" si="37"/>
        <v>1.05</v>
      </c>
      <c r="R361">
        <f t="shared" si="38"/>
        <v>84.02</v>
      </c>
      <c r="S361" s="14" t="s">
        <v>8308</v>
      </c>
      <c r="T361" t="s">
        <v>8313</v>
      </c>
      <c r="U361" s="9">
        <f t="shared" si="39"/>
        <v>41935.070486111115</v>
      </c>
      <c r="V361" s="9">
        <f t="shared" si="40"/>
        <v>41957.216666666667</v>
      </c>
      <c r="W361">
        <f t="shared" si="41"/>
        <v>2014</v>
      </c>
    </row>
    <row r="362" spans="1:23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9">
        <f t="shared" si="35"/>
        <v>42208.132638888885</v>
      </c>
      <c r="K362">
        <v>1433799180</v>
      </c>
      <c r="L362" s="9">
        <f t="shared" si="36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12">
        <f t="shared" si="37"/>
        <v>1.01</v>
      </c>
      <c r="R362">
        <f t="shared" si="38"/>
        <v>139.83000000000001</v>
      </c>
      <c r="S362" s="14" t="s">
        <v>8308</v>
      </c>
      <c r="T362" t="s">
        <v>8313</v>
      </c>
      <c r="U362" s="9">
        <f t="shared" si="39"/>
        <v>42163.897916666669</v>
      </c>
      <c r="V362" s="9">
        <f t="shared" si="40"/>
        <v>42208.132638888885</v>
      </c>
      <c r="W362">
        <f t="shared" si="41"/>
        <v>2015</v>
      </c>
    </row>
    <row r="363" spans="1:23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9">
        <f t="shared" si="35"/>
        <v>41966.042893518519</v>
      </c>
      <c r="K363">
        <v>1414108906</v>
      </c>
      <c r="L363" s="9">
        <f t="shared" si="36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2">
        <f t="shared" si="37"/>
        <v>1.1100000000000001</v>
      </c>
      <c r="R363">
        <f t="shared" si="38"/>
        <v>109.82</v>
      </c>
      <c r="S363" s="14" t="s">
        <v>8308</v>
      </c>
      <c r="T363" t="s">
        <v>8313</v>
      </c>
      <c r="U363" s="9">
        <f t="shared" si="39"/>
        <v>41936.001226851848</v>
      </c>
      <c r="V363" s="9">
        <f t="shared" si="40"/>
        <v>41966.042893518519</v>
      </c>
      <c r="W363">
        <f t="shared" si="41"/>
        <v>2014</v>
      </c>
    </row>
    <row r="364" spans="1:23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9">
        <f t="shared" si="35"/>
        <v>41859</v>
      </c>
      <c r="K364">
        <v>1405573391</v>
      </c>
      <c r="L364" s="9">
        <f t="shared" si="36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12">
        <f t="shared" si="37"/>
        <v>1.24</v>
      </c>
      <c r="R364">
        <f t="shared" si="38"/>
        <v>139.53</v>
      </c>
      <c r="S364" s="14" t="s">
        <v>8308</v>
      </c>
      <c r="T364" t="s">
        <v>8313</v>
      </c>
      <c r="U364" s="9">
        <f t="shared" si="39"/>
        <v>41837.210543981484</v>
      </c>
      <c r="V364" s="9">
        <f t="shared" si="40"/>
        <v>41859</v>
      </c>
      <c r="W364">
        <f t="shared" si="41"/>
        <v>2014</v>
      </c>
    </row>
    <row r="365" spans="1:23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9">
        <f t="shared" si="35"/>
        <v>40300.806944444441</v>
      </c>
      <c r="K365">
        <v>1268934736</v>
      </c>
      <c r="L365" s="9">
        <f t="shared" si="36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12">
        <f t="shared" si="37"/>
        <v>1.01</v>
      </c>
      <c r="R365">
        <f t="shared" si="38"/>
        <v>347.85</v>
      </c>
      <c r="S365" s="14" t="s">
        <v>8308</v>
      </c>
      <c r="T365" t="s">
        <v>8313</v>
      </c>
      <c r="U365" s="9">
        <f t="shared" si="39"/>
        <v>40255.744629629626</v>
      </c>
      <c r="V365" s="9">
        <f t="shared" si="40"/>
        <v>40300.806944444441</v>
      </c>
      <c r="W365">
        <f t="shared" si="41"/>
        <v>2010</v>
      </c>
    </row>
    <row r="366" spans="1:23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9">
        <f t="shared" si="35"/>
        <v>41811.165972222225</v>
      </c>
      <c r="K366">
        <v>1400704672</v>
      </c>
      <c r="L366" s="9">
        <f t="shared" si="36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2">
        <f t="shared" si="37"/>
        <v>1.1000000000000001</v>
      </c>
      <c r="R366">
        <f t="shared" si="38"/>
        <v>68.239999999999995</v>
      </c>
      <c r="S366" s="14" t="s">
        <v>8308</v>
      </c>
      <c r="T366" t="s">
        <v>8313</v>
      </c>
      <c r="U366" s="9">
        <f t="shared" si="39"/>
        <v>41780.859629629631</v>
      </c>
      <c r="V366" s="9">
        <f t="shared" si="40"/>
        <v>41811.165972222225</v>
      </c>
      <c r="W366">
        <f t="shared" si="41"/>
        <v>2014</v>
      </c>
    </row>
    <row r="367" spans="1:23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9">
        <f t="shared" si="35"/>
        <v>41698.606469907405</v>
      </c>
      <c r="K367">
        <v>1391005999</v>
      </c>
      <c r="L367" s="9">
        <f t="shared" si="36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12">
        <f t="shared" si="37"/>
        <v>1.04</v>
      </c>
      <c r="R367">
        <f t="shared" si="38"/>
        <v>239.94</v>
      </c>
      <c r="S367" s="14" t="s">
        <v>8308</v>
      </c>
      <c r="T367" t="s">
        <v>8313</v>
      </c>
      <c r="U367" s="9">
        <f t="shared" si="39"/>
        <v>41668.606469907405</v>
      </c>
      <c r="V367" s="9">
        <f t="shared" si="40"/>
        <v>41698.606469907405</v>
      </c>
      <c r="W367">
        <f t="shared" si="41"/>
        <v>2014</v>
      </c>
    </row>
    <row r="368" spans="1:23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9">
        <f t="shared" si="35"/>
        <v>41049.793032407411</v>
      </c>
      <c r="K368">
        <v>1334948518</v>
      </c>
      <c r="L368" s="9">
        <f t="shared" si="36"/>
        <v>41019.793032407411</v>
      </c>
      <c r="M368" t="b">
        <v>0</v>
      </c>
      <c r="N368">
        <v>134</v>
      </c>
      <c r="O368" t="b">
        <v>1</v>
      </c>
      <c r="P368" t="s">
        <v>8267</v>
      </c>
      <c r="Q368" s="12">
        <f t="shared" si="37"/>
        <v>1.01</v>
      </c>
      <c r="R368">
        <f t="shared" si="38"/>
        <v>287.31</v>
      </c>
      <c r="S368" s="14" t="s">
        <v>8308</v>
      </c>
      <c r="T368" t="s">
        <v>8313</v>
      </c>
      <c r="U368" s="9">
        <f t="shared" si="39"/>
        <v>41019.793032407411</v>
      </c>
      <c r="V368" s="9">
        <f t="shared" si="40"/>
        <v>41049.793032407411</v>
      </c>
      <c r="W368">
        <f t="shared" si="41"/>
        <v>2012</v>
      </c>
    </row>
    <row r="369" spans="1:23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9">
        <f t="shared" si="35"/>
        <v>41395.207638888889</v>
      </c>
      <c r="K369">
        <v>1363960278</v>
      </c>
      <c r="L369" s="9">
        <f t="shared" si="36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2">
        <f t="shared" si="37"/>
        <v>1.03</v>
      </c>
      <c r="R369">
        <f t="shared" si="38"/>
        <v>86.85</v>
      </c>
      <c r="S369" s="14" t="s">
        <v>8308</v>
      </c>
      <c r="T369" t="s">
        <v>8313</v>
      </c>
      <c r="U369" s="9">
        <f t="shared" si="39"/>
        <v>41355.577291666668</v>
      </c>
      <c r="V369" s="9">
        <f t="shared" si="40"/>
        <v>41395.207638888889</v>
      </c>
      <c r="W369">
        <f t="shared" si="41"/>
        <v>2013</v>
      </c>
    </row>
    <row r="370" spans="1:23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9">
        <f t="shared" si="35"/>
        <v>42078.563912037032</v>
      </c>
      <c r="K370">
        <v>1423405922</v>
      </c>
      <c r="L370" s="9">
        <f t="shared" si="36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2">
        <f t="shared" si="37"/>
        <v>1.04</v>
      </c>
      <c r="R370">
        <f t="shared" si="38"/>
        <v>81.849999999999994</v>
      </c>
      <c r="S370" s="14" t="s">
        <v>8308</v>
      </c>
      <c r="T370" t="s">
        <v>8313</v>
      </c>
      <c r="U370" s="9">
        <f t="shared" si="39"/>
        <v>42043.605578703704</v>
      </c>
      <c r="V370" s="9">
        <f t="shared" si="40"/>
        <v>42078.563912037032</v>
      </c>
      <c r="W370">
        <f t="shared" si="41"/>
        <v>2015</v>
      </c>
    </row>
    <row r="371" spans="1:23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9">
        <f t="shared" si="35"/>
        <v>40923.551724537036</v>
      </c>
      <c r="K371">
        <v>1324041269</v>
      </c>
      <c r="L371" s="9">
        <f t="shared" si="36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2">
        <f t="shared" si="37"/>
        <v>1.1000000000000001</v>
      </c>
      <c r="R371">
        <f t="shared" si="38"/>
        <v>42.87</v>
      </c>
      <c r="S371" s="14" t="s">
        <v>8308</v>
      </c>
      <c r="T371" t="s">
        <v>8313</v>
      </c>
      <c r="U371" s="9">
        <f t="shared" si="39"/>
        <v>40893.551724537036</v>
      </c>
      <c r="V371" s="9">
        <f t="shared" si="40"/>
        <v>40923.551724537036</v>
      </c>
      <c r="W371">
        <f t="shared" si="41"/>
        <v>2011</v>
      </c>
    </row>
    <row r="372" spans="1:23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9">
        <f t="shared" si="35"/>
        <v>42741.795138888891</v>
      </c>
      <c r="K372">
        <v>1481137500</v>
      </c>
      <c r="L372" s="9">
        <f t="shared" si="36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12">
        <f t="shared" si="37"/>
        <v>1.22</v>
      </c>
      <c r="R372">
        <f t="shared" si="38"/>
        <v>709.42</v>
      </c>
      <c r="S372" s="14" t="s">
        <v>8308</v>
      </c>
      <c r="T372" t="s">
        <v>8313</v>
      </c>
      <c r="U372" s="9">
        <f t="shared" si="39"/>
        <v>42711.795138888891</v>
      </c>
      <c r="V372" s="9">
        <f t="shared" si="40"/>
        <v>42741.795138888891</v>
      </c>
      <c r="W372">
        <f t="shared" si="41"/>
        <v>2016</v>
      </c>
    </row>
    <row r="373" spans="1:23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9">
        <f t="shared" si="35"/>
        <v>41306.767812500002</v>
      </c>
      <c r="K373">
        <v>1355855139</v>
      </c>
      <c r="L373" s="9">
        <f t="shared" si="36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2">
        <f t="shared" si="37"/>
        <v>1.1399999999999999</v>
      </c>
      <c r="R373">
        <f t="shared" si="38"/>
        <v>161.26</v>
      </c>
      <c r="S373" s="14" t="s">
        <v>8308</v>
      </c>
      <c r="T373" t="s">
        <v>8313</v>
      </c>
      <c r="U373" s="9">
        <f t="shared" si="39"/>
        <v>41261.767812500002</v>
      </c>
      <c r="V373" s="9">
        <f t="shared" si="40"/>
        <v>41306.767812500002</v>
      </c>
      <c r="W373">
        <f t="shared" si="41"/>
        <v>2012</v>
      </c>
    </row>
    <row r="374" spans="1:23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9">
        <f t="shared" si="35"/>
        <v>42465.666666666672</v>
      </c>
      <c r="K374">
        <v>1456408244</v>
      </c>
      <c r="L374" s="9">
        <f t="shared" si="36"/>
        <v>42425.576898148152</v>
      </c>
      <c r="M374" t="b">
        <v>0</v>
      </c>
      <c r="N374">
        <v>9</v>
      </c>
      <c r="O374" t="b">
        <v>1</v>
      </c>
      <c r="P374" t="s">
        <v>8267</v>
      </c>
      <c r="Q374" s="12">
        <f t="shared" si="37"/>
        <v>1.25</v>
      </c>
      <c r="R374">
        <f t="shared" si="38"/>
        <v>41.78</v>
      </c>
      <c r="S374" s="14" t="s">
        <v>8308</v>
      </c>
      <c r="T374" t="s">
        <v>8313</v>
      </c>
      <c r="U374" s="9">
        <f t="shared" si="39"/>
        <v>42425.576898148152</v>
      </c>
      <c r="V374" s="9">
        <f t="shared" si="40"/>
        <v>42465.666666666672</v>
      </c>
      <c r="W374">
        <f t="shared" si="41"/>
        <v>2016</v>
      </c>
    </row>
    <row r="375" spans="1:23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9">
        <f t="shared" si="35"/>
        <v>41108.91201388889</v>
      </c>
      <c r="K375">
        <v>1340056398</v>
      </c>
      <c r="L375" s="9">
        <f t="shared" si="36"/>
        <v>41078.91201388889</v>
      </c>
      <c r="M375" t="b">
        <v>0</v>
      </c>
      <c r="N375">
        <v>89</v>
      </c>
      <c r="O375" t="b">
        <v>1</v>
      </c>
      <c r="P375" t="s">
        <v>8267</v>
      </c>
      <c r="Q375" s="12">
        <f t="shared" si="37"/>
        <v>1.07</v>
      </c>
      <c r="R375">
        <f t="shared" si="38"/>
        <v>89.89</v>
      </c>
      <c r="S375" s="14" t="s">
        <v>8308</v>
      </c>
      <c r="T375" t="s">
        <v>8313</v>
      </c>
      <c r="U375" s="9">
        <f t="shared" si="39"/>
        <v>41078.91201388889</v>
      </c>
      <c r="V375" s="9">
        <f t="shared" si="40"/>
        <v>41108.91201388889</v>
      </c>
      <c r="W375">
        <f t="shared" si="41"/>
        <v>2012</v>
      </c>
    </row>
    <row r="376" spans="1:23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9">
        <f t="shared" si="35"/>
        <v>40802.889247685183</v>
      </c>
      <c r="K376">
        <v>1312320031</v>
      </c>
      <c r="L376" s="9">
        <f t="shared" si="36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2">
        <f t="shared" si="37"/>
        <v>1.31</v>
      </c>
      <c r="R376">
        <f t="shared" si="38"/>
        <v>45.05</v>
      </c>
      <c r="S376" s="14" t="s">
        <v>8308</v>
      </c>
      <c r="T376" t="s">
        <v>8313</v>
      </c>
      <c r="U376" s="9">
        <f t="shared" si="39"/>
        <v>40757.889247685183</v>
      </c>
      <c r="V376" s="9">
        <f t="shared" si="40"/>
        <v>40802.889247685183</v>
      </c>
      <c r="W376">
        <f t="shared" si="41"/>
        <v>2011</v>
      </c>
    </row>
    <row r="377" spans="1:23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9">
        <f t="shared" si="35"/>
        <v>41699.720833333333</v>
      </c>
      <c r="K377">
        <v>1390088311</v>
      </c>
      <c r="L377" s="9">
        <f t="shared" si="36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12">
        <f t="shared" si="37"/>
        <v>1.2</v>
      </c>
      <c r="R377">
        <f t="shared" si="38"/>
        <v>42.86</v>
      </c>
      <c r="S377" s="14" t="s">
        <v>8308</v>
      </c>
      <c r="T377" t="s">
        <v>8313</v>
      </c>
      <c r="U377" s="9">
        <f t="shared" si="39"/>
        <v>41657.985081018516</v>
      </c>
      <c r="V377" s="9">
        <f t="shared" si="40"/>
        <v>41699.720833333333</v>
      </c>
      <c r="W377">
        <f t="shared" si="41"/>
        <v>2014</v>
      </c>
    </row>
    <row r="378" spans="1:23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9">
        <f t="shared" si="35"/>
        <v>42607.452731481477</v>
      </c>
      <c r="K378">
        <v>1469443916</v>
      </c>
      <c r="L378" s="9">
        <f t="shared" si="36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12">
        <f t="shared" si="37"/>
        <v>1.06</v>
      </c>
      <c r="R378">
        <f t="shared" si="38"/>
        <v>54.08</v>
      </c>
      <c r="S378" s="14" t="s">
        <v>8308</v>
      </c>
      <c r="T378" t="s">
        <v>8313</v>
      </c>
      <c r="U378" s="9">
        <f t="shared" si="39"/>
        <v>42576.452731481477</v>
      </c>
      <c r="V378" s="9">
        <f t="shared" si="40"/>
        <v>42607.452731481477</v>
      </c>
      <c r="W378">
        <f t="shared" si="41"/>
        <v>2016</v>
      </c>
    </row>
    <row r="379" spans="1:23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9">
        <f t="shared" si="35"/>
        <v>42322.292361111111</v>
      </c>
      <c r="K379">
        <v>1444888868</v>
      </c>
      <c r="L379" s="9">
        <f t="shared" si="36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2">
        <f t="shared" si="37"/>
        <v>1.1399999999999999</v>
      </c>
      <c r="R379">
        <f t="shared" si="38"/>
        <v>103.22</v>
      </c>
      <c r="S379" s="14" t="s">
        <v>8308</v>
      </c>
      <c r="T379" t="s">
        <v>8313</v>
      </c>
      <c r="U379" s="9">
        <f t="shared" si="39"/>
        <v>42292.250787037032</v>
      </c>
      <c r="V379" s="9">
        <f t="shared" si="40"/>
        <v>42322.292361111111</v>
      </c>
      <c r="W379">
        <f t="shared" si="41"/>
        <v>2015</v>
      </c>
    </row>
    <row r="380" spans="1:23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9">
        <f t="shared" si="35"/>
        <v>42394.994444444441</v>
      </c>
      <c r="K380">
        <v>1451655808</v>
      </c>
      <c r="L380" s="9">
        <f t="shared" si="36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12">
        <f t="shared" si="37"/>
        <v>1.1200000000000001</v>
      </c>
      <c r="R380">
        <f t="shared" si="38"/>
        <v>40.4</v>
      </c>
      <c r="S380" s="14" t="s">
        <v>8308</v>
      </c>
      <c r="T380" t="s">
        <v>8313</v>
      </c>
      <c r="U380" s="9">
        <f t="shared" si="39"/>
        <v>42370.571851851855</v>
      </c>
      <c r="V380" s="9">
        <f t="shared" si="40"/>
        <v>42394.994444444441</v>
      </c>
      <c r="W380">
        <f t="shared" si="41"/>
        <v>2016</v>
      </c>
    </row>
    <row r="381" spans="1:23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9">
        <f t="shared" si="35"/>
        <v>41032.688333333332</v>
      </c>
      <c r="K381">
        <v>1332174672</v>
      </c>
      <c r="L381" s="9">
        <f t="shared" si="36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2">
        <f t="shared" si="37"/>
        <v>1.1599999999999999</v>
      </c>
      <c r="R381">
        <f t="shared" si="38"/>
        <v>116.86</v>
      </c>
      <c r="S381" s="14" t="s">
        <v>8308</v>
      </c>
      <c r="T381" t="s">
        <v>8313</v>
      </c>
      <c r="U381" s="9">
        <f t="shared" si="39"/>
        <v>40987.688333333332</v>
      </c>
      <c r="V381" s="9">
        <f t="shared" si="40"/>
        <v>41032.688333333332</v>
      </c>
      <c r="W381">
        <f t="shared" si="41"/>
        <v>2012</v>
      </c>
    </row>
    <row r="382" spans="1:23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9">
        <f t="shared" si="35"/>
        <v>42392.719814814816</v>
      </c>
      <c r="K382">
        <v>1451409392</v>
      </c>
      <c r="L382" s="9">
        <f t="shared" si="36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12">
        <f t="shared" si="37"/>
        <v>1.42</v>
      </c>
      <c r="R382">
        <f t="shared" si="38"/>
        <v>115.51</v>
      </c>
      <c r="S382" s="14" t="s">
        <v>8308</v>
      </c>
      <c r="T382" t="s">
        <v>8313</v>
      </c>
      <c r="U382" s="9">
        <f t="shared" si="39"/>
        <v>42367.719814814816</v>
      </c>
      <c r="V382" s="9">
        <f t="shared" si="40"/>
        <v>42392.719814814816</v>
      </c>
      <c r="W382">
        <f t="shared" si="41"/>
        <v>2015</v>
      </c>
    </row>
    <row r="383" spans="1:23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9">
        <f t="shared" si="35"/>
        <v>41120.208333333336</v>
      </c>
      <c r="K383">
        <v>1340642717</v>
      </c>
      <c r="L383" s="9">
        <f t="shared" si="36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2">
        <f t="shared" si="37"/>
        <v>1.05</v>
      </c>
      <c r="R383">
        <f t="shared" si="38"/>
        <v>104.31</v>
      </c>
      <c r="S383" s="14" t="s">
        <v>8308</v>
      </c>
      <c r="T383" t="s">
        <v>8313</v>
      </c>
      <c r="U383" s="9">
        <f t="shared" si="39"/>
        <v>41085.698113425926</v>
      </c>
      <c r="V383" s="9">
        <f t="shared" si="40"/>
        <v>41120.208333333336</v>
      </c>
      <c r="W383">
        <f t="shared" si="41"/>
        <v>2012</v>
      </c>
    </row>
    <row r="384" spans="1:23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9">
        <f t="shared" si="35"/>
        <v>41158.709490740745</v>
      </c>
      <c r="K384">
        <v>1345741300</v>
      </c>
      <c r="L384" s="9">
        <f t="shared" si="36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12">
        <f t="shared" si="37"/>
        <v>2.56</v>
      </c>
      <c r="R384">
        <f t="shared" si="38"/>
        <v>69.77</v>
      </c>
      <c r="S384" s="14" t="s">
        <v>8308</v>
      </c>
      <c r="T384" t="s">
        <v>8313</v>
      </c>
      <c r="U384" s="9">
        <f t="shared" si="39"/>
        <v>41144.709490740745</v>
      </c>
      <c r="V384" s="9">
        <f t="shared" si="40"/>
        <v>41158.709490740745</v>
      </c>
      <c r="W384">
        <f t="shared" si="41"/>
        <v>2012</v>
      </c>
    </row>
    <row r="385" spans="1:23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9">
        <f t="shared" si="35"/>
        <v>41778.117581018516</v>
      </c>
      <c r="K385">
        <v>1398480559</v>
      </c>
      <c r="L385" s="9">
        <f t="shared" si="36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12">
        <f t="shared" si="37"/>
        <v>2.0699999999999998</v>
      </c>
      <c r="R385">
        <f t="shared" si="38"/>
        <v>43.02</v>
      </c>
      <c r="S385" s="14" t="s">
        <v>8308</v>
      </c>
      <c r="T385" t="s">
        <v>8313</v>
      </c>
      <c r="U385" s="9">
        <f t="shared" si="39"/>
        <v>41755.117581018516</v>
      </c>
      <c r="V385" s="9">
        <f t="shared" si="40"/>
        <v>41778.117581018516</v>
      </c>
      <c r="W385">
        <f t="shared" si="41"/>
        <v>2014</v>
      </c>
    </row>
    <row r="386" spans="1:23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9">
        <f t="shared" ref="J386:J449" si="42">(I386/86400)+DATE(1970,1,1)</f>
        <v>42010.781793981485</v>
      </c>
      <c r="K386">
        <v>1417977947</v>
      </c>
      <c r="L386" s="9">
        <f t="shared" ref="L386:L449" si="43">(K386/86400)+DATE(1970,1,1)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2">
        <f t="shared" si="37"/>
        <v>1.1200000000000001</v>
      </c>
      <c r="R386">
        <f t="shared" si="38"/>
        <v>58.54</v>
      </c>
      <c r="S386" s="14" t="s">
        <v>8308</v>
      </c>
      <c r="T386" t="s">
        <v>8313</v>
      </c>
      <c r="U386" s="9">
        <f t="shared" si="39"/>
        <v>41980.781793981485</v>
      </c>
      <c r="V386" s="9">
        <f t="shared" si="40"/>
        <v>42010.781793981485</v>
      </c>
      <c r="W386">
        <f t="shared" si="41"/>
        <v>2014</v>
      </c>
    </row>
    <row r="387" spans="1:23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9">
        <f t="shared" si="42"/>
        <v>41964.626168981486</v>
      </c>
      <c r="K387">
        <v>1413986501</v>
      </c>
      <c r="L387" s="9">
        <f t="shared" si="43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2">
        <f t="shared" ref="Q387:Q450" si="44">ROUND(E387/D387,2)</f>
        <v>1.06</v>
      </c>
      <c r="R387">
        <f t="shared" ref="R387:R450" si="45">IFERROR(ROUND(E387/N387,2),0)</f>
        <v>111.8</v>
      </c>
      <c r="S387" s="14" t="s">
        <v>8308</v>
      </c>
      <c r="T387" t="s">
        <v>8313</v>
      </c>
      <c r="U387" s="9">
        <f t="shared" ref="U387:U450" si="46">(K387/86400)+DATE(1970,1,1)</f>
        <v>41934.584502314814</v>
      </c>
      <c r="V387" s="9">
        <f t="shared" ref="V387:V450" si="47">(I387/86400)+DATE(1970,1,1)</f>
        <v>41964.626168981486</v>
      </c>
      <c r="W387">
        <f t="shared" ref="W387:W450" si="48">YEAR(U387)</f>
        <v>2014</v>
      </c>
    </row>
    <row r="388" spans="1:23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9">
        <f t="shared" si="42"/>
        <v>42226.951284722221</v>
      </c>
      <c r="K388">
        <v>1437950991</v>
      </c>
      <c r="L388" s="9">
        <f t="shared" si="43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12">
        <f t="shared" si="44"/>
        <v>1</v>
      </c>
      <c r="R388">
        <f t="shared" si="45"/>
        <v>46.23</v>
      </c>
      <c r="S388" s="14" t="s">
        <v>8308</v>
      </c>
      <c r="T388" t="s">
        <v>8313</v>
      </c>
      <c r="U388" s="9">
        <f t="shared" si="46"/>
        <v>42211.951284722221</v>
      </c>
      <c r="V388" s="9">
        <f t="shared" si="47"/>
        <v>42226.951284722221</v>
      </c>
      <c r="W388">
        <f t="shared" si="48"/>
        <v>2015</v>
      </c>
    </row>
    <row r="389" spans="1:23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9">
        <f t="shared" si="42"/>
        <v>42231.25</v>
      </c>
      <c r="K389">
        <v>1436976858</v>
      </c>
      <c r="L389" s="9">
        <f t="shared" si="43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12">
        <f t="shared" si="44"/>
        <v>2.14</v>
      </c>
      <c r="R389">
        <f t="shared" si="45"/>
        <v>144.69</v>
      </c>
      <c r="S389" s="14" t="s">
        <v>8308</v>
      </c>
      <c r="T389" t="s">
        <v>8313</v>
      </c>
      <c r="U389" s="9">
        <f t="shared" si="46"/>
        <v>42200.67659722222</v>
      </c>
      <c r="V389" s="9">
        <f t="shared" si="47"/>
        <v>42231.25</v>
      </c>
      <c r="W389">
        <f t="shared" si="48"/>
        <v>2015</v>
      </c>
    </row>
    <row r="390" spans="1:23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9">
        <f t="shared" si="42"/>
        <v>42579.076157407406</v>
      </c>
      <c r="K390">
        <v>1467078580</v>
      </c>
      <c r="L390" s="9">
        <f t="shared" si="43"/>
        <v>42549.076157407406</v>
      </c>
      <c r="M390" t="b">
        <v>0</v>
      </c>
      <c r="N390">
        <v>71</v>
      </c>
      <c r="O390" t="b">
        <v>1</v>
      </c>
      <c r="P390" t="s">
        <v>8267</v>
      </c>
      <c r="Q390" s="12">
        <f t="shared" si="44"/>
        <v>1.26</v>
      </c>
      <c r="R390">
        <f t="shared" si="45"/>
        <v>88.85</v>
      </c>
      <c r="S390" s="14" t="s">
        <v>8308</v>
      </c>
      <c r="T390" t="s">
        <v>8313</v>
      </c>
      <c r="U390" s="9">
        <f t="shared" si="46"/>
        <v>42549.076157407406</v>
      </c>
      <c r="V390" s="9">
        <f t="shared" si="47"/>
        <v>42579.076157407406</v>
      </c>
      <c r="W390">
        <f t="shared" si="48"/>
        <v>2016</v>
      </c>
    </row>
    <row r="391" spans="1:23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9">
        <f t="shared" si="42"/>
        <v>41705.957638888889</v>
      </c>
      <c r="K391">
        <v>1391477450</v>
      </c>
      <c r="L391" s="9">
        <f t="shared" si="43"/>
        <v>41674.063078703708</v>
      </c>
      <c r="M391" t="b">
        <v>0</v>
      </c>
      <c r="N391">
        <v>1510</v>
      </c>
      <c r="O391" t="b">
        <v>1</v>
      </c>
      <c r="P391" t="s">
        <v>8267</v>
      </c>
      <c r="Q391" s="12">
        <f t="shared" si="44"/>
        <v>1.82</v>
      </c>
      <c r="R391">
        <f t="shared" si="45"/>
        <v>81.75</v>
      </c>
      <c r="S391" s="14" t="s">
        <v>8308</v>
      </c>
      <c r="T391" t="s">
        <v>8313</v>
      </c>
      <c r="U391" s="9">
        <f t="shared" si="46"/>
        <v>41674.063078703708</v>
      </c>
      <c r="V391" s="9">
        <f t="shared" si="47"/>
        <v>41705.957638888889</v>
      </c>
      <c r="W391">
        <f t="shared" si="48"/>
        <v>2014</v>
      </c>
    </row>
    <row r="392" spans="1:23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9">
        <f t="shared" si="42"/>
        <v>42132.036712962959</v>
      </c>
      <c r="K392">
        <v>1429318372</v>
      </c>
      <c r="L392" s="9">
        <f t="shared" si="43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12">
        <f t="shared" si="44"/>
        <v>1</v>
      </c>
      <c r="R392">
        <f t="shared" si="45"/>
        <v>71.430000000000007</v>
      </c>
      <c r="S392" s="14" t="s">
        <v>8308</v>
      </c>
      <c r="T392" t="s">
        <v>8313</v>
      </c>
      <c r="U392" s="9">
        <f t="shared" si="46"/>
        <v>42112.036712962959</v>
      </c>
      <c r="V392" s="9">
        <f t="shared" si="47"/>
        <v>42132.036712962959</v>
      </c>
      <c r="W392">
        <f t="shared" si="48"/>
        <v>2015</v>
      </c>
    </row>
    <row r="393" spans="1:23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9">
        <f t="shared" si="42"/>
        <v>40895.040972222225</v>
      </c>
      <c r="K393">
        <v>1321578051</v>
      </c>
      <c r="L393" s="9">
        <f t="shared" si="43"/>
        <v>40865.042256944442</v>
      </c>
      <c r="M393" t="b">
        <v>0</v>
      </c>
      <c r="N393">
        <v>193</v>
      </c>
      <c r="O393" t="b">
        <v>1</v>
      </c>
      <c r="P393" t="s">
        <v>8267</v>
      </c>
      <c r="Q393" s="12">
        <f t="shared" si="44"/>
        <v>1.01</v>
      </c>
      <c r="R393">
        <f t="shared" si="45"/>
        <v>104.26</v>
      </c>
      <c r="S393" s="14" t="s">
        <v>8308</v>
      </c>
      <c r="T393" t="s">
        <v>8313</v>
      </c>
      <c r="U393" s="9">
        <f t="shared" si="46"/>
        <v>40865.042256944442</v>
      </c>
      <c r="V393" s="9">
        <f t="shared" si="47"/>
        <v>40895.040972222225</v>
      </c>
      <c r="W393">
        <f t="shared" si="48"/>
        <v>2011</v>
      </c>
    </row>
    <row r="394" spans="1:23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9">
        <f t="shared" si="42"/>
        <v>40794.125</v>
      </c>
      <c r="K394">
        <v>1312823571</v>
      </c>
      <c r="L394" s="9">
        <f t="shared" si="43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2">
        <f t="shared" si="44"/>
        <v>1.01</v>
      </c>
      <c r="R394">
        <f t="shared" si="45"/>
        <v>90.62</v>
      </c>
      <c r="S394" s="14" t="s">
        <v>8308</v>
      </c>
      <c r="T394" t="s">
        <v>8313</v>
      </c>
      <c r="U394" s="9">
        <f t="shared" si="46"/>
        <v>40763.717256944445</v>
      </c>
      <c r="V394" s="9">
        <f t="shared" si="47"/>
        <v>40794.125</v>
      </c>
      <c r="W394">
        <f t="shared" si="48"/>
        <v>2011</v>
      </c>
    </row>
    <row r="395" spans="1:23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9">
        <f t="shared" si="42"/>
        <v>41557.708935185183</v>
      </c>
      <c r="K395">
        <v>1378746052</v>
      </c>
      <c r="L395" s="9">
        <f t="shared" si="43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2">
        <f t="shared" si="44"/>
        <v>1.1000000000000001</v>
      </c>
      <c r="R395">
        <f t="shared" si="45"/>
        <v>157.33000000000001</v>
      </c>
      <c r="S395" s="14" t="s">
        <v>8308</v>
      </c>
      <c r="T395" t="s">
        <v>8313</v>
      </c>
      <c r="U395" s="9">
        <f t="shared" si="46"/>
        <v>41526.708935185183</v>
      </c>
      <c r="V395" s="9">
        <f t="shared" si="47"/>
        <v>41557.708935185183</v>
      </c>
      <c r="W395">
        <f t="shared" si="48"/>
        <v>2013</v>
      </c>
    </row>
    <row r="396" spans="1:23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9">
        <f t="shared" si="42"/>
        <v>42477.776412037041</v>
      </c>
      <c r="K396">
        <v>1455737882</v>
      </c>
      <c r="L396" s="9">
        <f t="shared" si="43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12">
        <f t="shared" si="44"/>
        <v>1.1200000000000001</v>
      </c>
      <c r="R396">
        <f t="shared" si="45"/>
        <v>105.18</v>
      </c>
      <c r="S396" s="14" t="s">
        <v>8308</v>
      </c>
      <c r="T396" t="s">
        <v>8313</v>
      </c>
      <c r="U396" s="9">
        <f t="shared" si="46"/>
        <v>42417.818078703705</v>
      </c>
      <c r="V396" s="9">
        <f t="shared" si="47"/>
        <v>42477.776412037041</v>
      </c>
      <c r="W396">
        <f t="shared" si="48"/>
        <v>2016</v>
      </c>
    </row>
    <row r="397" spans="1:23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9">
        <f t="shared" si="42"/>
        <v>41026.897222222222</v>
      </c>
      <c r="K397">
        <v>1332452960</v>
      </c>
      <c r="L397" s="9">
        <f t="shared" si="43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2">
        <f t="shared" si="44"/>
        <v>1.08</v>
      </c>
      <c r="R397">
        <f t="shared" si="45"/>
        <v>58.72</v>
      </c>
      <c r="S397" s="14" t="s">
        <v>8308</v>
      </c>
      <c r="T397" t="s">
        <v>8313</v>
      </c>
      <c r="U397" s="9">
        <f t="shared" si="46"/>
        <v>40990.909259259257</v>
      </c>
      <c r="V397" s="9">
        <f t="shared" si="47"/>
        <v>41026.897222222222</v>
      </c>
      <c r="W397">
        <f t="shared" si="48"/>
        <v>2012</v>
      </c>
    </row>
    <row r="398" spans="1:23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9">
        <f t="shared" si="42"/>
        <v>41097.564884259264</v>
      </c>
      <c r="K398">
        <v>1340372006</v>
      </c>
      <c r="L398" s="9">
        <f t="shared" si="43"/>
        <v>41082.564884259264</v>
      </c>
      <c r="M398" t="b">
        <v>0</v>
      </c>
      <c r="N398">
        <v>196</v>
      </c>
      <c r="O398" t="b">
        <v>1</v>
      </c>
      <c r="P398" t="s">
        <v>8267</v>
      </c>
      <c r="Q398" s="12">
        <f t="shared" si="44"/>
        <v>1.07</v>
      </c>
      <c r="R398">
        <f t="shared" si="45"/>
        <v>81.63</v>
      </c>
      <c r="S398" s="14" t="s">
        <v>8308</v>
      </c>
      <c r="T398" t="s">
        <v>8313</v>
      </c>
      <c r="U398" s="9">
        <f t="shared" si="46"/>
        <v>41082.564884259264</v>
      </c>
      <c r="V398" s="9">
        <f t="shared" si="47"/>
        <v>41097.564884259264</v>
      </c>
      <c r="W398">
        <f t="shared" si="48"/>
        <v>2012</v>
      </c>
    </row>
    <row r="399" spans="1:23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9">
        <f t="shared" si="42"/>
        <v>40422.155555555553</v>
      </c>
      <c r="K399">
        <v>1279651084</v>
      </c>
      <c r="L399" s="9">
        <f t="shared" si="43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2">
        <f t="shared" si="44"/>
        <v>1.04</v>
      </c>
      <c r="R399">
        <f t="shared" si="45"/>
        <v>56.46</v>
      </c>
      <c r="S399" s="14" t="s">
        <v>8308</v>
      </c>
      <c r="T399" t="s">
        <v>8313</v>
      </c>
      <c r="U399" s="9">
        <f t="shared" si="46"/>
        <v>40379.776435185187</v>
      </c>
      <c r="V399" s="9">
        <f t="shared" si="47"/>
        <v>40422.155555555553</v>
      </c>
      <c r="W399">
        <f t="shared" si="48"/>
        <v>2010</v>
      </c>
    </row>
    <row r="400" spans="1:23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9">
        <f t="shared" si="42"/>
        <v>42123.793124999997</v>
      </c>
      <c r="K400">
        <v>1426446126</v>
      </c>
      <c r="L400" s="9">
        <f t="shared" si="43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12">
        <f t="shared" si="44"/>
        <v>1.25</v>
      </c>
      <c r="R400">
        <f t="shared" si="45"/>
        <v>140.1</v>
      </c>
      <c r="S400" s="14" t="s">
        <v>8308</v>
      </c>
      <c r="T400" t="s">
        <v>8313</v>
      </c>
      <c r="U400" s="9">
        <f t="shared" si="46"/>
        <v>42078.793124999997</v>
      </c>
      <c r="V400" s="9">
        <f t="shared" si="47"/>
        <v>42123.793124999997</v>
      </c>
      <c r="W400">
        <f t="shared" si="48"/>
        <v>2015</v>
      </c>
    </row>
    <row r="401" spans="1:23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9">
        <f t="shared" si="42"/>
        <v>42718.5</v>
      </c>
      <c r="K401">
        <v>1479070867</v>
      </c>
      <c r="L401" s="9">
        <f t="shared" si="43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12">
        <f t="shared" si="44"/>
        <v>1.07</v>
      </c>
      <c r="R401">
        <f t="shared" si="45"/>
        <v>224.85</v>
      </c>
      <c r="S401" s="14" t="s">
        <v>8308</v>
      </c>
      <c r="T401" t="s">
        <v>8313</v>
      </c>
      <c r="U401" s="9">
        <f t="shared" si="46"/>
        <v>42687.875775462962</v>
      </c>
      <c r="V401" s="9">
        <f t="shared" si="47"/>
        <v>42718.5</v>
      </c>
      <c r="W401">
        <f t="shared" si="48"/>
        <v>2016</v>
      </c>
    </row>
    <row r="402" spans="1:23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9">
        <f t="shared" si="42"/>
        <v>41776.145833333336</v>
      </c>
      <c r="K402">
        <v>1397661347</v>
      </c>
      <c r="L402" s="9">
        <f t="shared" si="43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12">
        <f t="shared" si="44"/>
        <v>1.1200000000000001</v>
      </c>
      <c r="R402">
        <f t="shared" si="45"/>
        <v>181.13</v>
      </c>
      <c r="S402" s="14" t="s">
        <v>8308</v>
      </c>
      <c r="T402" t="s">
        <v>8313</v>
      </c>
      <c r="U402" s="9">
        <f t="shared" si="46"/>
        <v>41745.635960648149</v>
      </c>
      <c r="V402" s="9">
        <f t="shared" si="47"/>
        <v>41776.145833333336</v>
      </c>
      <c r="W402">
        <f t="shared" si="48"/>
        <v>2014</v>
      </c>
    </row>
    <row r="403" spans="1:23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9">
        <f t="shared" si="42"/>
        <v>40762.842245370368</v>
      </c>
      <c r="K403">
        <v>1310155970</v>
      </c>
      <c r="L403" s="9">
        <f t="shared" si="43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12">
        <f t="shared" si="44"/>
        <v>1.04</v>
      </c>
      <c r="R403">
        <f t="shared" si="45"/>
        <v>711.04</v>
      </c>
      <c r="S403" s="14" t="s">
        <v>8308</v>
      </c>
      <c r="T403" t="s">
        <v>8313</v>
      </c>
      <c r="U403" s="9">
        <f t="shared" si="46"/>
        <v>40732.842245370368</v>
      </c>
      <c r="V403" s="9">
        <f t="shared" si="47"/>
        <v>40762.842245370368</v>
      </c>
      <c r="W403">
        <f t="shared" si="48"/>
        <v>2011</v>
      </c>
    </row>
    <row r="404" spans="1:23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9">
        <f t="shared" si="42"/>
        <v>42313.58121527778</v>
      </c>
      <c r="K404">
        <v>1444913817</v>
      </c>
      <c r="L404" s="9">
        <f t="shared" si="43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12">
        <f t="shared" si="44"/>
        <v>1.42</v>
      </c>
      <c r="R404">
        <f t="shared" si="45"/>
        <v>65.88</v>
      </c>
      <c r="S404" s="14" t="s">
        <v>8308</v>
      </c>
      <c r="T404" t="s">
        <v>8313</v>
      </c>
      <c r="U404" s="9">
        <f t="shared" si="46"/>
        <v>42292.539548611108</v>
      </c>
      <c r="V404" s="9">
        <f t="shared" si="47"/>
        <v>42313.58121527778</v>
      </c>
      <c r="W404">
        <f t="shared" si="48"/>
        <v>2015</v>
      </c>
    </row>
    <row r="405" spans="1:23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9">
        <f t="shared" si="42"/>
        <v>40765.297222222223</v>
      </c>
      <c r="K405">
        <v>1308900441</v>
      </c>
      <c r="L405" s="9">
        <f t="shared" si="43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12">
        <f t="shared" si="44"/>
        <v>1.05</v>
      </c>
      <c r="R405">
        <f t="shared" si="45"/>
        <v>75.19</v>
      </c>
      <c r="S405" s="14" t="s">
        <v>8308</v>
      </c>
      <c r="T405" t="s">
        <v>8313</v>
      </c>
      <c r="U405" s="9">
        <f t="shared" si="46"/>
        <v>40718.310659722221</v>
      </c>
      <c r="V405" s="9">
        <f t="shared" si="47"/>
        <v>40765.297222222223</v>
      </c>
      <c r="W405">
        <f t="shared" si="48"/>
        <v>2011</v>
      </c>
    </row>
    <row r="406" spans="1:23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9">
        <f t="shared" si="42"/>
        <v>41675.961111111115</v>
      </c>
      <c r="K406">
        <v>1389107062</v>
      </c>
      <c r="L406" s="9">
        <f t="shared" si="43"/>
        <v>41646.628032407403</v>
      </c>
      <c r="M406" t="b">
        <v>0</v>
      </c>
      <c r="N406">
        <v>271</v>
      </c>
      <c r="O406" t="b">
        <v>1</v>
      </c>
      <c r="P406" t="s">
        <v>8267</v>
      </c>
      <c r="Q406" s="12">
        <f t="shared" si="44"/>
        <v>1.03</v>
      </c>
      <c r="R406">
        <f t="shared" si="45"/>
        <v>133.13999999999999</v>
      </c>
      <c r="S406" s="14" t="s">
        <v>8308</v>
      </c>
      <c r="T406" t="s">
        <v>8313</v>
      </c>
      <c r="U406" s="9">
        <f t="shared" si="46"/>
        <v>41646.628032407403</v>
      </c>
      <c r="V406" s="9">
        <f t="shared" si="47"/>
        <v>41675.961111111115</v>
      </c>
      <c r="W406">
        <f t="shared" si="48"/>
        <v>2014</v>
      </c>
    </row>
    <row r="407" spans="1:23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9">
        <f t="shared" si="42"/>
        <v>41704.08494212963</v>
      </c>
      <c r="K407">
        <v>1391479339</v>
      </c>
      <c r="L407" s="9">
        <f t="shared" si="43"/>
        <v>41674.08494212963</v>
      </c>
      <c r="M407" t="b">
        <v>0</v>
      </c>
      <c r="N407">
        <v>55</v>
      </c>
      <c r="O407" t="b">
        <v>1</v>
      </c>
      <c r="P407" t="s">
        <v>8267</v>
      </c>
      <c r="Q407" s="12">
        <f t="shared" si="44"/>
        <v>1.08</v>
      </c>
      <c r="R407">
        <f t="shared" si="45"/>
        <v>55.2</v>
      </c>
      <c r="S407" s="14" t="s">
        <v>8308</v>
      </c>
      <c r="T407" t="s">
        <v>8313</v>
      </c>
      <c r="U407" s="9">
        <f t="shared" si="46"/>
        <v>41674.08494212963</v>
      </c>
      <c r="V407" s="9">
        <f t="shared" si="47"/>
        <v>41704.08494212963</v>
      </c>
      <c r="W407">
        <f t="shared" si="48"/>
        <v>2014</v>
      </c>
    </row>
    <row r="408" spans="1:23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9">
        <f t="shared" si="42"/>
        <v>40672.249305555553</v>
      </c>
      <c r="K408">
        <v>1301975637</v>
      </c>
      <c r="L408" s="9">
        <f t="shared" si="43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12">
        <f t="shared" si="44"/>
        <v>1.08</v>
      </c>
      <c r="R408">
        <f t="shared" si="45"/>
        <v>86.16</v>
      </c>
      <c r="S408" s="14" t="s">
        <v>8308</v>
      </c>
      <c r="T408" t="s">
        <v>8313</v>
      </c>
      <c r="U408" s="9">
        <f t="shared" si="46"/>
        <v>40638.162465277775</v>
      </c>
      <c r="V408" s="9">
        <f t="shared" si="47"/>
        <v>40672.249305555553</v>
      </c>
      <c r="W408">
        <f t="shared" si="48"/>
        <v>2011</v>
      </c>
    </row>
    <row r="409" spans="1:23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9">
        <f t="shared" si="42"/>
        <v>40866.912615740745</v>
      </c>
      <c r="K409">
        <v>1316552050</v>
      </c>
      <c r="L409" s="9">
        <f t="shared" si="43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12">
        <f t="shared" si="44"/>
        <v>1.02</v>
      </c>
      <c r="R409">
        <f t="shared" si="45"/>
        <v>92.32</v>
      </c>
      <c r="S409" s="14" t="s">
        <v>8308</v>
      </c>
      <c r="T409" t="s">
        <v>8313</v>
      </c>
      <c r="U409" s="9">
        <f t="shared" si="46"/>
        <v>40806.870949074073</v>
      </c>
      <c r="V409" s="9">
        <f t="shared" si="47"/>
        <v>40866.912615740745</v>
      </c>
      <c r="W409">
        <f t="shared" si="48"/>
        <v>2011</v>
      </c>
    </row>
    <row r="410" spans="1:23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9">
        <f t="shared" si="42"/>
        <v>41583.777662037035</v>
      </c>
      <c r="K410">
        <v>1380217190</v>
      </c>
      <c r="L410" s="9">
        <f t="shared" si="43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12">
        <f t="shared" si="44"/>
        <v>1.01</v>
      </c>
      <c r="R410">
        <f t="shared" si="45"/>
        <v>160.16</v>
      </c>
      <c r="S410" s="14" t="s">
        <v>8308</v>
      </c>
      <c r="T410" t="s">
        <v>8313</v>
      </c>
      <c r="U410" s="9">
        <f t="shared" si="46"/>
        <v>41543.735995370371</v>
      </c>
      <c r="V410" s="9">
        <f t="shared" si="47"/>
        <v>41583.777662037035</v>
      </c>
      <c r="W410">
        <f t="shared" si="48"/>
        <v>2013</v>
      </c>
    </row>
    <row r="411" spans="1:23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9">
        <f t="shared" si="42"/>
        <v>42573.862777777773</v>
      </c>
      <c r="K411">
        <v>1466628144</v>
      </c>
      <c r="L411" s="9">
        <f t="shared" si="43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12">
        <f t="shared" si="44"/>
        <v>1.37</v>
      </c>
      <c r="R411">
        <f t="shared" si="45"/>
        <v>45.6</v>
      </c>
      <c r="S411" s="14" t="s">
        <v>8308</v>
      </c>
      <c r="T411" t="s">
        <v>8313</v>
      </c>
      <c r="U411" s="9">
        <f t="shared" si="46"/>
        <v>42543.862777777773</v>
      </c>
      <c r="V411" s="9">
        <f t="shared" si="47"/>
        <v>42573.862777777773</v>
      </c>
      <c r="W411">
        <f t="shared" si="48"/>
        <v>2016</v>
      </c>
    </row>
    <row r="412" spans="1:23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9">
        <f t="shared" si="42"/>
        <v>42173.981446759259</v>
      </c>
      <c r="K412">
        <v>1429486397</v>
      </c>
      <c r="L412" s="9">
        <f t="shared" si="43"/>
        <v>42113.981446759259</v>
      </c>
      <c r="M412" t="b">
        <v>0</v>
      </c>
      <c r="N412">
        <v>7</v>
      </c>
      <c r="O412" t="b">
        <v>1</v>
      </c>
      <c r="P412" t="s">
        <v>8267</v>
      </c>
      <c r="Q412" s="12">
        <f t="shared" si="44"/>
        <v>1.28</v>
      </c>
      <c r="R412">
        <f t="shared" si="45"/>
        <v>183.29</v>
      </c>
      <c r="S412" s="14" t="s">
        <v>8308</v>
      </c>
      <c r="T412" t="s">
        <v>8313</v>
      </c>
      <c r="U412" s="9">
        <f t="shared" si="46"/>
        <v>42113.981446759259</v>
      </c>
      <c r="V412" s="9">
        <f t="shared" si="47"/>
        <v>42173.981446759259</v>
      </c>
      <c r="W412">
        <f t="shared" si="48"/>
        <v>2015</v>
      </c>
    </row>
    <row r="413" spans="1:23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9">
        <f t="shared" si="42"/>
        <v>41630.208333333336</v>
      </c>
      <c r="K413">
        <v>1384920804</v>
      </c>
      <c r="L413" s="9">
        <f t="shared" si="43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12">
        <f t="shared" si="44"/>
        <v>1.01</v>
      </c>
      <c r="R413">
        <f t="shared" si="45"/>
        <v>125.79</v>
      </c>
      <c r="S413" s="14" t="s">
        <v>8308</v>
      </c>
      <c r="T413" t="s">
        <v>8313</v>
      </c>
      <c r="U413" s="9">
        <f t="shared" si="46"/>
        <v>41598.17597222222</v>
      </c>
      <c r="V413" s="9">
        <f t="shared" si="47"/>
        <v>41630.208333333336</v>
      </c>
      <c r="W413">
        <f t="shared" si="48"/>
        <v>2013</v>
      </c>
    </row>
    <row r="414" spans="1:23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9">
        <f t="shared" si="42"/>
        <v>41115.742800925924</v>
      </c>
      <c r="K414">
        <v>1341856178</v>
      </c>
      <c r="L414" s="9">
        <f t="shared" si="43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12">
        <f t="shared" si="44"/>
        <v>1.27</v>
      </c>
      <c r="R414">
        <f t="shared" si="45"/>
        <v>57.65</v>
      </c>
      <c r="S414" s="14" t="s">
        <v>8308</v>
      </c>
      <c r="T414" t="s">
        <v>8313</v>
      </c>
      <c r="U414" s="9">
        <f t="shared" si="46"/>
        <v>41099.742800925924</v>
      </c>
      <c r="V414" s="9">
        <f t="shared" si="47"/>
        <v>41115.742800925924</v>
      </c>
      <c r="W414">
        <f t="shared" si="48"/>
        <v>2012</v>
      </c>
    </row>
    <row r="415" spans="1:23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9">
        <f t="shared" si="42"/>
        <v>41109.877442129626</v>
      </c>
      <c r="K415">
        <v>1340139811</v>
      </c>
      <c r="L415" s="9">
        <f t="shared" si="43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2">
        <f t="shared" si="44"/>
        <v>1.05</v>
      </c>
      <c r="R415">
        <f t="shared" si="45"/>
        <v>78.66</v>
      </c>
      <c r="S415" s="14" t="s">
        <v>8308</v>
      </c>
      <c r="T415" t="s">
        <v>8313</v>
      </c>
      <c r="U415" s="9">
        <f t="shared" si="46"/>
        <v>41079.877442129626</v>
      </c>
      <c r="V415" s="9">
        <f t="shared" si="47"/>
        <v>41109.877442129626</v>
      </c>
      <c r="W415">
        <f t="shared" si="48"/>
        <v>2012</v>
      </c>
    </row>
    <row r="416" spans="1:23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9">
        <f t="shared" si="42"/>
        <v>41559.063252314816</v>
      </c>
      <c r="K416">
        <v>1378949465</v>
      </c>
      <c r="L416" s="9">
        <f t="shared" si="43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2">
        <f t="shared" si="44"/>
        <v>1.03</v>
      </c>
      <c r="R416">
        <f t="shared" si="45"/>
        <v>91.48</v>
      </c>
      <c r="S416" s="14" t="s">
        <v>8308</v>
      </c>
      <c r="T416" t="s">
        <v>8313</v>
      </c>
      <c r="U416" s="9">
        <f t="shared" si="46"/>
        <v>41529.063252314816</v>
      </c>
      <c r="V416" s="9">
        <f t="shared" si="47"/>
        <v>41559.063252314816</v>
      </c>
      <c r="W416">
        <f t="shared" si="48"/>
        <v>2013</v>
      </c>
    </row>
    <row r="417" spans="1:23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9">
        <f t="shared" si="42"/>
        <v>41929.5</v>
      </c>
      <c r="K417">
        <v>1411417602</v>
      </c>
      <c r="L417" s="9">
        <f t="shared" si="43"/>
        <v>41904.851875</v>
      </c>
      <c r="M417" t="b">
        <v>0</v>
      </c>
      <c r="N417">
        <v>21</v>
      </c>
      <c r="O417" t="b">
        <v>1</v>
      </c>
      <c r="P417" t="s">
        <v>8267</v>
      </c>
      <c r="Q417" s="12">
        <f t="shared" si="44"/>
        <v>1.02</v>
      </c>
      <c r="R417">
        <f t="shared" si="45"/>
        <v>68.099999999999994</v>
      </c>
      <c r="S417" s="14" t="s">
        <v>8308</v>
      </c>
      <c r="T417" t="s">
        <v>8313</v>
      </c>
      <c r="U417" s="9">
        <f t="shared" si="46"/>
        <v>41904.851875</v>
      </c>
      <c r="V417" s="9">
        <f t="shared" si="47"/>
        <v>41929.5</v>
      </c>
      <c r="W417">
        <f t="shared" si="48"/>
        <v>2014</v>
      </c>
    </row>
    <row r="418" spans="1:23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9">
        <f t="shared" si="42"/>
        <v>41678.396192129629</v>
      </c>
      <c r="K418">
        <v>1389259831</v>
      </c>
      <c r="L418" s="9">
        <f t="shared" si="43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12">
        <f t="shared" si="44"/>
        <v>1.2</v>
      </c>
      <c r="R418">
        <f t="shared" si="45"/>
        <v>48.09</v>
      </c>
      <c r="S418" s="14" t="s">
        <v>8308</v>
      </c>
      <c r="T418" t="s">
        <v>8313</v>
      </c>
      <c r="U418" s="9">
        <f t="shared" si="46"/>
        <v>41648.396192129629</v>
      </c>
      <c r="V418" s="9">
        <f t="shared" si="47"/>
        <v>41678.396192129629</v>
      </c>
      <c r="W418">
        <f t="shared" si="48"/>
        <v>2014</v>
      </c>
    </row>
    <row r="419" spans="1:23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9">
        <f t="shared" si="42"/>
        <v>41372.189583333333</v>
      </c>
      <c r="K419">
        <v>1364426260</v>
      </c>
      <c r="L419" s="9">
        <f t="shared" si="43"/>
        <v>41360.970601851848</v>
      </c>
      <c r="M419" t="b">
        <v>0</v>
      </c>
      <c r="N419">
        <v>52</v>
      </c>
      <c r="O419" t="b">
        <v>1</v>
      </c>
      <c r="P419" t="s">
        <v>8267</v>
      </c>
      <c r="Q419" s="12">
        <f t="shared" si="44"/>
        <v>1</v>
      </c>
      <c r="R419">
        <f t="shared" si="45"/>
        <v>202.42</v>
      </c>
      <c r="S419" s="14" t="s">
        <v>8308</v>
      </c>
      <c r="T419" t="s">
        <v>8313</v>
      </c>
      <c r="U419" s="9">
        <f t="shared" si="46"/>
        <v>41360.970601851848</v>
      </c>
      <c r="V419" s="9">
        <f t="shared" si="47"/>
        <v>41372.189583333333</v>
      </c>
      <c r="W419">
        <f t="shared" si="48"/>
        <v>2013</v>
      </c>
    </row>
    <row r="420" spans="1:23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9">
        <f t="shared" si="42"/>
        <v>42208.282372685186</v>
      </c>
      <c r="K420">
        <v>1435041997</v>
      </c>
      <c r="L420" s="9">
        <f t="shared" si="43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2">
        <f t="shared" si="44"/>
        <v>1.01</v>
      </c>
      <c r="R420">
        <f t="shared" si="45"/>
        <v>216.75</v>
      </c>
      <c r="S420" s="14" t="s">
        <v>8308</v>
      </c>
      <c r="T420" t="s">
        <v>8313</v>
      </c>
      <c r="U420" s="9">
        <f t="shared" si="46"/>
        <v>42178.282372685186</v>
      </c>
      <c r="V420" s="9">
        <f t="shared" si="47"/>
        <v>42208.282372685186</v>
      </c>
      <c r="W420">
        <f t="shared" si="48"/>
        <v>2015</v>
      </c>
    </row>
    <row r="421" spans="1:23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9">
        <f t="shared" si="42"/>
        <v>41454.842442129629</v>
      </c>
      <c r="K421">
        <v>1367352787</v>
      </c>
      <c r="L421" s="9">
        <f t="shared" si="43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12">
        <f t="shared" si="44"/>
        <v>1</v>
      </c>
      <c r="R421">
        <f t="shared" si="45"/>
        <v>110.07</v>
      </c>
      <c r="S421" s="14" t="s">
        <v>8308</v>
      </c>
      <c r="T421" t="s">
        <v>8313</v>
      </c>
      <c r="U421" s="9">
        <f t="shared" si="46"/>
        <v>41394.842442129629</v>
      </c>
      <c r="V421" s="9">
        <f t="shared" si="47"/>
        <v>41454.842442129629</v>
      </c>
      <c r="W421">
        <f t="shared" si="48"/>
        <v>2013</v>
      </c>
    </row>
    <row r="422" spans="1:23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9">
        <f t="shared" si="42"/>
        <v>41712.194803240738</v>
      </c>
      <c r="K422">
        <v>1392183631</v>
      </c>
      <c r="L422" s="9">
        <f t="shared" si="43"/>
        <v>41682.23646990741</v>
      </c>
      <c r="M422" t="b">
        <v>0</v>
      </c>
      <c r="N422">
        <v>3</v>
      </c>
      <c r="O422" t="b">
        <v>0</v>
      </c>
      <c r="P422" t="s">
        <v>8268</v>
      </c>
      <c r="Q422" s="12">
        <f t="shared" si="44"/>
        <v>0</v>
      </c>
      <c r="R422">
        <f t="shared" si="45"/>
        <v>4.83</v>
      </c>
      <c r="S422" s="14" t="s">
        <v>8308</v>
      </c>
      <c r="T422" t="s">
        <v>8314</v>
      </c>
      <c r="U422" s="9">
        <f t="shared" si="46"/>
        <v>41682.23646990741</v>
      </c>
      <c r="V422" s="9">
        <f t="shared" si="47"/>
        <v>41712.194803240738</v>
      </c>
      <c r="W422">
        <f t="shared" si="48"/>
        <v>2014</v>
      </c>
    </row>
    <row r="423" spans="1:23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9">
        <f t="shared" si="42"/>
        <v>42237.491388888884</v>
      </c>
      <c r="K423">
        <v>1434973656</v>
      </c>
      <c r="L423" s="9">
        <f t="shared" si="43"/>
        <v>42177.491388888884</v>
      </c>
      <c r="M423" t="b">
        <v>0</v>
      </c>
      <c r="N423">
        <v>6</v>
      </c>
      <c r="O423" t="b">
        <v>0</v>
      </c>
      <c r="P423" t="s">
        <v>8268</v>
      </c>
      <c r="Q423" s="12">
        <f t="shared" si="44"/>
        <v>0.02</v>
      </c>
      <c r="R423">
        <f t="shared" si="45"/>
        <v>50.17</v>
      </c>
      <c r="S423" s="14" t="s">
        <v>8308</v>
      </c>
      <c r="T423" t="s">
        <v>8314</v>
      </c>
      <c r="U423" s="9">
        <f t="shared" si="46"/>
        <v>42177.491388888884</v>
      </c>
      <c r="V423" s="9">
        <f t="shared" si="47"/>
        <v>42237.491388888884</v>
      </c>
      <c r="W423">
        <f t="shared" si="48"/>
        <v>2015</v>
      </c>
    </row>
    <row r="424" spans="1:23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9">
        <f t="shared" si="42"/>
        <v>41893.260381944448</v>
      </c>
      <c r="K424">
        <v>1407824097</v>
      </c>
      <c r="L424" s="9">
        <f t="shared" si="43"/>
        <v>41863.260381944448</v>
      </c>
      <c r="M424" t="b">
        <v>0</v>
      </c>
      <c r="N424">
        <v>12</v>
      </c>
      <c r="O424" t="b">
        <v>0</v>
      </c>
      <c r="P424" t="s">
        <v>8268</v>
      </c>
      <c r="Q424" s="12">
        <f t="shared" si="44"/>
        <v>0.01</v>
      </c>
      <c r="R424">
        <f t="shared" si="45"/>
        <v>35.83</v>
      </c>
      <c r="S424" s="14" t="s">
        <v>8308</v>
      </c>
      <c r="T424" t="s">
        <v>8314</v>
      </c>
      <c r="U424" s="9">
        <f t="shared" si="46"/>
        <v>41863.260381944448</v>
      </c>
      <c r="V424" s="9">
        <f t="shared" si="47"/>
        <v>41893.260381944448</v>
      </c>
      <c r="W424">
        <f t="shared" si="48"/>
        <v>2014</v>
      </c>
    </row>
    <row r="425" spans="1:23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9">
        <f t="shared" si="42"/>
        <v>41430.92627314815</v>
      </c>
      <c r="K425">
        <v>1367878430</v>
      </c>
      <c r="L425" s="9">
        <f t="shared" si="43"/>
        <v>41400.92627314815</v>
      </c>
      <c r="M425" t="b">
        <v>0</v>
      </c>
      <c r="N425">
        <v>13</v>
      </c>
      <c r="O425" t="b">
        <v>0</v>
      </c>
      <c r="P425" t="s">
        <v>8268</v>
      </c>
      <c r="Q425" s="12">
        <f t="shared" si="44"/>
        <v>0.01</v>
      </c>
      <c r="R425">
        <f t="shared" si="45"/>
        <v>11.77</v>
      </c>
      <c r="S425" s="14" t="s">
        <v>8308</v>
      </c>
      <c r="T425" t="s">
        <v>8314</v>
      </c>
      <c r="U425" s="9">
        <f t="shared" si="46"/>
        <v>41400.92627314815</v>
      </c>
      <c r="V425" s="9">
        <f t="shared" si="47"/>
        <v>41430.92627314815</v>
      </c>
      <c r="W425">
        <f t="shared" si="48"/>
        <v>2013</v>
      </c>
    </row>
    <row r="426" spans="1:23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9">
        <f t="shared" si="42"/>
        <v>40994.334479166668</v>
      </c>
      <c r="K426">
        <v>1327568499</v>
      </c>
      <c r="L426" s="9">
        <f t="shared" si="43"/>
        <v>40934.376145833332</v>
      </c>
      <c r="M426" t="b">
        <v>0</v>
      </c>
      <c r="N426">
        <v>5</v>
      </c>
      <c r="O426" t="b">
        <v>0</v>
      </c>
      <c r="P426" t="s">
        <v>8268</v>
      </c>
      <c r="Q426" s="12">
        <f t="shared" si="44"/>
        <v>7.0000000000000007E-2</v>
      </c>
      <c r="R426">
        <f t="shared" si="45"/>
        <v>40.78</v>
      </c>
      <c r="S426" s="14" t="s">
        <v>8308</v>
      </c>
      <c r="T426" t="s">
        <v>8314</v>
      </c>
      <c r="U426" s="9">
        <f t="shared" si="46"/>
        <v>40934.376145833332</v>
      </c>
      <c r="V426" s="9">
        <f t="shared" si="47"/>
        <v>40994.334479166668</v>
      </c>
      <c r="W426">
        <f t="shared" si="48"/>
        <v>2012</v>
      </c>
    </row>
    <row r="427" spans="1:23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9">
        <f t="shared" si="42"/>
        <v>42335.902824074074</v>
      </c>
      <c r="K427">
        <v>1443472804</v>
      </c>
      <c r="L427" s="9">
        <f t="shared" si="43"/>
        <v>42275.861157407402</v>
      </c>
      <c r="M427" t="b">
        <v>0</v>
      </c>
      <c r="N427">
        <v>2</v>
      </c>
      <c r="O427" t="b">
        <v>0</v>
      </c>
      <c r="P427" t="s">
        <v>8268</v>
      </c>
      <c r="Q427" s="12">
        <f t="shared" si="44"/>
        <v>0</v>
      </c>
      <c r="R427">
        <f t="shared" si="45"/>
        <v>3</v>
      </c>
      <c r="S427" s="14" t="s">
        <v>8308</v>
      </c>
      <c r="T427" t="s">
        <v>8314</v>
      </c>
      <c r="U427" s="9">
        <f t="shared" si="46"/>
        <v>42275.861157407402</v>
      </c>
      <c r="V427" s="9">
        <f t="shared" si="47"/>
        <v>42335.902824074074</v>
      </c>
      <c r="W427">
        <f t="shared" si="48"/>
        <v>2015</v>
      </c>
    </row>
    <row r="428" spans="1:23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9">
        <f t="shared" si="42"/>
        <v>42430.711967592593</v>
      </c>
      <c r="K428">
        <v>1454259914</v>
      </c>
      <c r="L428" s="9">
        <f t="shared" si="43"/>
        <v>42400.711967592593</v>
      </c>
      <c r="M428" t="b">
        <v>0</v>
      </c>
      <c r="N428">
        <v>8</v>
      </c>
      <c r="O428" t="b">
        <v>0</v>
      </c>
      <c r="P428" t="s">
        <v>8268</v>
      </c>
      <c r="Q428" s="12">
        <f t="shared" si="44"/>
        <v>0.01</v>
      </c>
      <c r="R428">
        <f t="shared" si="45"/>
        <v>16.63</v>
      </c>
      <c r="S428" s="14" t="s">
        <v>8308</v>
      </c>
      <c r="T428" t="s">
        <v>8314</v>
      </c>
      <c r="U428" s="9">
        <f t="shared" si="46"/>
        <v>42400.711967592593</v>
      </c>
      <c r="V428" s="9">
        <f t="shared" si="47"/>
        <v>42430.711967592593</v>
      </c>
      <c r="W428">
        <f t="shared" si="48"/>
        <v>2016</v>
      </c>
    </row>
    <row r="429" spans="1:23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9">
        <f t="shared" si="42"/>
        <v>42299.790972222225</v>
      </c>
      <c r="K429">
        <v>1444340940</v>
      </c>
      <c r="L429" s="9">
        <f t="shared" si="43"/>
        <v>42285.90902777778</v>
      </c>
      <c r="M429" t="b">
        <v>0</v>
      </c>
      <c r="N429">
        <v>0</v>
      </c>
      <c r="O429" t="b">
        <v>0</v>
      </c>
      <c r="P429" t="s">
        <v>8268</v>
      </c>
      <c r="Q429" s="12">
        <f t="shared" si="44"/>
        <v>0</v>
      </c>
      <c r="R429">
        <f t="shared" si="45"/>
        <v>0</v>
      </c>
      <c r="S429" s="14" t="s">
        <v>8308</v>
      </c>
      <c r="T429" t="s">
        <v>8314</v>
      </c>
      <c r="U429" s="9">
        <f t="shared" si="46"/>
        <v>42285.90902777778</v>
      </c>
      <c r="V429" s="9">
        <f t="shared" si="47"/>
        <v>42299.790972222225</v>
      </c>
      <c r="W429">
        <f t="shared" si="48"/>
        <v>2015</v>
      </c>
    </row>
    <row r="430" spans="1:23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9">
        <f t="shared" si="42"/>
        <v>41806.916666666664</v>
      </c>
      <c r="K430">
        <v>1400523845</v>
      </c>
      <c r="L430" s="9">
        <f t="shared" si="43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12">
        <f t="shared" si="44"/>
        <v>0.06</v>
      </c>
      <c r="R430">
        <f t="shared" si="45"/>
        <v>52</v>
      </c>
      <c r="S430" s="14" t="s">
        <v>8308</v>
      </c>
      <c r="T430" t="s">
        <v>8314</v>
      </c>
      <c r="U430" s="9">
        <f t="shared" si="46"/>
        <v>41778.766724537039</v>
      </c>
      <c r="V430" s="9">
        <f t="shared" si="47"/>
        <v>41806.916666666664</v>
      </c>
      <c r="W430">
        <f t="shared" si="48"/>
        <v>2014</v>
      </c>
    </row>
    <row r="431" spans="1:23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9">
        <f t="shared" si="42"/>
        <v>40144.207638888889</v>
      </c>
      <c r="K431">
        <v>1252964282</v>
      </c>
      <c r="L431" s="9">
        <f t="shared" si="43"/>
        <v>40070.901412037041</v>
      </c>
      <c r="M431" t="b">
        <v>0</v>
      </c>
      <c r="N431">
        <v>0</v>
      </c>
      <c r="O431" t="b">
        <v>0</v>
      </c>
      <c r="P431" t="s">
        <v>8268</v>
      </c>
      <c r="Q431" s="12">
        <f t="shared" si="44"/>
        <v>0</v>
      </c>
      <c r="R431">
        <f t="shared" si="45"/>
        <v>0</v>
      </c>
      <c r="S431" s="14" t="s">
        <v>8308</v>
      </c>
      <c r="T431" t="s">
        <v>8314</v>
      </c>
      <c r="U431" s="9">
        <f t="shared" si="46"/>
        <v>40070.901412037041</v>
      </c>
      <c r="V431" s="9">
        <f t="shared" si="47"/>
        <v>40144.207638888889</v>
      </c>
      <c r="W431">
        <f t="shared" si="48"/>
        <v>2009</v>
      </c>
    </row>
    <row r="432" spans="1:23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9">
        <f t="shared" si="42"/>
        <v>41528.107256944444</v>
      </c>
      <c r="K432">
        <v>1377570867</v>
      </c>
      <c r="L432" s="9">
        <f t="shared" si="43"/>
        <v>41513.107256944444</v>
      </c>
      <c r="M432" t="b">
        <v>0</v>
      </c>
      <c r="N432">
        <v>5</v>
      </c>
      <c r="O432" t="b">
        <v>0</v>
      </c>
      <c r="P432" t="s">
        <v>8268</v>
      </c>
      <c r="Q432" s="12">
        <f t="shared" si="44"/>
        <v>0.02</v>
      </c>
      <c r="R432">
        <f t="shared" si="45"/>
        <v>4.8</v>
      </c>
      <c r="S432" s="14" t="s">
        <v>8308</v>
      </c>
      <c r="T432" t="s">
        <v>8314</v>
      </c>
      <c r="U432" s="9">
        <f t="shared" si="46"/>
        <v>41513.107256944444</v>
      </c>
      <c r="V432" s="9">
        <f t="shared" si="47"/>
        <v>41528.107256944444</v>
      </c>
      <c r="W432">
        <f t="shared" si="48"/>
        <v>2013</v>
      </c>
    </row>
    <row r="433" spans="1:23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9">
        <f t="shared" si="42"/>
        <v>42556.871331018519</v>
      </c>
      <c r="K433">
        <v>1465160083</v>
      </c>
      <c r="L433" s="9">
        <f t="shared" si="43"/>
        <v>42526.871331018519</v>
      </c>
      <c r="M433" t="b">
        <v>0</v>
      </c>
      <c r="N433">
        <v>8</v>
      </c>
      <c r="O433" t="b">
        <v>0</v>
      </c>
      <c r="P433" t="s">
        <v>8268</v>
      </c>
      <c r="Q433" s="12">
        <f t="shared" si="44"/>
        <v>0.14000000000000001</v>
      </c>
      <c r="R433">
        <f t="shared" si="45"/>
        <v>51.88</v>
      </c>
      <c r="S433" s="14" t="s">
        <v>8308</v>
      </c>
      <c r="T433" t="s">
        <v>8314</v>
      </c>
      <c r="U433" s="9">
        <f t="shared" si="46"/>
        <v>42526.871331018519</v>
      </c>
      <c r="V433" s="9">
        <f t="shared" si="47"/>
        <v>42556.871331018519</v>
      </c>
      <c r="W433">
        <f t="shared" si="48"/>
        <v>2016</v>
      </c>
    </row>
    <row r="434" spans="1:23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9">
        <f t="shared" si="42"/>
        <v>42298.726631944446</v>
      </c>
      <c r="K434">
        <v>1440264381</v>
      </c>
      <c r="L434" s="9">
        <f t="shared" si="43"/>
        <v>42238.726631944446</v>
      </c>
      <c r="M434" t="b">
        <v>0</v>
      </c>
      <c r="N434">
        <v>8</v>
      </c>
      <c r="O434" t="b">
        <v>0</v>
      </c>
      <c r="P434" t="s">
        <v>8268</v>
      </c>
      <c r="Q434" s="12">
        <f t="shared" si="44"/>
        <v>0.1</v>
      </c>
      <c r="R434">
        <f t="shared" si="45"/>
        <v>71.25</v>
      </c>
      <c r="S434" s="14" t="s">
        <v>8308</v>
      </c>
      <c r="T434" t="s">
        <v>8314</v>
      </c>
      <c r="U434" s="9">
        <f t="shared" si="46"/>
        <v>42238.726631944446</v>
      </c>
      <c r="V434" s="9">
        <f t="shared" si="47"/>
        <v>42298.726631944446</v>
      </c>
      <c r="W434">
        <f t="shared" si="48"/>
        <v>2015</v>
      </c>
    </row>
    <row r="435" spans="1:23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9">
        <f t="shared" si="42"/>
        <v>42288.629884259259</v>
      </c>
      <c r="K435">
        <v>1439392022</v>
      </c>
      <c r="L435" s="9">
        <f t="shared" si="43"/>
        <v>42228.629884259259</v>
      </c>
      <c r="M435" t="b">
        <v>0</v>
      </c>
      <c r="N435">
        <v>0</v>
      </c>
      <c r="O435" t="b">
        <v>0</v>
      </c>
      <c r="P435" t="s">
        <v>8268</v>
      </c>
      <c r="Q435" s="12">
        <f t="shared" si="44"/>
        <v>0</v>
      </c>
      <c r="R435">
        <f t="shared" si="45"/>
        <v>0</v>
      </c>
      <c r="S435" s="14" t="s">
        <v>8308</v>
      </c>
      <c r="T435" t="s">
        <v>8314</v>
      </c>
      <c r="U435" s="9">
        <f t="shared" si="46"/>
        <v>42228.629884259259</v>
      </c>
      <c r="V435" s="9">
        <f t="shared" si="47"/>
        <v>42288.629884259259</v>
      </c>
      <c r="W435">
        <f t="shared" si="48"/>
        <v>2015</v>
      </c>
    </row>
    <row r="436" spans="1:23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9">
        <f t="shared" si="42"/>
        <v>41609.876180555555</v>
      </c>
      <c r="K436">
        <v>1383076902</v>
      </c>
      <c r="L436" s="9">
        <f t="shared" si="43"/>
        <v>41576.834513888891</v>
      </c>
      <c r="M436" t="b">
        <v>0</v>
      </c>
      <c r="N436">
        <v>2</v>
      </c>
      <c r="O436" t="b">
        <v>0</v>
      </c>
      <c r="P436" t="s">
        <v>8268</v>
      </c>
      <c r="Q436" s="12">
        <f t="shared" si="44"/>
        <v>0.05</v>
      </c>
      <c r="R436">
        <f t="shared" si="45"/>
        <v>62.5</v>
      </c>
      <c r="S436" s="14" t="s">
        <v>8308</v>
      </c>
      <c r="T436" t="s">
        <v>8314</v>
      </c>
      <c r="U436" s="9">
        <f t="shared" si="46"/>
        <v>41576.834513888891</v>
      </c>
      <c r="V436" s="9">
        <f t="shared" si="47"/>
        <v>41609.876180555555</v>
      </c>
      <c r="W436">
        <f t="shared" si="48"/>
        <v>2013</v>
      </c>
    </row>
    <row r="437" spans="1:23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9">
        <f t="shared" si="42"/>
        <v>41530.747453703705</v>
      </c>
      <c r="K437">
        <v>1376502980</v>
      </c>
      <c r="L437" s="9">
        <f t="shared" si="43"/>
        <v>41500.747453703705</v>
      </c>
      <c r="M437" t="b">
        <v>0</v>
      </c>
      <c r="N437">
        <v>3</v>
      </c>
      <c r="O437" t="b">
        <v>0</v>
      </c>
      <c r="P437" t="s">
        <v>8268</v>
      </c>
      <c r="Q437" s="12">
        <f t="shared" si="44"/>
        <v>0</v>
      </c>
      <c r="R437">
        <f t="shared" si="45"/>
        <v>1</v>
      </c>
      <c r="S437" s="14" t="s">
        <v>8308</v>
      </c>
      <c r="T437" t="s">
        <v>8314</v>
      </c>
      <c r="U437" s="9">
        <f t="shared" si="46"/>
        <v>41500.747453703705</v>
      </c>
      <c r="V437" s="9">
        <f t="shared" si="47"/>
        <v>41530.747453703705</v>
      </c>
      <c r="W437">
        <f t="shared" si="48"/>
        <v>2013</v>
      </c>
    </row>
    <row r="438" spans="1:23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9">
        <f t="shared" si="42"/>
        <v>41486.36241898148</v>
      </c>
      <c r="K438">
        <v>1372668113</v>
      </c>
      <c r="L438" s="9">
        <f t="shared" si="43"/>
        <v>41456.36241898148</v>
      </c>
      <c r="M438" t="b">
        <v>0</v>
      </c>
      <c r="N438">
        <v>0</v>
      </c>
      <c r="O438" t="b">
        <v>0</v>
      </c>
      <c r="P438" t="s">
        <v>8268</v>
      </c>
      <c r="Q438" s="12">
        <f t="shared" si="44"/>
        <v>0</v>
      </c>
      <c r="R438">
        <f t="shared" si="45"/>
        <v>0</v>
      </c>
      <c r="S438" s="14" t="s">
        <v>8308</v>
      </c>
      <c r="T438" t="s">
        <v>8314</v>
      </c>
      <c r="U438" s="9">
        <f t="shared" si="46"/>
        <v>41456.36241898148</v>
      </c>
      <c r="V438" s="9">
        <f t="shared" si="47"/>
        <v>41486.36241898148</v>
      </c>
      <c r="W438">
        <f t="shared" si="48"/>
        <v>2013</v>
      </c>
    </row>
    <row r="439" spans="1:23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9">
        <f t="shared" si="42"/>
        <v>42651.31858796296</v>
      </c>
      <c r="K439">
        <v>1470728326</v>
      </c>
      <c r="L439" s="9">
        <f t="shared" si="43"/>
        <v>42591.31858796296</v>
      </c>
      <c r="M439" t="b">
        <v>0</v>
      </c>
      <c r="N439">
        <v>0</v>
      </c>
      <c r="O439" t="b">
        <v>0</v>
      </c>
      <c r="P439" t="s">
        <v>8268</v>
      </c>
      <c r="Q439" s="12">
        <f t="shared" si="44"/>
        <v>0</v>
      </c>
      <c r="R439">
        <f t="shared" si="45"/>
        <v>0</v>
      </c>
      <c r="S439" s="14" t="s">
        <v>8308</v>
      </c>
      <c r="T439" t="s">
        <v>8314</v>
      </c>
      <c r="U439" s="9">
        <f t="shared" si="46"/>
        <v>42591.31858796296</v>
      </c>
      <c r="V439" s="9">
        <f t="shared" si="47"/>
        <v>42651.31858796296</v>
      </c>
      <c r="W439">
        <f t="shared" si="48"/>
        <v>2016</v>
      </c>
    </row>
    <row r="440" spans="1:23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9">
        <f t="shared" si="42"/>
        <v>42326.302754629629</v>
      </c>
      <c r="K440">
        <v>1445235358</v>
      </c>
      <c r="L440" s="9">
        <f t="shared" si="43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12">
        <f t="shared" si="44"/>
        <v>0.09</v>
      </c>
      <c r="R440">
        <f t="shared" si="45"/>
        <v>170.55</v>
      </c>
      <c r="S440" s="14" t="s">
        <v>8308</v>
      </c>
      <c r="T440" t="s">
        <v>8314</v>
      </c>
      <c r="U440" s="9">
        <f t="shared" si="46"/>
        <v>42296.261087962965</v>
      </c>
      <c r="V440" s="9">
        <f t="shared" si="47"/>
        <v>42326.302754629629</v>
      </c>
      <c r="W440">
        <f t="shared" si="48"/>
        <v>2015</v>
      </c>
    </row>
    <row r="441" spans="1:23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9">
        <f t="shared" si="42"/>
        <v>41929.761782407411</v>
      </c>
      <c r="K441">
        <v>1412705818</v>
      </c>
      <c r="L441" s="9">
        <f t="shared" si="43"/>
        <v>41919.761782407411</v>
      </c>
      <c r="M441" t="b">
        <v>0</v>
      </c>
      <c r="N441">
        <v>0</v>
      </c>
      <c r="O441" t="b">
        <v>0</v>
      </c>
      <c r="P441" t="s">
        <v>8268</v>
      </c>
      <c r="Q441" s="12">
        <f t="shared" si="44"/>
        <v>0</v>
      </c>
      <c r="R441">
        <f t="shared" si="45"/>
        <v>0</v>
      </c>
      <c r="S441" s="14" t="s">
        <v>8308</v>
      </c>
      <c r="T441" t="s">
        <v>8314</v>
      </c>
      <c r="U441" s="9">
        <f t="shared" si="46"/>
        <v>41919.761782407411</v>
      </c>
      <c r="V441" s="9">
        <f t="shared" si="47"/>
        <v>41929.761782407411</v>
      </c>
      <c r="W441">
        <f t="shared" si="48"/>
        <v>2014</v>
      </c>
    </row>
    <row r="442" spans="1:23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9">
        <f t="shared" si="42"/>
        <v>42453.943900462968</v>
      </c>
      <c r="K442">
        <v>1456270753</v>
      </c>
      <c r="L442" s="9">
        <f t="shared" si="43"/>
        <v>42423.985567129625</v>
      </c>
      <c r="M442" t="b">
        <v>0</v>
      </c>
      <c r="N442">
        <v>1</v>
      </c>
      <c r="O442" t="b">
        <v>0</v>
      </c>
      <c r="P442" t="s">
        <v>8268</v>
      </c>
      <c r="Q442" s="12">
        <f t="shared" si="44"/>
        <v>0</v>
      </c>
      <c r="R442">
        <f t="shared" si="45"/>
        <v>5</v>
      </c>
      <c r="S442" s="14" t="s">
        <v>8308</v>
      </c>
      <c r="T442" t="s">
        <v>8314</v>
      </c>
      <c r="U442" s="9">
        <f t="shared" si="46"/>
        <v>42423.985567129625</v>
      </c>
      <c r="V442" s="9">
        <f t="shared" si="47"/>
        <v>42453.943900462968</v>
      </c>
      <c r="W442">
        <f t="shared" si="48"/>
        <v>2016</v>
      </c>
    </row>
    <row r="443" spans="1:23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9">
        <f t="shared" si="42"/>
        <v>41580.793935185182</v>
      </c>
      <c r="K443">
        <v>1380826996</v>
      </c>
      <c r="L443" s="9">
        <f t="shared" si="43"/>
        <v>41550.793935185182</v>
      </c>
      <c r="M443" t="b">
        <v>0</v>
      </c>
      <c r="N443">
        <v>0</v>
      </c>
      <c r="O443" t="b">
        <v>0</v>
      </c>
      <c r="P443" t="s">
        <v>8268</v>
      </c>
      <c r="Q443" s="12">
        <f t="shared" si="44"/>
        <v>0</v>
      </c>
      <c r="R443">
        <f t="shared" si="45"/>
        <v>0</v>
      </c>
      <c r="S443" s="14" t="s">
        <v>8308</v>
      </c>
      <c r="T443" t="s">
        <v>8314</v>
      </c>
      <c r="U443" s="9">
        <f t="shared" si="46"/>
        <v>41550.793935185182</v>
      </c>
      <c r="V443" s="9">
        <f t="shared" si="47"/>
        <v>41580.793935185182</v>
      </c>
      <c r="W443">
        <f t="shared" si="48"/>
        <v>2013</v>
      </c>
    </row>
    <row r="444" spans="1:23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9">
        <f t="shared" si="42"/>
        <v>42054.888692129629</v>
      </c>
      <c r="K444">
        <v>1421788783</v>
      </c>
      <c r="L444" s="9">
        <f t="shared" si="43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12">
        <f t="shared" si="44"/>
        <v>0.39</v>
      </c>
      <c r="R444">
        <f t="shared" si="45"/>
        <v>393.59</v>
      </c>
      <c r="S444" s="14" t="s">
        <v>8308</v>
      </c>
      <c r="T444" t="s">
        <v>8314</v>
      </c>
      <c r="U444" s="9">
        <f t="shared" si="46"/>
        <v>42024.888692129629</v>
      </c>
      <c r="V444" s="9">
        <f t="shared" si="47"/>
        <v>42054.888692129629</v>
      </c>
      <c r="W444">
        <f t="shared" si="48"/>
        <v>2015</v>
      </c>
    </row>
    <row r="445" spans="1:23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9">
        <f t="shared" si="42"/>
        <v>41680.015057870369</v>
      </c>
      <c r="K445">
        <v>1389399701</v>
      </c>
      <c r="L445" s="9">
        <f t="shared" si="43"/>
        <v>41650.015057870369</v>
      </c>
      <c r="M445" t="b">
        <v>0</v>
      </c>
      <c r="N445">
        <v>2</v>
      </c>
      <c r="O445" t="b">
        <v>0</v>
      </c>
      <c r="P445" t="s">
        <v>8268</v>
      </c>
      <c r="Q445" s="12">
        <f t="shared" si="44"/>
        <v>0</v>
      </c>
      <c r="R445">
        <f t="shared" si="45"/>
        <v>5</v>
      </c>
      <c r="S445" s="14" t="s">
        <v>8308</v>
      </c>
      <c r="T445" t="s">
        <v>8314</v>
      </c>
      <c r="U445" s="9">
        <f t="shared" si="46"/>
        <v>41650.015057870369</v>
      </c>
      <c r="V445" s="9">
        <f t="shared" si="47"/>
        <v>41680.015057870369</v>
      </c>
      <c r="W445">
        <f t="shared" si="48"/>
        <v>2014</v>
      </c>
    </row>
    <row r="446" spans="1:23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9">
        <f t="shared" si="42"/>
        <v>40954.906956018516</v>
      </c>
      <c r="K446">
        <v>1324158361</v>
      </c>
      <c r="L446" s="9">
        <f t="shared" si="43"/>
        <v>40894.906956018516</v>
      </c>
      <c r="M446" t="b">
        <v>0</v>
      </c>
      <c r="N446">
        <v>1</v>
      </c>
      <c r="O446" t="b">
        <v>0</v>
      </c>
      <c r="P446" t="s">
        <v>8268</v>
      </c>
      <c r="Q446" s="12">
        <f t="shared" si="44"/>
        <v>0.05</v>
      </c>
      <c r="R446">
        <f t="shared" si="45"/>
        <v>50</v>
      </c>
      <c r="S446" s="14" t="s">
        <v>8308</v>
      </c>
      <c r="T446" t="s">
        <v>8314</v>
      </c>
      <c r="U446" s="9">
        <f t="shared" si="46"/>
        <v>40894.906956018516</v>
      </c>
      <c r="V446" s="9">
        <f t="shared" si="47"/>
        <v>40954.906956018516</v>
      </c>
      <c r="W446">
        <f t="shared" si="48"/>
        <v>2011</v>
      </c>
    </row>
    <row r="447" spans="1:23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9">
        <f t="shared" si="42"/>
        <v>42145.335358796292</v>
      </c>
      <c r="K447">
        <v>1430899375</v>
      </c>
      <c r="L447" s="9">
        <f t="shared" si="43"/>
        <v>42130.335358796292</v>
      </c>
      <c r="M447" t="b">
        <v>0</v>
      </c>
      <c r="N447">
        <v>2</v>
      </c>
      <c r="O447" t="b">
        <v>0</v>
      </c>
      <c r="P447" t="s">
        <v>8268</v>
      </c>
      <c r="Q447" s="12">
        <f t="shared" si="44"/>
        <v>0</v>
      </c>
      <c r="R447">
        <f t="shared" si="45"/>
        <v>1</v>
      </c>
      <c r="S447" s="14" t="s">
        <v>8308</v>
      </c>
      <c r="T447" t="s">
        <v>8314</v>
      </c>
      <c r="U447" s="9">
        <f t="shared" si="46"/>
        <v>42130.335358796292</v>
      </c>
      <c r="V447" s="9">
        <f t="shared" si="47"/>
        <v>42145.335358796292</v>
      </c>
      <c r="W447">
        <f t="shared" si="48"/>
        <v>2015</v>
      </c>
    </row>
    <row r="448" spans="1:23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9">
        <f t="shared" si="42"/>
        <v>42067.083564814813</v>
      </c>
      <c r="K448">
        <v>1422842420</v>
      </c>
      <c r="L448" s="9">
        <f t="shared" si="43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12">
        <f t="shared" si="44"/>
        <v>7.0000000000000007E-2</v>
      </c>
      <c r="R448">
        <f t="shared" si="45"/>
        <v>47.88</v>
      </c>
      <c r="S448" s="14" t="s">
        <v>8308</v>
      </c>
      <c r="T448" t="s">
        <v>8314</v>
      </c>
      <c r="U448" s="9">
        <f t="shared" si="46"/>
        <v>42037.083564814813</v>
      </c>
      <c r="V448" s="9">
        <f t="shared" si="47"/>
        <v>42067.083564814813</v>
      </c>
      <c r="W448">
        <f t="shared" si="48"/>
        <v>2015</v>
      </c>
    </row>
    <row r="449" spans="1:23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9">
        <f t="shared" si="42"/>
        <v>41356.513460648144</v>
      </c>
      <c r="K449">
        <v>1361884763</v>
      </c>
      <c r="L449" s="9">
        <f t="shared" si="43"/>
        <v>41331.555127314816</v>
      </c>
      <c r="M449" t="b">
        <v>0</v>
      </c>
      <c r="N449">
        <v>1</v>
      </c>
      <c r="O449" t="b">
        <v>0</v>
      </c>
      <c r="P449" t="s">
        <v>8268</v>
      </c>
      <c r="Q449" s="12">
        <f t="shared" si="44"/>
        <v>0</v>
      </c>
      <c r="R449">
        <f t="shared" si="45"/>
        <v>5</v>
      </c>
      <c r="S449" s="14" t="s">
        <v>8308</v>
      </c>
      <c r="T449" t="s">
        <v>8314</v>
      </c>
      <c r="U449" s="9">
        <f t="shared" si="46"/>
        <v>41331.555127314816</v>
      </c>
      <c r="V449" s="9">
        <f t="shared" si="47"/>
        <v>41356.513460648144</v>
      </c>
      <c r="W449">
        <f t="shared" si="48"/>
        <v>2013</v>
      </c>
    </row>
    <row r="450" spans="1:23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9">
        <f t="shared" ref="J450:J513" si="49">(I450/86400)+DATE(1970,1,1)</f>
        <v>41773.758043981477</v>
      </c>
      <c r="K450">
        <v>1398363095</v>
      </c>
      <c r="L450" s="9">
        <f t="shared" ref="L450:L513" si="50">(K450/86400)+DATE(1970,1,1)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2">
        <f t="shared" si="44"/>
        <v>0.03</v>
      </c>
      <c r="R450">
        <f t="shared" si="45"/>
        <v>20.5</v>
      </c>
      <c r="S450" s="14" t="s">
        <v>8308</v>
      </c>
      <c r="T450" t="s">
        <v>8314</v>
      </c>
      <c r="U450" s="9">
        <f t="shared" si="46"/>
        <v>41753.758043981477</v>
      </c>
      <c r="V450" s="9">
        <f t="shared" si="47"/>
        <v>41773.758043981477</v>
      </c>
      <c r="W450">
        <f t="shared" si="48"/>
        <v>2014</v>
      </c>
    </row>
    <row r="451" spans="1:23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9">
        <f t="shared" si="49"/>
        <v>41564.568113425928</v>
      </c>
      <c r="K451">
        <v>1379425085</v>
      </c>
      <c r="L451" s="9">
        <f t="shared" si="50"/>
        <v>41534.568113425928</v>
      </c>
      <c r="M451" t="b">
        <v>0</v>
      </c>
      <c r="N451">
        <v>5</v>
      </c>
      <c r="O451" t="b">
        <v>0</v>
      </c>
      <c r="P451" t="s">
        <v>8268</v>
      </c>
      <c r="Q451" s="12">
        <f t="shared" ref="Q451:Q514" si="51">ROUND(E451/D451,2)</f>
        <v>0.02</v>
      </c>
      <c r="R451">
        <f t="shared" ref="R451:R514" si="52">IFERROR(ROUND(E451/N451,2),0)</f>
        <v>9</v>
      </c>
      <c r="S451" s="14" t="s">
        <v>8308</v>
      </c>
      <c r="T451" t="s">
        <v>8314</v>
      </c>
      <c r="U451" s="9">
        <f t="shared" ref="U451:U514" si="53">(K451/86400)+DATE(1970,1,1)</f>
        <v>41534.568113425928</v>
      </c>
      <c r="V451" s="9">
        <f t="shared" ref="V451:V514" si="54">(I451/86400)+DATE(1970,1,1)</f>
        <v>41564.568113425928</v>
      </c>
      <c r="W451">
        <f t="shared" ref="W451:W514" si="55">YEAR(U451)</f>
        <v>2013</v>
      </c>
    </row>
    <row r="452" spans="1:23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9">
        <f t="shared" si="49"/>
        <v>41684.946759259255</v>
      </c>
      <c r="K452">
        <v>1389825800</v>
      </c>
      <c r="L452" s="9">
        <f t="shared" si="50"/>
        <v>41654.946759259255</v>
      </c>
      <c r="M452" t="b">
        <v>0</v>
      </c>
      <c r="N452">
        <v>7</v>
      </c>
      <c r="O452" t="b">
        <v>0</v>
      </c>
      <c r="P452" t="s">
        <v>8268</v>
      </c>
      <c r="Q452" s="12">
        <f t="shared" si="51"/>
        <v>0.01</v>
      </c>
      <c r="R452">
        <f t="shared" si="52"/>
        <v>56.57</v>
      </c>
      <c r="S452" s="14" t="s">
        <v>8308</v>
      </c>
      <c r="T452" t="s">
        <v>8314</v>
      </c>
      <c r="U452" s="9">
        <f t="shared" si="53"/>
        <v>41654.946759259255</v>
      </c>
      <c r="V452" s="9">
        <f t="shared" si="54"/>
        <v>41684.946759259255</v>
      </c>
      <c r="W452">
        <f t="shared" si="55"/>
        <v>2014</v>
      </c>
    </row>
    <row r="453" spans="1:23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9">
        <f t="shared" si="49"/>
        <v>41664.715173611112</v>
      </c>
      <c r="K453">
        <v>1388077791</v>
      </c>
      <c r="L453" s="9">
        <f t="shared" si="50"/>
        <v>41634.715173611112</v>
      </c>
      <c r="M453" t="b">
        <v>0</v>
      </c>
      <c r="N453">
        <v>0</v>
      </c>
      <c r="O453" t="b">
        <v>0</v>
      </c>
      <c r="P453" t="s">
        <v>8268</v>
      </c>
      <c r="Q453" s="12">
        <f t="shared" si="51"/>
        <v>0</v>
      </c>
      <c r="R453">
        <f t="shared" si="52"/>
        <v>0</v>
      </c>
      <c r="S453" s="14" t="s">
        <v>8308</v>
      </c>
      <c r="T453" t="s">
        <v>8314</v>
      </c>
      <c r="U453" s="9">
        <f t="shared" si="53"/>
        <v>41634.715173611112</v>
      </c>
      <c r="V453" s="9">
        <f t="shared" si="54"/>
        <v>41664.715173611112</v>
      </c>
      <c r="W453">
        <f t="shared" si="55"/>
        <v>2013</v>
      </c>
    </row>
    <row r="454" spans="1:23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9">
        <f t="shared" si="49"/>
        <v>42137.703877314816</v>
      </c>
      <c r="K454">
        <v>1428944015</v>
      </c>
      <c r="L454" s="9">
        <f t="shared" si="50"/>
        <v>42107.703877314816</v>
      </c>
      <c r="M454" t="b">
        <v>0</v>
      </c>
      <c r="N454">
        <v>12</v>
      </c>
      <c r="O454" t="b">
        <v>0</v>
      </c>
      <c r="P454" t="s">
        <v>8268</v>
      </c>
      <c r="Q454" s="12">
        <f t="shared" si="51"/>
        <v>0.64</v>
      </c>
      <c r="R454">
        <f t="shared" si="52"/>
        <v>40</v>
      </c>
      <c r="S454" s="14" t="s">
        <v>8308</v>
      </c>
      <c r="T454" t="s">
        <v>8314</v>
      </c>
      <c r="U454" s="9">
        <f t="shared" si="53"/>
        <v>42107.703877314816</v>
      </c>
      <c r="V454" s="9">
        <f t="shared" si="54"/>
        <v>42137.703877314816</v>
      </c>
      <c r="W454">
        <f t="shared" si="55"/>
        <v>2015</v>
      </c>
    </row>
    <row r="455" spans="1:23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9">
        <f t="shared" si="49"/>
        <v>42054.824988425928</v>
      </c>
      <c r="K455">
        <v>1422992879</v>
      </c>
      <c r="L455" s="9">
        <f t="shared" si="50"/>
        <v>42038.824988425928</v>
      </c>
      <c r="M455" t="b">
        <v>0</v>
      </c>
      <c r="N455">
        <v>2</v>
      </c>
      <c r="O455" t="b">
        <v>0</v>
      </c>
      <c r="P455" t="s">
        <v>8268</v>
      </c>
      <c r="Q455" s="12">
        <f t="shared" si="51"/>
        <v>0</v>
      </c>
      <c r="R455">
        <f t="shared" si="52"/>
        <v>13</v>
      </c>
      <c r="S455" s="14" t="s">
        <v>8308</v>
      </c>
      <c r="T455" t="s">
        <v>8314</v>
      </c>
      <c r="U455" s="9">
        <f t="shared" si="53"/>
        <v>42038.824988425928</v>
      </c>
      <c r="V455" s="9">
        <f t="shared" si="54"/>
        <v>42054.824988425928</v>
      </c>
      <c r="W455">
        <f t="shared" si="55"/>
        <v>2015</v>
      </c>
    </row>
    <row r="456" spans="1:23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9">
        <f t="shared" si="49"/>
        <v>41969.551388888889</v>
      </c>
      <c r="K456">
        <v>1414343571</v>
      </c>
      <c r="L456" s="9">
        <f t="shared" si="50"/>
        <v>41938.717256944445</v>
      </c>
      <c r="M456" t="b">
        <v>0</v>
      </c>
      <c r="N456">
        <v>5</v>
      </c>
      <c r="O456" t="b">
        <v>0</v>
      </c>
      <c r="P456" t="s">
        <v>8268</v>
      </c>
      <c r="Q456" s="12">
        <f t="shared" si="51"/>
        <v>0.01</v>
      </c>
      <c r="R456">
        <f t="shared" si="52"/>
        <v>16.399999999999999</v>
      </c>
      <c r="S456" s="14" t="s">
        <v>8308</v>
      </c>
      <c r="T456" t="s">
        <v>8314</v>
      </c>
      <c r="U456" s="9">
        <f t="shared" si="53"/>
        <v>41938.717256944445</v>
      </c>
      <c r="V456" s="9">
        <f t="shared" si="54"/>
        <v>41969.551388888889</v>
      </c>
      <c r="W456">
        <f t="shared" si="55"/>
        <v>2014</v>
      </c>
    </row>
    <row r="457" spans="1:23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9">
        <f t="shared" si="49"/>
        <v>41016.021527777775</v>
      </c>
      <c r="K457">
        <v>1330733022</v>
      </c>
      <c r="L457" s="9">
        <f t="shared" si="50"/>
        <v>40971.002569444448</v>
      </c>
      <c r="M457" t="b">
        <v>0</v>
      </c>
      <c r="N457">
        <v>2</v>
      </c>
      <c r="O457" t="b">
        <v>0</v>
      </c>
      <c r="P457" t="s">
        <v>8268</v>
      </c>
      <c r="Q457" s="12">
        <f t="shared" si="51"/>
        <v>0</v>
      </c>
      <c r="R457">
        <f t="shared" si="52"/>
        <v>22.5</v>
      </c>
      <c r="S457" s="14" t="s">
        <v>8308</v>
      </c>
      <c r="T457" t="s">
        <v>8314</v>
      </c>
      <c r="U457" s="9">
        <f t="shared" si="53"/>
        <v>40971.002569444448</v>
      </c>
      <c r="V457" s="9">
        <f t="shared" si="54"/>
        <v>41016.021527777775</v>
      </c>
      <c r="W457">
        <f t="shared" si="55"/>
        <v>2012</v>
      </c>
    </row>
    <row r="458" spans="1:23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9">
        <f t="shared" si="49"/>
        <v>41569.165972222225</v>
      </c>
      <c r="K458">
        <v>1380559201</v>
      </c>
      <c r="L458" s="9">
        <f t="shared" si="50"/>
        <v>41547.694456018522</v>
      </c>
      <c r="M458" t="b">
        <v>0</v>
      </c>
      <c r="N458">
        <v>3</v>
      </c>
      <c r="O458" t="b">
        <v>0</v>
      </c>
      <c r="P458" t="s">
        <v>8268</v>
      </c>
      <c r="Q458" s="12">
        <f t="shared" si="51"/>
        <v>0.01</v>
      </c>
      <c r="R458">
        <f t="shared" si="52"/>
        <v>20.329999999999998</v>
      </c>
      <c r="S458" s="14" t="s">
        <v>8308</v>
      </c>
      <c r="T458" t="s">
        <v>8314</v>
      </c>
      <c r="U458" s="9">
        <f t="shared" si="53"/>
        <v>41547.694456018522</v>
      </c>
      <c r="V458" s="9">
        <f t="shared" si="54"/>
        <v>41569.165972222225</v>
      </c>
      <c r="W458">
        <f t="shared" si="55"/>
        <v>2013</v>
      </c>
    </row>
    <row r="459" spans="1:23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9">
        <f t="shared" si="49"/>
        <v>41867.767500000002</v>
      </c>
      <c r="K459">
        <v>1405621512</v>
      </c>
      <c r="L459" s="9">
        <f t="shared" si="50"/>
        <v>41837.767500000002</v>
      </c>
      <c r="M459" t="b">
        <v>0</v>
      </c>
      <c r="N459">
        <v>0</v>
      </c>
      <c r="O459" t="b">
        <v>0</v>
      </c>
      <c r="P459" t="s">
        <v>8268</v>
      </c>
      <c r="Q459" s="12">
        <f t="shared" si="51"/>
        <v>0</v>
      </c>
      <c r="R459">
        <f t="shared" si="52"/>
        <v>0</v>
      </c>
      <c r="S459" s="14" t="s">
        <v>8308</v>
      </c>
      <c r="T459" t="s">
        <v>8314</v>
      </c>
      <c r="U459" s="9">
        <f t="shared" si="53"/>
        <v>41837.767500000002</v>
      </c>
      <c r="V459" s="9">
        <f t="shared" si="54"/>
        <v>41867.767500000002</v>
      </c>
      <c r="W459">
        <f t="shared" si="55"/>
        <v>2014</v>
      </c>
    </row>
    <row r="460" spans="1:23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9">
        <f t="shared" si="49"/>
        <v>41408.69976851852</v>
      </c>
      <c r="K460">
        <v>1365958060</v>
      </c>
      <c r="L460" s="9">
        <f t="shared" si="50"/>
        <v>41378.69976851852</v>
      </c>
      <c r="M460" t="b">
        <v>0</v>
      </c>
      <c r="N460">
        <v>49</v>
      </c>
      <c r="O460" t="b">
        <v>0</v>
      </c>
      <c r="P460" t="s">
        <v>8268</v>
      </c>
      <c r="Q460" s="12">
        <f t="shared" si="51"/>
        <v>0.08</v>
      </c>
      <c r="R460">
        <f t="shared" si="52"/>
        <v>16.760000000000002</v>
      </c>
      <c r="S460" s="14" t="s">
        <v>8308</v>
      </c>
      <c r="T460" t="s">
        <v>8314</v>
      </c>
      <c r="U460" s="9">
        <f t="shared" si="53"/>
        <v>41378.69976851852</v>
      </c>
      <c r="V460" s="9">
        <f t="shared" si="54"/>
        <v>41408.69976851852</v>
      </c>
      <c r="W460">
        <f t="shared" si="55"/>
        <v>2013</v>
      </c>
    </row>
    <row r="461" spans="1:23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9">
        <f t="shared" si="49"/>
        <v>40860.682025462964</v>
      </c>
      <c r="K461">
        <v>1316013727</v>
      </c>
      <c r="L461" s="9">
        <f t="shared" si="50"/>
        <v>40800.6403587963</v>
      </c>
      <c r="M461" t="b">
        <v>0</v>
      </c>
      <c r="N461">
        <v>1</v>
      </c>
      <c r="O461" t="b">
        <v>0</v>
      </c>
      <c r="P461" t="s">
        <v>8268</v>
      </c>
      <c r="Q461" s="12">
        <f t="shared" si="51"/>
        <v>0</v>
      </c>
      <c r="R461">
        <f t="shared" si="52"/>
        <v>25</v>
      </c>
      <c r="S461" s="14" t="s">
        <v>8308</v>
      </c>
      <c r="T461" t="s">
        <v>8314</v>
      </c>
      <c r="U461" s="9">
        <f t="shared" si="53"/>
        <v>40800.6403587963</v>
      </c>
      <c r="V461" s="9">
        <f t="shared" si="54"/>
        <v>40860.682025462964</v>
      </c>
      <c r="W461">
        <f t="shared" si="55"/>
        <v>2011</v>
      </c>
    </row>
    <row r="462" spans="1:23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9">
        <f t="shared" si="49"/>
        <v>41791.166666666664</v>
      </c>
      <c r="K462">
        <v>1398862875</v>
      </c>
      <c r="L462" s="9">
        <f t="shared" si="50"/>
        <v>41759.542534722219</v>
      </c>
      <c r="M462" t="b">
        <v>0</v>
      </c>
      <c r="N462">
        <v>2</v>
      </c>
      <c r="O462" t="b">
        <v>0</v>
      </c>
      <c r="P462" t="s">
        <v>8268</v>
      </c>
      <c r="Q462" s="12">
        <f t="shared" si="51"/>
        <v>0</v>
      </c>
      <c r="R462">
        <f t="shared" si="52"/>
        <v>12.5</v>
      </c>
      <c r="S462" s="14" t="s">
        <v>8308</v>
      </c>
      <c r="T462" t="s">
        <v>8314</v>
      </c>
      <c r="U462" s="9">
        <f t="shared" si="53"/>
        <v>41759.542534722219</v>
      </c>
      <c r="V462" s="9">
        <f t="shared" si="54"/>
        <v>41791.166666666664</v>
      </c>
      <c r="W462">
        <f t="shared" si="55"/>
        <v>2014</v>
      </c>
    </row>
    <row r="463" spans="1:23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9">
        <f t="shared" si="49"/>
        <v>41427.84684027778</v>
      </c>
      <c r="K463">
        <v>1368476367</v>
      </c>
      <c r="L463" s="9">
        <f t="shared" si="50"/>
        <v>41407.84684027778</v>
      </c>
      <c r="M463" t="b">
        <v>0</v>
      </c>
      <c r="N463">
        <v>0</v>
      </c>
      <c r="O463" t="b">
        <v>0</v>
      </c>
      <c r="P463" t="s">
        <v>8268</v>
      </c>
      <c r="Q463" s="12">
        <f t="shared" si="51"/>
        <v>0</v>
      </c>
      <c r="R463">
        <f t="shared" si="52"/>
        <v>0</v>
      </c>
      <c r="S463" s="14" t="s">
        <v>8308</v>
      </c>
      <c r="T463" t="s">
        <v>8314</v>
      </c>
      <c r="U463" s="9">
        <f t="shared" si="53"/>
        <v>41407.84684027778</v>
      </c>
      <c r="V463" s="9">
        <f t="shared" si="54"/>
        <v>41427.84684027778</v>
      </c>
      <c r="W463">
        <f t="shared" si="55"/>
        <v>2013</v>
      </c>
    </row>
    <row r="464" spans="1:23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9">
        <f t="shared" si="49"/>
        <v>40765.12663194444</v>
      </c>
      <c r="K464">
        <v>1307761341</v>
      </c>
      <c r="L464" s="9">
        <f t="shared" si="50"/>
        <v>40705.12663194444</v>
      </c>
      <c r="M464" t="b">
        <v>0</v>
      </c>
      <c r="N464">
        <v>0</v>
      </c>
      <c r="O464" t="b">
        <v>0</v>
      </c>
      <c r="P464" t="s">
        <v>8268</v>
      </c>
      <c r="Q464" s="12">
        <f t="shared" si="51"/>
        <v>0</v>
      </c>
      <c r="R464">
        <f t="shared" si="52"/>
        <v>0</v>
      </c>
      <c r="S464" s="14" t="s">
        <v>8308</v>
      </c>
      <c r="T464" t="s">
        <v>8314</v>
      </c>
      <c r="U464" s="9">
        <f t="shared" si="53"/>
        <v>40705.12663194444</v>
      </c>
      <c r="V464" s="9">
        <f t="shared" si="54"/>
        <v>40765.12663194444</v>
      </c>
      <c r="W464">
        <f t="shared" si="55"/>
        <v>2011</v>
      </c>
    </row>
    <row r="465" spans="1:23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9">
        <f t="shared" si="49"/>
        <v>40810.710104166668</v>
      </c>
      <c r="K465">
        <v>1311699753</v>
      </c>
      <c r="L465" s="9">
        <f t="shared" si="50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12">
        <f t="shared" si="51"/>
        <v>0.02</v>
      </c>
      <c r="R465">
        <f t="shared" si="52"/>
        <v>113.64</v>
      </c>
      <c r="S465" s="14" t="s">
        <v>8308</v>
      </c>
      <c r="T465" t="s">
        <v>8314</v>
      </c>
      <c r="U465" s="9">
        <f t="shared" si="53"/>
        <v>40750.710104166668</v>
      </c>
      <c r="V465" s="9">
        <f t="shared" si="54"/>
        <v>40810.710104166668</v>
      </c>
      <c r="W465">
        <f t="shared" si="55"/>
        <v>2011</v>
      </c>
    </row>
    <row r="466" spans="1:23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9">
        <f t="shared" si="49"/>
        <v>42508.84878472222</v>
      </c>
      <c r="K466">
        <v>1461874935</v>
      </c>
      <c r="L466" s="9">
        <f t="shared" si="50"/>
        <v>42488.84878472222</v>
      </c>
      <c r="M466" t="b">
        <v>0</v>
      </c>
      <c r="N466">
        <v>1</v>
      </c>
      <c r="O466" t="b">
        <v>0</v>
      </c>
      <c r="P466" t="s">
        <v>8268</v>
      </c>
      <c r="Q466" s="12">
        <f t="shared" si="51"/>
        <v>0</v>
      </c>
      <c r="R466">
        <f t="shared" si="52"/>
        <v>1</v>
      </c>
      <c r="S466" s="14" t="s">
        <v>8308</v>
      </c>
      <c r="T466" t="s">
        <v>8314</v>
      </c>
      <c r="U466" s="9">
        <f t="shared" si="53"/>
        <v>42488.84878472222</v>
      </c>
      <c r="V466" s="9">
        <f t="shared" si="54"/>
        <v>42508.84878472222</v>
      </c>
      <c r="W466">
        <f t="shared" si="55"/>
        <v>2016</v>
      </c>
    </row>
    <row r="467" spans="1:23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9">
        <f t="shared" si="49"/>
        <v>41817.120069444441</v>
      </c>
      <c r="K467">
        <v>1402455174</v>
      </c>
      <c r="L467" s="9">
        <f t="shared" si="50"/>
        <v>41801.120069444441</v>
      </c>
      <c r="M467" t="b">
        <v>0</v>
      </c>
      <c r="N467">
        <v>8</v>
      </c>
      <c r="O467" t="b">
        <v>0</v>
      </c>
      <c r="P467" t="s">
        <v>8268</v>
      </c>
      <c r="Q467" s="12">
        <f t="shared" si="51"/>
        <v>0.27</v>
      </c>
      <c r="R467">
        <f t="shared" si="52"/>
        <v>17.25</v>
      </c>
      <c r="S467" s="14" t="s">
        <v>8308</v>
      </c>
      <c r="T467" t="s">
        <v>8314</v>
      </c>
      <c r="U467" s="9">
        <f t="shared" si="53"/>
        <v>41801.120069444441</v>
      </c>
      <c r="V467" s="9">
        <f t="shared" si="54"/>
        <v>41817.120069444441</v>
      </c>
      <c r="W467">
        <f t="shared" si="55"/>
        <v>2014</v>
      </c>
    </row>
    <row r="468" spans="1:23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9">
        <f t="shared" si="49"/>
        <v>41159.942870370374</v>
      </c>
      <c r="K468">
        <v>1344465464</v>
      </c>
      <c r="L468" s="9">
        <f t="shared" si="50"/>
        <v>41129.942870370374</v>
      </c>
      <c r="M468" t="b">
        <v>0</v>
      </c>
      <c r="N468">
        <v>5</v>
      </c>
      <c r="O468" t="b">
        <v>0</v>
      </c>
      <c r="P468" t="s">
        <v>8268</v>
      </c>
      <c r="Q468" s="12">
        <f t="shared" si="51"/>
        <v>0.01</v>
      </c>
      <c r="R468">
        <f t="shared" si="52"/>
        <v>15.2</v>
      </c>
      <c r="S468" s="14" t="s">
        <v>8308</v>
      </c>
      <c r="T468" t="s">
        <v>8314</v>
      </c>
      <c r="U468" s="9">
        <f t="shared" si="53"/>
        <v>41129.942870370374</v>
      </c>
      <c r="V468" s="9">
        <f t="shared" si="54"/>
        <v>41159.942870370374</v>
      </c>
      <c r="W468">
        <f t="shared" si="55"/>
        <v>2012</v>
      </c>
    </row>
    <row r="469" spans="1:23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9">
        <f t="shared" si="49"/>
        <v>41180.679791666669</v>
      </c>
      <c r="K469">
        <v>1344961134</v>
      </c>
      <c r="L469" s="9">
        <f t="shared" si="50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12">
        <f t="shared" si="51"/>
        <v>0.22</v>
      </c>
      <c r="R469">
        <f t="shared" si="52"/>
        <v>110.64</v>
      </c>
      <c r="S469" s="14" t="s">
        <v>8308</v>
      </c>
      <c r="T469" t="s">
        <v>8314</v>
      </c>
      <c r="U469" s="9">
        <f t="shared" si="53"/>
        <v>41135.679791666669</v>
      </c>
      <c r="V469" s="9">
        <f t="shared" si="54"/>
        <v>41180.679791666669</v>
      </c>
      <c r="W469">
        <f t="shared" si="55"/>
        <v>2012</v>
      </c>
    </row>
    <row r="470" spans="1:23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9">
        <f t="shared" si="49"/>
        <v>41101.160474537035</v>
      </c>
      <c r="K470">
        <v>1336795283</v>
      </c>
      <c r="L470" s="9">
        <f t="shared" si="50"/>
        <v>41041.167627314819</v>
      </c>
      <c r="M470" t="b">
        <v>0</v>
      </c>
      <c r="N470">
        <v>0</v>
      </c>
      <c r="O470" t="b">
        <v>0</v>
      </c>
      <c r="P470" t="s">
        <v>8268</v>
      </c>
      <c r="Q470" s="12">
        <f t="shared" si="51"/>
        <v>0</v>
      </c>
      <c r="R470">
        <f t="shared" si="52"/>
        <v>0</v>
      </c>
      <c r="S470" s="14" t="s">
        <v>8308</v>
      </c>
      <c r="T470" t="s">
        <v>8314</v>
      </c>
      <c r="U470" s="9">
        <f t="shared" si="53"/>
        <v>41041.167627314819</v>
      </c>
      <c r="V470" s="9">
        <f t="shared" si="54"/>
        <v>41101.160474537035</v>
      </c>
      <c r="W470">
        <f t="shared" si="55"/>
        <v>2012</v>
      </c>
    </row>
    <row r="471" spans="1:23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9">
        <f t="shared" si="49"/>
        <v>41887.989861111113</v>
      </c>
      <c r="K471">
        <v>1404776724</v>
      </c>
      <c r="L471" s="9">
        <f t="shared" si="50"/>
        <v>41827.989861111113</v>
      </c>
      <c r="M471" t="b">
        <v>0</v>
      </c>
      <c r="N471">
        <v>0</v>
      </c>
      <c r="O471" t="b">
        <v>0</v>
      </c>
      <c r="P471" t="s">
        <v>8268</v>
      </c>
      <c r="Q471" s="12">
        <f t="shared" si="51"/>
        <v>0</v>
      </c>
      <c r="R471">
        <f t="shared" si="52"/>
        <v>0</v>
      </c>
      <c r="S471" s="14" t="s">
        <v>8308</v>
      </c>
      <c r="T471" t="s">
        <v>8314</v>
      </c>
      <c r="U471" s="9">
        <f t="shared" si="53"/>
        <v>41827.989861111113</v>
      </c>
      <c r="V471" s="9">
        <f t="shared" si="54"/>
        <v>41887.989861111113</v>
      </c>
      <c r="W471">
        <f t="shared" si="55"/>
        <v>2014</v>
      </c>
    </row>
    <row r="472" spans="1:23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9">
        <f t="shared" si="49"/>
        <v>41655.166666666664</v>
      </c>
      <c r="K472">
        <v>1385524889</v>
      </c>
      <c r="L472" s="9">
        <f t="shared" si="50"/>
        <v>41605.167696759258</v>
      </c>
      <c r="M472" t="b">
        <v>0</v>
      </c>
      <c r="N472">
        <v>2</v>
      </c>
      <c r="O472" t="b">
        <v>0</v>
      </c>
      <c r="P472" t="s">
        <v>8268</v>
      </c>
      <c r="Q472" s="12">
        <f t="shared" si="51"/>
        <v>0.01</v>
      </c>
      <c r="R472">
        <f t="shared" si="52"/>
        <v>25.5</v>
      </c>
      <c r="S472" s="14" t="s">
        <v>8308</v>
      </c>
      <c r="T472" t="s">
        <v>8314</v>
      </c>
      <c r="U472" s="9">
        <f t="shared" si="53"/>
        <v>41605.167696759258</v>
      </c>
      <c r="V472" s="9">
        <f t="shared" si="54"/>
        <v>41655.166666666664</v>
      </c>
      <c r="W472">
        <f t="shared" si="55"/>
        <v>2013</v>
      </c>
    </row>
    <row r="473" spans="1:23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9">
        <f t="shared" si="49"/>
        <v>41748.680312500001</v>
      </c>
      <c r="K473">
        <v>1394039979</v>
      </c>
      <c r="L473" s="9">
        <f t="shared" si="50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2">
        <f t="shared" si="51"/>
        <v>0.12</v>
      </c>
      <c r="R473">
        <f t="shared" si="52"/>
        <v>38.479999999999997</v>
      </c>
      <c r="S473" s="14" t="s">
        <v>8308</v>
      </c>
      <c r="T473" t="s">
        <v>8314</v>
      </c>
      <c r="U473" s="9">
        <f t="shared" si="53"/>
        <v>41703.721979166665</v>
      </c>
      <c r="V473" s="9">
        <f t="shared" si="54"/>
        <v>41748.680312500001</v>
      </c>
      <c r="W473">
        <f t="shared" si="55"/>
        <v>2014</v>
      </c>
    </row>
    <row r="474" spans="1:23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9">
        <f t="shared" si="49"/>
        <v>41874.922662037039</v>
      </c>
      <c r="K474">
        <v>1406239718</v>
      </c>
      <c r="L474" s="9">
        <f t="shared" si="50"/>
        <v>41844.922662037039</v>
      </c>
      <c r="M474" t="b">
        <v>0</v>
      </c>
      <c r="N474">
        <v>5</v>
      </c>
      <c r="O474" t="b">
        <v>0</v>
      </c>
      <c r="P474" t="s">
        <v>8268</v>
      </c>
      <c r="Q474" s="12">
        <f t="shared" si="51"/>
        <v>0.18</v>
      </c>
      <c r="R474">
        <f t="shared" si="52"/>
        <v>28.2</v>
      </c>
      <c r="S474" s="14" t="s">
        <v>8308</v>
      </c>
      <c r="T474" t="s">
        <v>8314</v>
      </c>
      <c r="U474" s="9">
        <f t="shared" si="53"/>
        <v>41844.922662037039</v>
      </c>
      <c r="V474" s="9">
        <f t="shared" si="54"/>
        <v>41874.922662037039</v>
      </c>
      <c r="W474">
        <f t="shared" si="55"/>
        <v>2014</v>
      </c>
    </row>
    <row r="475" spans="1:23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9">
        <f t="shared" si="49"/>
        <v>41899.698136574072</v>
      </c>
      <c r="K475">
        <v>1408380319</v>
      </c>
      <c r="L475" s="9">
        <f t="shared" si="50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12">
        <f t="shared" si="51"/>
        <v>0.03</v>
      </c>
      <c r="R475">
        <f t="shared" si="52"/>
        <v>61.5</v>
      </c>
      <c r="S475" s="14" t="s">
        <v>8308</v>
      </c>
      <c r="T475" t="s">
        <v>8314</v>
      </c>
      <c r="U475" s="9">
        <f t="shared" si="53"/>
        <v>41869.698136574072</v>
      </c>
      <c r="V475" s="9">
        <f t="shared" si="54"/>
        <v>41899.698136574072</v>
      </c>
      <c r="W475">
        <f t="shared" si="55"/>
        <v>2014</v>
      </c>
    </row>
    <row r="476" spans="1:23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9">
        <f t="shared" si="49"/>
        <v>42783.329039351855</v>
      </c>
      <c r="K476">
        <v>1484726029</v>
      </c>
      <c r="L476" s="9">
        <f t="shared" si="50"/>
        <v>42753.329039351855</v>
      </c>
      <c r="M476" t="b">
        <v>0</v>
      </c>
      <c r="N476">
        <v>1</v>
      </c>
      <c r="O476" t="b">
        <v>0</v>
      </c>
      <c r="P476" t="s">
        <v>8268</v>
      </c>
      <c r="Q476" s="12">
        <f t="shared" si="51"/>
        <v>0</v>
      </c>
      <c r="R476">
        <f t="shared" si="52"/>
        <v>1</v>
      </c>
      <c r="S476" s="14" t="s">
        <v>8308</v>
      </c>
      <c r="T476" t="s">
        <v>8314</v>
      </c>
      <c r="U476" s="9">
        <f t="shared" si="53"/>
        <v>42753.329039351855</v>
      </c>
      <c r="V476" s="9">
        <f t="shared" si="54"/>
        <v>42783.329039351855</v>
      </c>
      <c r="W476">
        <f t="shared" si="55"/>
        <v>2017</v>
      </c>
    </row>
    <row r="477" spans="1:23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9">
        <f t="shared" si="49"/>
        <v>42130.086145833338</v>
      </c>
      <c r="K477">
        <v>1428285843</v>
      </c>
      <c r="L477" s="9">
        <f t="shared" si="50"/>
        <v>42100.086145833338</v>
      </c>
      <c r="M477" t="b">
        <v>0</v>
      </c>
      <c r="N477">
        <v>0</v>
      </c>
      <c r="O477" t="b">
        <v>0</v>
      </c>
      <c r="P477" t="s">
        <v>8268</v>
      </c>
      <c r="Q477" s="12">
        <f t="shared" si="51"/>
        <v>0</v>
      </c>
      <c r="R477">
        <f t="shared" si="52"/>
        <v>0</v>
      </c>
      <c r="S477" s="14" t="s">
        <v>8308</v>
      </c>
      <c r="T477" t="s">
        <v>8314</v>
      </c>
      <c r="U477" s="9">
        <f t="shared" si="53"/>
        <v>42100.086145833338</v>
      </c>
      <c r="V477" s="9">
        <f t="shared" si="54"/>
        <v>42130.086145833338</v>
      </c>
      <c r="W477">
        <f t="shared" si="55"/>
        <v>2015</v>
      </c>
    </row>
    <row r="478" spans="1:23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9">
        <f t="shared" si="49"/>
        <v>41793.165972222225</v>
      </c>
      <c r="K478">
        <v>1398727441</v>
      </c>
      <c r="L478" s="9">
        <f t="shared" si="50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2">
        <f t="shared" si="51"/>
        <v>0.02</v>
      </c>
      <c r="R478">
        <f t="shared" si="52"/>
        <v>39.57</v>
      </c>
      <c r="S478" s="14" t="s">
        <v>8308</v>
      </c>
      <c r="T478" t="s">
        <v>8314</v>
      </c>
      <c r="U478" s="9">
        <f t="shared" si="53"/>
        <v>41757.975011574075</v>
      </c>
      <c r="V478" s="9">
        <f t="shared" si="54"/>
        <v>41793.165972222225</v>
      </c>
      <c r="W478">
        <f t="shared" si="55"/>
        <v>2014</v>
      </c>
    </row>
    <row r="479" spans="1:23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9">
        <f t="shared" si="49"/>
        <v>41047.83488425926</v>
      </c>
      <c r="K479">
        <v>1332187334</v>
      </c>
      <c r="L479" s="9">
        <f t="shared" si="50"/>
        <v>40987.83488425926</v>
      </c>
      <c r="M479" t="b">
        <v>0</v>
      </c>
      <c r="N479">
        <v>0</v>
      </c>
      <c r="O479" t="b">
        <v>0</v>
      </c>
      <c r="P479" t="s">
        <v>8268</v>
      </c>
      <c r="Q479" s="12">
        <f t="shared" si="51"/>
        <v>0</v>
      </c>
      <c r="R479">
        <f t="shared" si="52"/>
        <v>0</v>
      </c>
      <c r="S479" s="14" t="s">
        <v>8308</v>
      </c>
      <c r="T479" t="s">
        <v>8314</v>
      </c>
      <c r="U479" s="9">
        <f t="shared" si="53"/>
        <v>40987.83488425926</v>
      </c>
      <c r="V479" s="9">
        <f t="shared" si="54"/>
        <v>41047.83488425926</v>
      </c>
      <c r="W479">
        <f t="shared" si="55"/>
        <v>2012</v>
      </c>
    </row>
    <row r="480" spans="1:23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9">
        <f t="shared" si="49"/>
        <v>42095.869317129633</v>
      </c>
      <c r="K480">
        <v>1425333109</v>
      </c>
      <c r="L480" s="9">
        <f t="shared" si="50"/>
        <v>42065.910983796297</v>
      </c>
      <c r="M480" t="b">
        <v>0</v>
      </c>
      <c r="N480">
        <v>0</v>
      </c>
      <c r="O480" t="b">
        <v>0</v>
      </c>
      <c r="P480" t="s">
        <v>8268</v>
      </c>
      <c r="Q480" s="12">
        <f t="shared" si="51"/>
        <v>0</v>
      </c>
      <c r="R480">
        <f t="shared" si="52"/>
        <v>0</v>
      </c>
      <c r="S480" s="14" t="s">
        <v>8308</v>
      </c>
      <c r="T480" t="s">
        <v>8314</v>
      </c>
      <c r="U480" s="9">
        <f t="shared" si="53"/>
        <v>42065.910983796297</v>
      </c>
      <c r="V480" s="9">
        <f t="shared" si="54"/>
        <v>42095.869317129633</v>
      </c>
      <c r="W480">
        <f t="shared" si="55"/>
        <v>2015</v>
      </c>
    </row>
    <row r="481" spans="1:23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9">
        <f t="shared" si="49"/>
        <v>41964.449479166666</v>
      </c>
      <c r="K481">
        <v>1411379235</v>
      </c>
      <c r="L481" s="9">
        <f t="shared" si="50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12">
        <f t="shared" si="51"/>
        <v>0.33</v>
      </c>
      <c r="R481">
        <f t="shared" si="52"/>
        <v>88.8</v>
      </c>
      <c r="S481" s="14" t="s">
        <v>8308</v>
      </c>
      <c r="T481" t="s">
        <v>8314</v>
      </c>
      <c r="U481" s="9">
        <f t="shared" si="53"/>
        <v>41904.407812500001</v>
      </c>
      <c r="V481" s="9">
        <f t="shared" si="54"/>
        <v>41964.449479166666</v>
      </c>
      <c r="W481">
        <f t="shared" si="55"/>
        <v>2014</v>
      </c>
    </row>
    <row r="482" spans="1:23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9">
        <f t="shared" si="49"/>
        <v>41495.500173611115</v>
      </c>
      <c r="K482">
        <v>1373457615</v>
      </c>
      <c r="L482" s="9">
        <f t="shared" si="50"/>
        <v>41465.500173611115</v>
      </c>
      <c r="M482" t="b">
        <v>0</v>
      </c>
      <c r="N482">
        <v>140</v>
      </c>
      <c r="O482" t="b">
        <v>0</v>
      </c>
      <c r="P482" t="s">
        <v>8268</v>
      </c>
      <c r="Q482" s="12">
        <f t="shared" si="51"/>
        <v>0.19</v>
      </c>
      <c r="R482">
        <f t="shared" si="52"/>
        <v>55.46</v>
      </c>
      <c r="S482" s="14" t="s">
        <v>8308</v>
      </c>
      <c r="T482" t="s">
        <v>8314</v>
      </c>
      <c r="U482" s="9">
        <f t="shared" si="53"/>
        <v>41465.500173611115</v>
      </c>
      <c r="V482" s="9">
        <f t="shared" si="54"/>
        <v>41495.500173611115</v>
      </c>
      <c r="W482">
        <f t="shared" si="55"/>
        <v>2013</v>
      </c>
    </row>
    <row r="483" spans="1:23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9">
        <f t="shared" si="49"/>
        <v>41192.672326388885</v>
      </c>
      <c r="K483">
        <v>1347293289</v>
      </c>
      <c r="L483" s="9">
        <f t="shared" si="50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12">
        <f t="shared" si="51"/>
        <v>0.06</v>
      </c>
      <c r="R483">
        <f t="shared" si="52"/>
        <v>87.14</v>
      </c>
      <c r="S483" s="14" t="s">
        <v>8308</v>
      </c>
      <c r="T483" t="s">
        <v>8314</v>
      </c>
      <c r="U483" s="9">
        <f t="shared" si="53"/>
        <v>41162.672326388885</v>
      </c>
      <c r="V483" s="9">
        <f t="shared" si="54"/>
        <v>41192.672326388885</v>
      </c>
      <c r="W483">
        <f t="shared" si="55"/>
        <v>2012</v>
      </c>
    </row>
    <row r="484" spans="1:23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9">
        <f t="shared" si="49"/>
        <v>42474.606944444444</v>
      </c>
      <c r="K484">
        <v>1458336690</v>
      </c>
      <c r="L484" s="9">
        <f t="shared" si="50"/>
        <v>42447.896874999999</v>
      </c>
      <c r="M484" t="b">
        <v>0</v>
      </c>
      <c r="N484">
        <v>1</v>
      </c>
      <c r="O484" t="b">
        <v>0</v>
      </c>
      <c r="P484" t="s">
        <v>8268</v>
      </c>
      <c r="Q484" s="12">
        <f t="shared" si="51"/>
        <v>0</v>
      </c>
      <c r="R484">
        <f t="shared" si="52"/>
        <v>10</v>
      </c>
      <c r="S484" s="14" t="s">
        <v>8308</v>
      </c>
      <c r="T484" t="s">
        <v>8314</v>
      </c>
      <c r="U484" s="9">
        <f t="shared" si="53"/>
        <v>42447.896874999999</v>
      </c>
      <c r="V484" s="9">
        <f t="shared" si="54"/>
        <v>42474.606944444444</v>
      </c>
      <c r="W484">
        <f t="shared" si="55"/>
        <v>2016</v>
      </c>
    </row>
    <row r="485" spans="1:23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9">
        <f t="shared" si="49"/>
        <v>41303.197592592594</v>
      </c>
      <c r="K485">
        <v>1354250672</v>
      </c>
      <c r="L485" s="9">
        <f t="shared" si="50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2">
        <f t="shared" si="51"/>
        <v>0.5</v>
      </c>
      <c r="R485">
        <f t="shared" si="52"/>
        <v>51.22</v>
      </c>
      <c r="S485" s="14" t="s">
        <v>8308</v>
      </c>
      <c r="T485" t="s">
        <v>8314</v>
      </c>
      <c r="U485" s="9">
        <f t="shared" si="53"/>
        <v>41243.197592592594</v>
      </c>
      <c r="V485" s="9">
        <f t="shared" si="54"/>
        <v>41303.197592592594</v>
      </c>
      <c r="W485">
        <f t="shared" si="55"/>
        <v>2012</v>
      </c>
    </row>
    <row r="486" spans="1:23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9">
        <f t="shared" si="49"/>
        <v>42313.981157407412</v>
      </c>
      <c r="K486">
        <v>1443220372</v>
      </c>
      <c r="L486" s="9">
        <f t="shared" si="50"/>
        <v>42272.93949074074</v>
      </c>
      <c r="M486" t="b">
        <v>0</v>
      </c>
      <c r="N486">
        <v>11</v>
      </c>
      <c r="O486" t="b">
        <v>0</v>
      </c>
      <c r="P486" t="s">
        <v>8268</v>
      </c>
      <c r="Q486" s="12">
        <f t="shared" si="51"/>
        <v>0</v>
      </c>
      <c r="R486">
        <f t="shared" si="52"/>
        <v>13.55</v>
      </c>
      <c r="S486" s="14" t="s">
        <v>8308</v>
      </c>
      <c r="T486" t="s">
        <v>8314</v>
      </c>
      <c r="U486" s="9">
        <f t="shared" si="53"/>
        <v>42272.93949074074</v>
      </c>
      <c r="V486" s="9">
        <f t="shared" si="54"/>
        <v>42313.981157407412</v>
      </c>
      <c r="W486">
        <f t="shared" si="55"/>
        <v>2015</v>
      </c>
    </row>
    <row r="487" spans="1:23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9">
        <f t="shared" si="49"/>
        <v>41411.505775462967</v>
      </c>
      <c r="K487">
        <v>1366200499</v>
      </c>
      <c r="L487" s="9">
        <f t="shared" si="50"/>
        <v>41381.505775462967</v>
      </c>
      <c r="M487" t="b">
        <v>0</v>
      </c>
      <c r="N487">
        <v>125</v>
      </c>
      <c r="O487" t="b">
        <v>0</v>
      </c>
      <c r="P487" t="s">
        <v>8268</v>
      </c>
      <c r="Q487" s="12">
        <f t="shared" si="51"/>
        <v>0.22</v>
      </c>
      <c r="R487">
        <f t="shared" si="52"/>
        <v>66.52</v>
      </c>
      <c r="S487" s="14" t="s">
        <v>8308</v>
      </c>
      <c r="T487" t="s">
        <v>8314</v>
      </c>
      <c r="U487" s="9">
        <f t="shared" si="53"/>
        <v>41381.505775462967</v>
      </c>
      <c r="V487" s="9">
        <f t="shared" si="54"/>
        <v>41411.505775462967</v>
      </c>
      <c r="W487">
        <f t="shared" si="55"/>
        <v>2013</v>
      </c>
    </row>
    <row r="488" spans="1:23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9">
        <f t="shared" si="49"/>
        <v>41791.94258101852</v>
      </c>
      <c r="K488">
        <v>1399070239</v>
      </c>
      <c r="L488" s="9">
        <f t="shared" si="50"/>
        <v>41761.94258101852</v>
      </c>
      <c r="M488" t="b">
        <v>0</v>
      </c>
      <c r="N488">
        <v>1</v>
      </c>
      <c r="O488" t="b">
        <v>0</v>
      </c>
      <c r="P488" t="s">
        <v>8268</v>
      </c>
      <c r="Q488" s="12">
        <f t="shared" si="51"/>
        <v>0</v>
      </c>
      <c r="R488">
        <f t="shared" si="52"/>
        <v>50</v>
      </c>
      <c r="S488" s="14" t="s">
        <v>8308</v>
      </c>
      <c r="T488" t="s">
        <v>8314</v>
      </c>
      <c r="U488" s="9">
        <f t="shared" si="53"/>
        <v>41761.94258101852</v>
      </c>
      <c r="V488" s="9">
        <f t="shared" si="54"/>
        <v>41791.94258101852</v>
      </c>
      <c r="W488">
        <f t="shared" si="55"/>
        <v>2014</v>
      </c>
    </row>
    <row r="489" spans="1:23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9">
        <f t="shared" si="49"/>
        <v>42729.636504629627</v>
      </c>
      <c r="K489">
        <v>1477491394</v>
      </c>
      <c r="L489" s="9">
        <f t="shared" si="50"/>
        <v>42669.594837962963</v>
      </c>
      <c r="M489" t="b">
        <v>0</v>
      </c>
      <c r="N489">
        <v>0</v>
      </c>
      <c r="O489" t="b">
        <v>0</v>
      </c>
      <c r="P489" t="s">
        <v>8268</v>
      </c>
      <c r="Q489" s="12">
        <f t="shared" si="51"/>
        <v>0</v>
      </c>
      <c r="R489">
        <f t="shared" si="52"/>
        <v>0</v>
      </c>
      <c r="S489" s="14" t="s">
        <v>8308</v>
      </c>
      <c r="T489" t="s">
        <v>8314</v>
      </c>
      <c r="U489" s="9">
        <f t="shared" si="53"/>
        <v>42669.594837962963</v>
      </c>
      <c r="V489" s="9">
        <f t="shared" si="54"/>
        <v>42729.636504629627</v>
      </c>
      <c r="W489">
        <f t="shared" si="55"/>
        <v>2016</v>
      </c>
    </row>
    <row r="490" spans="1:23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9">
        <f t="shared" si="49"/>
        <v>42744.054398148146</v>
      </c>
      <c r="K490">
        <v>1481332700</v>
      </c>
      <c r="L490" s="9">
        <f t="shared" si="50"/>
        <v>42714.054398148146</v>
      </c>
      <c r="M490" t="b">
        <v>0</v>
      </c>
      <c r="N490">
        <v>0</v>
      </c>
      <c r="O490" t="b">
        <v>0</v>
      </c>
      <c r="P490" t="s">
        <v>8268</v>
      </c>
      <c r="Q490" s="12">
        <f t="shared" si="51"/>
        <v>0</v>
      </c>
      <c r="R490">
        <f t="shared" si="52"/>
        <v>0</v>
      </c>
      <c r="S490" s="14" t="s">
        <v>8308</v>
      </c>
      <c r="T490" t="s">
        <v>8314</v>
      </c>
      <c r="U490" s="9">
        <f t="shared" si="53"/>
        <v>42714.054398148146</v>
      </c>
      <c r="V490" s="9">
        <f t="shared" si="54"/>
        <v>42744.054398148146</v>
      </c>
      <c r="W490">
        <f t="shared" si="55"/>
        <v>2016</v>
      </c>
    </row>
    <row r="491" spans="1:23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9">
        <f t="shared" si="49"/>
        <v>40913.481249999997</v>
      </c>
      <c r="K491">
        <v>1323084816</v>
      </c>
      <c r="L491" s="9">
        <f t="shared" si="50"/>
        <v>40882.481666666667</v>
      </c>
      <c r="M491" t="b">
        <v>0</v>
      </c>
      <c r="N491">
        <v>3</v>
      </c>
      <c r="O491" t="b">
        <v>0</v>
      </c>
      <c r="P491" t="s">
        <v>8268</v>
      </c>
      <c r="Q491" s="12">
        <f t="shared" si="51"/>
        <v>0</v>
      </c>
      <c r="R491">
        <f t="shared" si="52"/>
        <v>71.67</v>
      </c>
      <c r="S491" s="14" t="s">
        <v>8308</v>
      </c>
      <c r="T491" t="s">
        <v>8314</v>
      </c>
      <c r="U491" s="9">
        <f t="shared" si="53"/>
        <v>40882.481666666667</v>
      </c>
      <c r="V491" s="9">
        <f t="shared" si="54"/>
        <v>40913.481249999997</v>
      </c>
      <c r="W491">
        <f t="shared" si="55"/>
        <v>2011</v>
      </c>
    </row>
    <row r="492" spans="1:23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9">
        <f t="shared" si="49"/>
        <v>41143.968576388885</v>
      </c>
      <c r="K492">
        <v>1343085285</v>
      </c>
      <c r="L492" s="9">
        <f t="shared" si="50"/>
        <v>41113.968576388885</v>
      </c>
      <c r="M492" t="b">
        <v>0</v>
      </c>
      <c r="N492">
        <v>0</v>
      </c>
      <c r="O492" t="b">
        <v>0</v>
      </c>
      <c r="P492" t="s">
        <v>8268</v>
      </c>
      <c r="Q492" s="12">
        <f t="shared" si="51"/>
        <v>0</v>
      </c>
      <c r="R492">
        <f t="shared" si="52"/>
        <v>0</v>
      </c>
      <c r="S492" s="14" t="s">
        <v>8308</v>
      </c>
      <c r="T492" t="s">
        <v>8314</v>
      </c>
      <c r="U492" s="9">
        <f t="shared" si="53"/>
        <v>41113.968576388885</v>
      </c>
      <c r="V492" s="9">
        <f t="shared" si="54"/>
        <v>41143.968576388885</v>
      </c>
      <c r="W492">
        <f t="shared" si="55"/>
        <v>2012</v>
      </c>
    </row>
    <row r="493" spans="1:23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9">
        <f t="shared" si="49"/>
        <v>42396.982627314814</v>
      </c>
      <c r="K493">
        <v>1451345699</v>
      </c>
      <c r="L493" s="9">
        <f t="shared" si="50"/>
        <v>42366.982627314814</v>
      </c>
      <c r="M493" t="b">
        <v>0</v>
      </c>
      <c r="N493">
        <v>0</v>
      </c>
      <c r="O493" t="b">
        <v>0</v>
      </c>
      <c r="P493" t="s">
        <v>8268</v>
      </c>
      <c r="Q493" s="12">
        <f t="shared" si="51"/>
        <v>0</v>
      </c>
      <c r="R493">
        <f t="shared" si="52"/>
        <v>0</v>
      </c>
      <c r="S493" s="14" t="s">
        <v>8308</v>
      </c>
      <c r="T493" t="s">
        <v>8314</v>
      </c>
      <c r="U493" s="9">
        <f t="shared" si="53"/>
        <v>42366.982627314814</v>
      </c>
      <c r="V493" s="9">
        <f t="shared" si="54"/>
        <v>42396.982627314814</v>
      </c>
      <c r="W493">
        <f t="shared" si="55"/>
        <v>2015</v>
      </c>
    </row>
    <row r="494" spans="1:23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9">
        <f t="shared" si="49"/>
        <v>42656.03506944445</v>
      </c>
      <c r="K494">
        <v>1471135830</v>
      </c>
      <c r="L494" s="9">
        <f t="shared" si="50"/>
        <v>42596.03506944445</v>
      </c>
      <c r="M494" t="b">
        <v>0</v>
      </c>
      <c r="N494">
        <v>0</v>
      </c>
      <c r="O494" t="b">
        <v>0</v>
      </c>
      <c r="P494" t="s">
        <v>8268</v>
      </c>
      <c r="Q494" s="12">
        <f t="shared" si="51"/>
        <v>0</v>
      </c>
      <c r="R494">
        <f t="shared" si="52"/>
        <v>0</v>
      </c>
      <c r="S494" s="14" t="s">
        <v>8308</v>
      </c>
      <c r="T494" t="s">
        <v>8314</v>
      </c>
      <c r="U494" s="9">
        <f t="shared" si="53"/>
        <v>42596.03506944445</v>
      </c>
      <c r="V494" s="9">
        <f t="shared" si="54"/>
        <v>42656.03506944445</v>
      </c>
      <c r="W494">
        <f t="shared" si="55"/>
        <v>2016</v>
      </c>
    </row>
    <row r="495" spans="1:23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9">
        <f t="shared" si="49"/>
        <v>42144.726134259261</v>
      </c>
      <c r="K495">
        <v>1429550738</v>
      </c>
      <c r="L495" s="9">
        <f t="shared" si="50"/>
        <v>42114.726134259261</v>
      </c>
      <c r="M495" t="b">
        <v>0</v>
      </c>
      <c r="N495">
        <v>0</v>
      </c>
      <c r="O495" t="b">
        <v>0</v>
      </c>
      <c r="P495" t="s">
        <v>8268</v>
      </c>
      <c r="Q495" s="12">
        <f t="shared" si="51"/>
        <v>0</v>
      </c>
      <c r="R495">
        <f t="shared" si="52"/>
        <v>0</v>
      </c>
      <c r="S495" s="14" t="s">
        <v>8308</v>
      </c>
      <c r="T495" t="s">
        <v>8314</v>
      </c>
      <c r="U495" s="9">
        <f t="shared" si="53"/>
        <v>42114.726134259261</v>
      </c>
      <c r="V495" s="9">
        <f t="shared" si="54"/>
        <v>42144.726134259261</v>
      </c>
      <c r="W495">
        <f t="shared" si="55"/>
        <v>2015</v>
      </c>
    </row>
    <row r="496" spans="1:23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9">
        <f t="shared" si="49"/>
        <v>41823.125</v>
      </c>
      <c r="K496">
        <v>1402343765</v>
      </c>
      <c r="L496" s="9">
        <f t="shared" si="50"/>
        <v>41799.830613425926</v>
      </c>
      <c r="M496" t="b">
        <v>0</v>
      </c>
      <c r="N496">
        <v>3</v>
      </c>
      <c r="O496" t="b">
        <v>0</v>
      </c>
      <c r="P496" t="s">
        <v>8268</v>
      </c>
      <c r="Q496" s="12">
        <f t="shared" si="51"/>
        <v>0</v>
      </c>
      <c r="R496">
        <f t="shared" si="52"/>
        <v>10.33</v>
      </c>
      <c r="S496" s="14" t="s">
        <v>8308</v>
      </c>
      <c r="T496" t="s">
        <v>8314</v>
      </c>
      <c r="U496" s="9">
        <f t="shared" si="53"/>
        <v>41799.830613425926</v>
      </c>
      <c r="V496" s="9">
        <f t="shared" si="54"/>
        <v>41823.125</v>
      </c>
      <c r="W496">
        <f t="shared" si="55"/>
        <v>2014</v>
      </c>
    </row>
    <row r="497" spans="1:23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9">
        <f t="shared" si="49"/>
        <v>42201.827604166669</v>
      </c>
      <c r="K497">
        <v>1434484305</v>
      </c>
      <c r="L497" s="9">
        <f t="shared" si="50"/>
        <v>42171.827604166669</v>
      </c>
      <c r="M497" t="b">
        <v>0</v>
      </c>
      <c r="N497">
        <v>0</v>
      </c>
      <c r="O497" t="b">
        <v>0</v>
      </c>
      <c r="P497" t="s">
        <v>8268</v>
      </c>
      <c r="Q497" s="12">
        <f t="shared" si="51"/>
        <v>0</v>
      </c>
      <c r="R497">
        <f t="shared" si="52"/>
        <v>0</v>
      </c>
      <c r="S497" s="14" t="s">
        <v>8308</v>
      </c>
      <c r="T497" t="s">
        <v>8314</v>
      </c>
      <c r="U497" s="9">
        <f t="shared" si="53"/>
        <v>42171.827604166669</v>
      </c>
      <c r="V497" s="9">
        <f t="shared" si="54"/>
        <v>42201.827604166669</v>
      </c>
      <c r="W497">
        <f t="shared" si="55"/>
        <v>2015</v>
      </c>
    </row>
    <row r="498" spans="1:23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9">
        <f t="shared" si="49"/>
        <v>41680.93141203704</v>
      </c>
      <c r="K498">
        <v>1386886874</v>
      </c>
      <c r="L498" s="9">
        <f t="shared" si="50"/>
        <v>41620.93141203704</v>
      </c>
      <c r="M498" t="b">
        <v>0</v>
      </c>
      <c r="N498">
        <v>1</v>
      </c>
      <c r="O498" t="b">
        <v>0</v>
      </c>
      <c r="P498" t="s">
        <v>8268</v>
      </c>
      <c r="Q498" s="12">
        <f t="shared" si="51"/>
        <v>0</v>
      </c>
      <c r="R498">
        <f t="shared" si="52"/>
        <v>1</v>
      </c>
      <c r="S498" s="14" t="s">
        <v>8308</v>
      </c>
      <c r="T498" t="s">
        <v>8314</v>
      </c>
      <c r="U498" s="9">
        <f t="shared" si="53"/>
        <v>41620.93141203704</v>
      </c>
      <c r="V498" s="9">
        <f t="shared" si="54"/>
        <v>41680.93141203704</v>
      </c>
      <c r="W498">
        <f t="shared" si="55"/>
        <v>2013</v>
      </c>
    </row>
    <row r="499" spans="1:23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9">
        <f t="shared" si="49"/>
        <v>41998.208333333328</v>
      </c>
      <c r="K499">
        <v>1414889665</v>
      </c>
      <c r="L499" s="9">
        <f t="shared" si="50"/>
        <v>41945.037789351853</v>
      </c>
      <c r="M499" t="b">
        <v>0</v>
      </c>
      <c r="N499">
        <v>3</v>
      </c>
      <c r="O499" t="b">
        <v>0</v>
      </c>
      <c r="P499" t="s">
        <v>8268</v>
      </c>
      <c r="Q499" s="12">
        <f t="shared" si="51"/>
        <v>0.01</v>
      </c>
      <c r="R499">
        <f t="shared" si="52"/>
        <v>10</v>
      </c>
      <c r="S499" s="14" t="s">
        <v>8308</v>
      </c>
      <c r="T499" t="s">
        <v>8314</v>
      </c>
      <c r="U499" s="9">
        <f t="shared" si="53"/>
        <v>41945.037789351853</v>
      </c>
      <c r="V499" s="9">
        <f t="shared" si="54"/>
        <v>41998.208333333328</v>
      </c>
      <c r="W499">
        <f t="shared" si="55"/>
        <v>2014</v>
      </c>
    </row>
    <row r="500" spans="1:23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9">
        <f t="shared" si="49"/>
        <v>40900.762141203704</v>
      </c>
      <c r="K500">
        <v>1321035449</v>
      </c>
      <c r="L500" s="9">
        <f t="shared" si="50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12">
        <f t="shared" si="51"/>
        <v>0.05</v>
      </c>
      <c r="R500">
        <f t="shared" si="52"/>
        <v>136.09</v>
      </c>
      <c r="S500" s="14" t="s">
        <v>8308</v>
      </c>
      <c r="T500" t="s">
        <v>8314</v>
      </c>
      <c r="U500" s="9">
        <f t="shared" si="53"/>
        <v>40858.762141203704</v>
      </c>
      <c r="V500" s="9">
        <f t="shared" si="54"/>
        <v>40900.762141203704</v>
      </c>
      <c r="W500">
        <f t="shared" si="55"/>
        <v>2011</v>
      </c>
    </row>
    <row r="501" spans="1:23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9">
        <f t="shared" si="49"/>
        <v>40098.874305555553</v>
      </c>
      <c r="K501">
        <v>1250630968</v>
      </c>
      <c r="L501" s="9">
        <f t="shared" si="50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12">
        <f t="shared" si="51"/>
        <v>0.1</v>
      </c>
      <c r="R501">
        <f t="shared" si="52"/>
        <v>73.459999999999994</v>
      </c>
      <c r="S501" s="14" t="s">
        <v>8308</v>
      </c>
      <c r="T501" t="s">
        <v>8314</v>
      </c>
      <c r="U501" s="9">
        <f t="shared" si="53"/>
        <v>40043.895462962959</v>
      </c>
      <c r="V501" s="9">
        <f t="shared" si="54"/>
        <v>40098.874305555553</v>
      </c>
      <c r="W501">
        <f t="shared" si="55"/>
        <v>2009</v>
      </c>
    </row>
    <row r="502" spans="1:23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9">
        <f t="shared" si="49"/>
        <v>40306.927777777775</v>
      </c>
      <c r="K502">
        <v>1268255751</v>
      </c>
      <c r="L502" s="9">
        <f t="shared" si="50"/>
        <v>40247.886006944442</v>
      </c>
      <c r="M502" t="b">
        <v>0</v>
      </c>
      <c r="N502">
        <v>4</v>
      </c>
      <c r="O502" t="b">
        <v>0</v>
      </c>
      <c r="P502" t="s">
        <v>8268</v>
      </c>
      <c r="Q502" s="12">
        <f t="shared" si="51"/>
        <v>0.03</v>
      </c>
      <c r="R502">
        <f t="shared" si="52"/>
        <v>53.75</v>
      </c>
      <c r="S502" s="14" t="s">
        <v>8308</v>
      </c>
      <c r="T502" t="s">
        <v>8314</v>
      </c>
      <c r="U502" s="9">
        <f t="shared" si="53"/>
        <v>40247.886006944442</v>
      </c>
      <c r="V502" s="9">
        <f t="shared" si="54"/>
        <v>40306.927777777775</v>
      </c>
      <c r="W502">
        <f t="shared" si="55"/>
        <v>2010</v>
      </c>
    </row>
    <row r="503" spans="1:23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9">
        <f t="shared" si="49"/>
        <v>40733.234386574077</v>
      </c>
      <c r="K503">
        <v>1307597851</v>
      </c>
      <c r="L503" s="9">
        <f t="shared" si="50"/>
        <v>40703.234386574077</v>
      </c>
      <c r="M503" t="b">
        <v>0</v>
      </c>
      <c r="N503">
        <v>0</v>
      </c>
      <c r="O503" t="b">
        <v>0</v>
      </c>
      <c r="P503" t="s">
        <v>8268</v>
      </c>
      <c r="Q503" s="12">
        <f t="shared" si="51"/>
        <v>0</v>
      </c>
      <c r="R503">
        <f t="shared" si="52"/>
        <v>0</v>
      </c>
      <c r="S503" s="14" t="s">
        <v>8308</v>
      </c>
      <c r="T503" t="s">
        <v>8314</v>
      </c>
      <c r="U503" s="9">
        <f t="shared" si="53"/>
        <v>40703.234386574077</v>
      </c>
      <c r="V503" s="9">
        <f t="shared" si="54"/>
        <v>40733.234386574077</v>
      </c>
      <c r="W503">
        <f t="shared" si="55"/>
        <v>2011</v>
      </c>
    </row>
    <row r="504" spans="1:23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9">
        <f t="shared" si="49"/>
        <v>40986.511863425927</v>
      </c>
      <c r="K504">
        <v>1329484625</v>
      </c>
      <c r="L504" s="9">
        <f t="shared" si="50"/>
        <v>40956.553530092591</v>
      </c>
      <c r="M504" t="b">
        <v>0</v>
      </c>
      <c r="N504">
        <v>4</v>
      </c>
      <c r="O504" t="b">
        <v>0</v>
      </c>
      <c r="P504" t="s">
        <v>8268</v>
      </c>
      <c r="Q504" s="12">
        <f t="shared" si="51"/>
        <v>0.01</v>
      </c>
      <c r="R504">
        <f t="shared" si="52"/>
        <v>57.5</v>
      </c>
      <c r="S504" s="14" t="s">
        <v>8308</v>
      </c>
      <c r="T504" t="s">
        <v>8314</v>
      </c>
      <c r="U504" s="9">
        <f t="shared" si="53"/>
        <v>40956.553530092591</v>
      </c>
      <c r="V504" s="9">
        <f t="shared" si="54"/>
        <v>40986.511863425927</v>
      </c>
      <c r="W504">
        <f t="shared" si="55"/>
        <v>2012</v>
      </c>
    </row>
    <row r="505" spans="1:23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9">
        <f t="shared" si="49"/>
        <v>42021.526655092588</v>
      </c>
      <c r="K505">
        <v>1418906303</v>
      </c>
      <c r="L505" s="9">
        <f t="shared" si="50"/>
        <v>41991.526655092588</v>
      </c>
      <c r="M505" t="b">
        <v>0</v>
      </c>
      <c r="N505">
        <v>9</v>
      </c>
      <c r="O505" t="b">
        <v>0</v>
      </c>
      <c r="P505" t="s">
        <v>8268</v>
      </c>
      <c r="Q505" s="12">
        <f t="shared" si="51"/>
        <v>0.02</v>
      </c>
      <c r="R505">
        <f t="shared" si="52"/>
        <v>12.67</v>
      </c>
      <c r="S505" s="14" t="s">
        <v>8308</v>
      </c>
      <c r="T505" t="s">
        <v>8314</v>
      </c>
      <c r="U505" s="9">
        <f t="shared" si="53"/>
        <v>41991.526655092588</v>
      </c>
      <c r="V505" s="9">
        <f t="shared" si="54"/>
        <v>42021.526655092588</v>
      </c>
      <c r="W505">
        <f t="shared" si="55"/>
        <v>2014</v>
      </c>
    </row>
    <row r="506" spans="1:23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9">
        <f t="shared" si="49"/>
        <v>41009.941979166666</v>
      </c>
      <c r="K506">
        <v>1328916987</v>
      </c>
      <c r="L506" s="9">
        <f t="shared" si="50"/>
        <v>40949.98364583333</v>
      </c>
      <c r="M506" t="b">
        <v>0</v>
      </c>
      <c r="N506">
        <v>5</v>
      </c>
      <c r="O506" t="b">
        <v>0</v>
      </c>
      <c r="P506" t="s">
        <v>8268</v>
      </c>
      <c r="Q506" s="12">
        <f t="shared" si="51"/>
        <v>0.01</v>
      </c>
      <c r="R506">
        <f t="shared" si="52"/>
        <v>67</v>
      </c>
      <c r="S506" s="14" t="s">
        <v>8308</v>
      </c>
      <c r="T506" t="s">
        <v>8314</v>
      </c>
      <c r="U506" s="9">
        <f t="shared" si="53"/>
        <v>40949.98364583333</v>
      </c>
      <c r="V506" s="9">
        <f t="shared" si="54"/>
        <v>41009.941979166666</v>
      </c>
      <c r="W506">
        <f t="shared" si="55"/>
        <v>2012</v>
      </c>
    </row>
    <row r="507" spans="1:23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9">
        <f t="shared" si="49"/>
        <v>42363.098217592589</v>
      </c>
      <c r="K507">
        <v>1447122086</v>
      </c>
      <c r="L507" s="9">
        <f t="shared" si="50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12">
        <f t="shared" si="51"/>
        <v>0</v>
      </c>
      <c r="R507">
        <f t="shared" si="52"/>
        <v>3.71</v>
      </c>
      <c r="S507" s="14" t="s">
        <v>8308</v>
      </c>
      <c r="T507" t="s">
        <v>8314</v>
      </c>
      <c r="U507" s="9">
        <f t="shared" si="53"/>
        <v>42318.098217592589</v>
      </c>
      <c r="V507" s="9">
        <f t="shared" si="54"/>
        <v>42363.098217592589</v>
      </c>
      <c r="W507">
        <f t="shared" si="55"/>
        <v>2015</v>
      </c>
    </row>
    <row r="508" spans="1:23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9">
        <f t="shared" si="49"/>
        <v>41496.552314814813</v>
      </c>
      <c r="K508">
        <v>1373548520</v>
      </c>
      <c r="L508" s="9">
        <f t="shared" si="50"/>
        <v>41466.552314814813</v>
      </c>
      <c r="M508" t="b">
        <v>0</v>
      </c>
      <c r="N508">
        <v>1</v>
      </c>
      <c r="O508" t="b">
        <v>0</v>
      </c>
      <c r="P508" t="s">
        <v>8268</v>
      </c>
      <c r="Q508" s="12">
        <f t="shared" si="51"/>
        <v>0</v>
      </c>
      <c r="R508">
        <f t="shared" si="52"/>
        <v>250</v>
      </c>
      <c r="S508" s="14" t="s">
        <v>8308</v>
      </c>
      <c r="T508" t="s">
        <v>8314</v>
      </c>
      <c r="U508" s="9">
        <f t="shared" si="53"/>
        <v>41466.552314814813</v>
      </c>
      <c r="V508" s="9">
        <f t="shared" si="54"/>
        <v>41496.552314814813</v>
      </c>
      <c r="W508">
        <f t="shared" si="55"/>
        <v>2013</v>
      </c>
    </row>
    <row r="509" spans="1:23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9">
        <f t="shared" si="49"/>
        <v>41201.958993055552</v>
      </c>
      <c r="K509">
        <v>1346799657</v>
      </c>
      <c r="L509" s="9">
        <f t="shared" si="50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12">
        <f t="shared" si="51"/>
        <v>0.03</v>
      </c>
      <c r="R509">
        <f t="shared" si="52"/>
        <v>64</v>
      </c>
      <c r="S509" s="14" t="s">
        <v>8308</v>
      </c>
      <c r="T509" t="s">
        <v>8314</v>
      </c>
      <c r="U509" s="9">
        <f t="shared" si="53"/>
        <v>41156.958993055552</v>
      </c>
      <c r="V509" s="9">
        <f t="shared" si="54"/>
        <v>41201.958993055552</v>
      </c>
      <c r="W509">
        <f t="shared" si="55"/>
        <v>2012</v>
      </c>
    </row>
    <row r="510" spans="1:23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9">
        <f t="shared" si="49"/>
        <v>41054.593055555553</v>
      </c>
      <c r="K510">
        <v>1332808501</v>
      </c>
      <c r="L510" s="9">
        <f t="shared" si="50"/>
        <v>40995.024317129632</v>
      </c>
      <c r="M510" t="b">
        <v>0</v>
      </c>
      <c r="N510">
        <v>3</v>
      </c>
      <c r="O510" t="b">
        <v>0</v>
      </c>
      <c r="P510" t="s">
        <v>8268</v>
      </c>
      <c r="Q510" s="12">
        <f t="shared" si="51"/>
        <v>0.01</v>
      </c>
      <c r="R510">
        <f t="shared" si="52"/>
        <v>133.33000000000001</v>
      </c>
      <c r="S510" s="14" t="s">
        <v>8308</v>
      </c>
      <c r="T510" t="s">
        <v>8314</v>
      </c>
      <c r="U510" s="9">
        <f t="shared" si="53"/>
        <v>40995.024317129632</v>
      </c>
      <c r="V510" s="9">
        <f t="shared" si="54"/>
        <v>41054.593055555553</v>
      </c>
      <c r="W510">
        <f t="shared" si="55"/>
        <v>2012</v>
      </c>
    </row>
    <row r="511" spans="1:23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9">
        <f t="shared" si="49"/>
        <v>42183.631597222222</v>
      </c>
      <c r="K511">
        <v>1432912170</v>
      </c>
      <c r="L511" s="9">
        <f t="shared" si="50"/>
        <v>42153.631597222222</v>
      </c>
      <c r="M511" t="b">
        <v>0</v>
      </c>
      <c r="N511">
        <v>1</v>
      </c>
      <c r="O511" t="b">
        <v>0</v>
      </c>
      <c r="P511" t="s">
        <v>8268</v>
      </c>
      <c r="Q511" s="12">
        <f t="shared" si="51"/>
        <v>0</v>
      </c>
      <c r="R511">
        <f t="shared" si="52"/>
        <v>10</v>
      </c>
      <c r="S511" s="14" t="s">
        <v>8308</v>
      </c>
      <c r="T511" t="s">
        <v>8314</v>
      </c>
      <c r="U511" s="9">
        <f t="shared" si="53"/>
        <v>42153.631597222222</v>
      </c>
      <c r="V511" s="9">
        <f t="shared" si="54"/>
        <v>42183.631597222222</v>
      </c>
      <c r="W511">
        <f t="shared" si="55"/>
        <v>2015</v>
      </c>
    </row>
    <row r="512" spans="1:23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9">
        <f t="shared" si="49"/>
        <v>42430.176377314812</v>
      </c>
      <c r="K512">
        <v>1454213639</v>
      </c>
      <c r="L512" s="9">
        <f t="shared" si="50"/>
        <v>42400.176377314812</v>
      </c>
      <c r="M512" t="b">
        <v>0</v>
      </c>
      <c r="N512">
        <v>0</v>
      </c>
      <c r="O512" t="b">
        <v>0</v>
      </c>
      <c r="P512" t="s">
        <v>8268</v>
      </c>
      <c r="Q512" s="12">
        <f t="shared" si="51"/>
        <v>0</v>
      </c>
      <c r="R512">
        <f t="shared" si="52"/>
        <v>0</v>
      </c>
      <c r="S512" s="14" t="s">
        <v>8308</v>
      </c>
      <c r="T512" t="s">
        <v>8314</v>
      </c>
      <c r="U512" s="9">
        <f t="shared" si="53"/>
        <v>42400.176377314812</v>
      </c>
      <c r="V512" s="9">
        <f t="shared" si="54"/>
        <v>42430.176377314812</v>
      </c>
      <c r="W512">
        <f t="shared" si="55"/>
        <v>2016</v>
      </c>
    </row>
    <row r="513" spans="1:23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9">
        <f t="shared" si="49"/>
        <v>41370.261365740742</v>
      </c>
      <c r="K513">
        <v>1362640582</v>
      </c>
      <c r="L513" s="9">
        <f t="shared" si="50"/>
        <v>41340.303032407406</v>
      </c>
      <c r="M513" t="b">
        <v>0</v>
      </c>
      <c r="N513">
        <v>5</v>
      </c>
      <c r="O513" t="b">
        <v>0</v>
      </c>
      <c r="P513" t="s">
        <v>8268</v>
      </c>
      <c r="Q513" s="12">
        <f t="shared" si="51"/>
        <v>0.03</v>
      </c>
      <c r="R513">
        <f t="shared" si="52"/>
        <v>30</v>
      </c>
      <c r="S513" s="14" t="s">
        <v>8308</v>
      </c>
      <c r="T513" t="s">
        <v>8314</v>
      </c>
      <c r="U513" s="9">
        <f t="shared" si="53"/>
        <v>41340.303032407406</v>
      </c>
      <c r="V513" s="9">
        <f t="shared" si="54"/>
        <v>41370.261365740742</v>
      </c>
      <c r="W513">
        <f t="shared" si="55"/>
        <v>2013</v>
      </c>
    </row>
    <row r="514" spans="1:23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9">
        <f t="shared" ref="J514:J577" si="56">(I514/86400)+DATE(1970,1,1)</f>
        <v>42694.783877314811</v>
      </c>
      <c r="K514">
        <v>1475776127</v>
      </c>
      <c r="L514" s="9">
        <f t="shared" ref="L514:L577" si="57">(K514/86400)+DATE(1970,1,1)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2">
        <f t="shared" si="51"/>
        <v>0</v>
      </c>
      <c r="R514">
        <f t="shared" si="52"/>
        <v>5.5</v>
      </c>
      <c r="S514" s="14" t="s">
        <v>8308</v>
      </c>
      <c r="T514" t="s">
        <v>8314</v>
      </c>
      <c r="U514" s="9">
        <f t="shared" si="53"/>
        <v>42649.742210648154</v>
      </c>
      <c r="V514" s="9">
        <f t="shared" si="54"/>
        <v>42694.783877314811</v>
      </c>
      <c r="W514">
        <f t="shared" si="55"/>
        <v>2016</v>
      </c>
    </row>
    <row r="515" spans="1:23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9">
        <f t="shared" si="56"/>
        <v>42597.291666666672</v>
      </c>
      <c r="K515">
        <v>1467387705</v>
      </c>
      <c r="L515" s="9">
        <f t="shared" si="57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12">
        <f t="shared" ref="Q515:Q578" si="58">ROUND(E515/D515,2)</f>
        <v>0.14000000000000001</v>
      </c>
      <c r="R515">
        <f t="shared" ref="R515:R578" si="59">IFERROR(ROUND(E515/N515,2),0)</f>
        <v>102.38</v>
      </c>
      <c r="S515" s="14" t="s">
        <v>8308</v>
      </c>
      <c r="T515" t="s">
        <v>8314</v>
      </c>
      <c r="U515" s="9">
        <f t="shared" ref="U515:U578" si="60">(K515/86400)+DATE(1970,1,1)</f>
        <v>42552.653993055559</v>
      </c>
      <c r="V515" s="9">
        <f t="shared" ref="V515:V578" si="61">(I515/86400)+DATE(1970,1,1)</f>
        <v>42597.291666666672</v>
      </c>
      <c r="W515">
        <f t="shared" ref="W515:W578" si="62">YEAR(U515)</f>
        <v>2016</v>
      </c>
    </row>
    <row r="516" spans="1:23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9">
        <f t="shared" si="56"/>
        <v>41860.613969907405</v>
      </c>
      <c r="K516">
        <v>1405003447</v>
      </c>
      <c r="L516" s="9">
        <f t="shared" si="57"/>
        <v>41830.613969907405</v>
      </c>
      <c r="M516" t="b">
        <v>0</v>
      </c>
      <c r="N516">
        <v>3</v>
      </c>
      <c r="O516" t="b">
        <v>0</v>
      </c>
      <c r="P516" t="s">
        <v>8268</v>
      </c>
      <c r="Q516" s="12">
        <f t="shared" si="58"/>
        <v>0.03</v>
      </c>
      <c r="R516">
        <f t="shared" si="59"/>
        <v>16.670000000000002</v>
      </c>
      <c r="S516" s="14" t="s">
        <v>8308</v>
      </c>
      <c r="T516" t="s">
        <v>8314</v>
      </c>
      <c r="U516" s="9">
        <f t="shared" si="60"/>
        <v>41830.613969907405</v>
      </c>
      <c r="V516" s="9">
        <f t="shared" si="61"/>
        <v>41860.613969907405</v>
      </c>
      <c r="W516">
        <f t="shared" si="62"/>
        <v>2014</v>
      </c>
    </row>
    <row r="517" spans="1:23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9">
        <f t="shared" si="56"/>
        <v>42367.490752314814</v>
      </c>
      <c r="K517">
        <v>1447933601</v>
      </c>
      <c r="L517" s="9">
        <f t="shared" si="57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12">
        <f t="shared" si="58"/>
        <v>0.25</v>
      </c>
      <c r="R517">
        <f t="shared" si="59"/>
        <v>725.03</v>
      </c>
      <c r="S517" s="14" t="s">
        <v>8308</v>
      </c>
      <c r="T517" t="s">
        <v>8314</v>
      </c>
      <c r="U517" s="9">
        <f t="shared" si="60"/>
        <v>42327.490752314814</v>
      </c>
      <c r="V517" s="9">
        <f t="shared" si="61"/>
        <v>42367.490752314814</v>
      </c>
      <c r="W517">
        <f t="shared" si="62"/>
        <v>2015</v>
      </c>
    </row>
    <row r="518" spans="1:23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9">
        <f t="shared" si="56"/>
        <v>42151.778703703705</v>
      </c>
      <c r="K518">
        <v>1427568080</v>
      </c>
      <c r="L518" s="9">
        <f t="shared" si="57"/>
        <v>42091.778703703705</v>
      </c>
      <c r="M518" t="b">
        <v>0</v>
      </c>
      <c r="N518">
        <v>0</v>
      </c>
      <c r="O518" t="b">
        <v>0</v>
      </c>
      <c r="P518" t="s">
        <v>8268</v>
      </c>
      <c r="Q518" s="12">
        <f t="shared" si="58"/>
        <v>0</v>
      </c>
      <c r="R518">
        <f t="shared" si="59"/>
        <v>0</v>
      </c>
      <c r="S518" s="14" t="s">
        <v>8308</v>
      </c>
      <c r="T518" t="s">
        <v>8314</v>
      </c>
      <c r="U518" s="9">
        <f t="shared" si="60"/>
        <v>42091.778703703705</v>
      </c>
      <c r="V518" s="9">
        <f t="shared" si="61"/>
        <v>42151.778703703705</v>
      </c>
      <c r="W518">
        <f t="shared" si="62"/>
        <v>2015</v>
      </c>
    </row>
    <row r="519" spans="1:23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9">
        <f t="shared" si="56"/>
        <v>42768.615289351852</v>
      </c>
      <c r="K519">
        <v>1483454761</v>
      </c>
      <c r="L519" s="9">
        <f t="shared" si="57"/>
        <v>42738.615289351852</v>
      </c>
      <c r="M519" t="b">
        <v>0</v>
      </c>
      <c r="N519">
        <v>3</v>
      </c>
      <c r="O519" t="b">
        <v>0</v>
      </c>
      <c r="P519" t="s">
        <v>8268</v>
      </c>
      <c r="Q519" s="12">
        <f t="shared" si="58"/>
        <v>0.01</v>
      </c>
      <c r="R519">
        <f t="shared" si="59"/>
        <v>68.33</v>
      </c>
      <c r="S519" s="14" t="s">
        <v>8308</v>
      </c>
      <c r="T519" t="s">
        <v>8314</v>
      </c>
      <c r="U519" s="9">
        <f t="shared" si="60"/>
        <v>42738.615289351852</v>
      </c>
      <c r="V519" s="9">
        <f t="shared" si="61"/>
        <v>42768.615289351852</v>
      </c>
      <c r="W519">
        <f t="shared" si="62"/>
        <v>2017</v>
      </c>
    </row>
    <row r="520" spans="1:23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9">
        <f t="shared" si="56"/>
        <v>42253.615277777775</v>
      </c>
      <c r="K520">
        <v>1438958824</v>
      </c>
      <c r="L520" s="9">
        <f t="shared" si="57"/>
        <v>42223.616018518514</v>
      </c>
      <c r="M520" t="b">
        <v>0</v>
      </c>
      <c r="N520">
        <v>0</v>
      </c>
      <c r="O520" t="b">
        <v>0</v>
      </c>
      <c r="P520" t="s">
        <v>8268</v>
      </c>
      <c r="Q520" s="12">
        <f t="shared" si="58"/>
        <v>0</v>
      </c>
      <c r="R520">
        <f t="shared" si="59"/>
        <v>0</v>
      </c>
      <c r="S520" s="14" t="s">
        <v>8308</v>
      </c>
      <c r="T520" t="s">
        <v>8314</v>
      </c>
      <c r="U520" s="9">
        <f t="shared" si="60"/>
        <v>42223.616018518514</v>
      </c>
      <c r="V520" s="9">
        <f t="shared" si="61"/>
        <v>42253.615277777775</v>
      </c>
      <c r="W520">
        <f t="shared" si="62"/>
        <v>2015</v>
      </c>
    </row>
    <row r="521" spans="1:23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9">
        <f t="shared" si="56"/>
        <v>41248.391446759255</v>
      </c>
      <c r="K521">
        <v>1352107421</v>
      </c>
      <c r="L521" s="9">
        <f t="shared" si="57"/>
        <v>41218.391446759255</v>
      </c>
      <c r="M521" t="b">
        <v>0</v>
      </c>
      <c r="N521">
        <v>70</v>
      </c>
      <c r="O521" t="b">
        <v>0</v>
      </c>
      <c r="P521" t="s">
        <v>8268</v>
      </c>
      <c r="Q521" s="12">
        <f t="shared" si="58"/>
        <v>0.23</v>
      </c>
      <c r="R521">
        <f t="shared" si="59"/>
        <v>39.229999999999997</v>
      </c>
      <c r="S521" s="14" t="s">
        <v>8308</v>
      </c>
      <c r="T521" t="s">
        <v>8314</v>
      </c>
      <c r="U521" s="9">
        <f t="shared" si="60"/>
        <v>41218.391446759255</v>
      </c>
      <c r="V521" s="9">
        <f t="shared" si="61"/>
        <v>41248.391446759255</v>
      </c>
      <c r="W521">
        <f t="shared" si="62"/>
        <v>2012</v>
      </c>
    </row>
    <row r="522" spans="1:23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9">
        <f t="shared" si="56"/>
        <v>42348.702094907407</v>
      </c>
      <c r="K522">
        <v>1447174261</v>
      </c>
      <c r="L522" s="9">
        <f t="shared" si="57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12">
        <f t="shared" si="58"/>
        <v>1.02</v>
      </c>
      <c r="R522">
        <f t="shared" si="59"/>
        <v>150.15</v>
      </c>
      <c r="S522" s="14" t="s">
        <v>8315</v>
      </c>
      <c r="T522" t="s">
        <v>8316</v>
      </c>
      <c r="U522" s="9">
        <f t="shared" si="60"/>
        <v>42318.702094907407</v>
      </c>
      <c r="V522" s="9">
        <f t="shared" si="61"/>
        <v>42348.702094907407</v>
      </c>
      <c r="W522">
        <f t="shared" si="62"/>
        <v>2015</v>
      </c>
    </row>
    <row r="523" spans="1:23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9">
        <f t="shared" si="56"/>
        <v>42675.207638888889</v>
      </c>
      <c r="K523">
        <v>1475460819</v>
      </c>
      <c r="L523" s="9">
        <f t="shared" si="57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12">
        <f t="shared" si="58"/>
        <v>1.05</v>
      </c>
      <c r="R523">
        <f t="shared" si="59"/>
        <v>93.43</v>
      </c>
      <c r="S523" s="14" t="s">
        <v>8315</v>
      </c>
      <c r="T523" t="s">
        <v>8316</v>
      </c>
      <c r="U523" s="9">
        <f t="shared" si="60"/>
        <v>42646.092812499999</v>
      </c>
      <c r="V523" s="9">
        <f t="shared" si="61"/>
        <v>42675.207638888889</v>
      </c>
      <c r="W523">
        <f t="shared" si="62"/>
        <v>2016</v>
      </c>
    </row>
    <row r="524" spans="1:23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9">
        <f t="shared" si="56"/>
        <v>42449.999131944445</v>
      </c>
      <c r="K524">
        <v>1456793925</v>
      </c>
      <c r="L524" s="9">
        <f t="shared" si="57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12">
        <f t="shared" si="58"/>
        <v>1.1499999999999999</v>
      </c>
      <c r="R524">
        <f t="shared" si="59"/>
        <v>110.97</v>
      </c>
      <c r="S524" s="14" t="s">
        <v>8315</v>
      </c>
      <c r="T524" t="s">
        <v>8316</v>
      </c>
      <c r="U524" s="9">
        <f t="shared" si="60"/>
        <v>42430.040798611109</v>
      </c>
      <c r="V524" s="9">
        <f t="shared" si="61"/>
        <v>42449.999131944445</v>
      </c>
      <c r="W524">
        <f t="shared" si="62"/>
        <v>2016</v>
      </c>
    </row>
    <row r="525" spans="1:23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9">
        <f t="shared" si="56"/>
        <v>42268.13282407407</v>
      </c>
      <c r="K525">
        <v>1440213076</v>
      </c>
      <c r="L525" s="9">
        <f t="shared" si="57"/>
        <v>42238.13282407407</v>
      </c>
      <c r="M525" t="b">
        <v>0</v>
      </c>
      <c r="N525">
        <v>84</v>
      </c>
      <c r="O525" t="b">
        <v>1</v>
      </c>
      <c r="P525" t="s">
        <v>8269</v>
      </c>
      <c r="Q525" s="12">
        <f t="shared" si="58"/>
        <v>1.21</v>
      </c>
      <c r="R525">
        <f t="shared" si="59"/>
        <v>71.790000000000006</v>
      </c>
      <c r="S525" s="14" t="s">
        <v>8315</v>
      </c>
      <c r="T525" t="s">
        <v>8316</v>
      </c>
      <c r="U525" s="9">
        <f t="shared" si="60"/>
        <v>42238.13282407407</v>
      </c>
      <c r="V525" s="9">
        <f t="shared" si="61"/>
        <v>42268.13282407407</v>
      </c>
      <c r="W525">
        <f t="shared" si="62"/>
        <v>2015</v>
      </c>
    </row>
    <row r="526" spans="1:23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9">
        <f t="shared" si="56"/>
        <v>42522.717233796298</v>
      </c>
      <c r="K526">
        <v>1462209169</v>
      </c>
      <c r="L526" s="9">
        <f t="shared" si="57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2">
        <f t="shared" si="58"/>
        <v>1.0900000000000001</v>
      </c>
      <c r="R526">
        <f t="shared" si="59"/>
        <v>29.26</v>
      </c>
      <c r="S526" s="14" t="s">
        <v>8315</v>
      </c>
      <c r="T526" t="s">
        <v>8316</v>
      </c>
      <c r="U526" s="9">
        <f t="shared" si="60"/>
        <v>42492.717233796298</v>
      </c>
      <c r="V526" s="9">
        <f t="shared" si="61"/>
        <v>42522.717233796298</v>
      </c>
      <c r="W526">
        <f t="shared" si="62"/>
        <v>2016</v>
      </c>
    </row>
    <row r="527" spans="1:23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9">
        <f t="shared" si="56"/>
        <v>41895.400937500002</v>
      </c>
      <c r="K527">
        <v>1406713041</v>
      </c>
      <c r="L527" s="9">
        <f t="shared" si="57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12">
        <f t="shared" si="58"/>
        <v>1</v>
      </c>
      <c r="R527">
        <f t="shared" si="59"/>
        <v>1000</v>
      </c>
      <c r="S527" s="14" t="s">
        <v>8315</v>
      </c>
      <c r="T527" t="s">
        <v>8316</v>
      </c>
      <c r="U527" s="9">
        <f t="shared" si="60"/>
        <v>41850.400937500002</v>
      </c>
      <c r="V527" s="9">
        <f t="shared" si="61"/>
        <v>41895.400937500002</v>
      </c>
      <c r="W527">
        <f t="shared" si="62"/>
        <v>2014</v>
      </c>
    </row>
    <row r="528" spans="1:23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9">
        <f t="shared" si="56"/>
        <v>42223.708333333328</v>
      </c>
      <c r="K528">
        <v>1436278344</v>
      </c>
      <c r="L528" s="9">
        <f t="shared" si="57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12">
        <f t="shared" si="58"/>
        <v>1.1399999999999999</v>
      </c>
      <c r="R528">
        <f t="shared" si="59"/>
        <v>74.349999999999994</v>
      </c>
      <c r="S528" s="14" t="s">
        <v>8315</v>
      </c>
      <c r="T528" t="s">
        <v>8316</v>
      </c>
      <c r="U528" s="9">
        <f t="shared" si="60"/>
        <v>42192.591944444444</v>
      </c>
      <c r="V528" s="9">
        <f t="shared" si="61"/>
        <v>42223.708333333328</v>
      </c>
      <c r="W528">
        <f t="shared" si="62"/>
        <v>2015</v>
      </c>
    </row>
    <row r="529" spans="1:23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9">
        <f t="shared" si="56"/>
        <v>42783.670138888891</v>
      </c>
      <c r="K529">
        <v>1484715366</v>
      </c>
      <c r="L529" s="9">
        <f t="shared" si="57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2">
        <f t="shared" si="58"/>
        <v>1.01</v>
      </c>
      <c r="R529">
        <f t="shared" si="59"/>
        <v>63.83</v>
      </c>
      <c r="S529" s="14" t="s">
        <v>8315</v>
      </c>
      <c r="T529" t="s">
        <v>8316</v>
      </c>
      <c r="U529" s="9">
        <f t="shared" si="60"/>
        <v>42753.205625000002</v>
      </c>
      <c r="V529" s="9">
        <f t="shared" si="61"/>
        <v>42783.670138888891</v>
      </c>
      <c r="W529">
        <f t="shared" si="62"/>
        <v>2017</v>
      </c>
    </row>
    <row r="530" spans="1:23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9">
        <f t="shared" si="56"/>
        <v>42176.888888888891</v>
      </c>
      <c r="K530">
        <v>1433109907</v>
      </c>
      <c r="L530" s="9">
        <f t="shared" si="57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12">
        <f t="shared" si="58"/>
        <v>1.1599999999999999</v>
      </c>
      <c r="R530">
        <f t="shared" si="59"/>
        <v>44.33</v>
      </c>
      <c r="S530" s="14" t="s">
        <v>8315</v>
      </c>
      <c r="T530" t="s">
        <v>8316</v>
      </c>
      <c r="U530" s="9">
        <f t="shared" si="60"/>
        <v>42155.920219907406</v>
      </c>
      <c r="V530" s="9">
        <f t="shared" si="61"/>
        <v>42176.888888888891</v>
      </c>
      <c r="W530">
        <f t="shared" si="62"/>
        <v>2015</v>
      </c>
    </row>
    <row r="531" spans="1:23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9">
        <f t="shared" si="56"/>
        <v>42746.208333333328</v>
      </c>
      <c r="K531">
        <v>1482281094</v>
      </c>
      <c r="L531" s="9">
        <f t="shared" si="57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12">
        <f t="shared" si="58"/>
        <v>1.3</v>
      </c>
      <c r="R531">
        <f t="shared" si="59"/>
        <v>86.94</v>
      </c>
      <c r="S531" s="14" t="s">
        <v>8315</v>
      </c>
      <c r="T531" t="s">
        <v>8316</v>
      </c>
      <c r="U531" s="9">
        <f t="shared" si="60"/>
        <v>42725.031180555554</v>
      </c>
      <c r="V531" s="9">
        <f t="shared" si="61"/>
        <v>42746.208333333328</v>
      </c>
      <c r="W531">
        <f t="shared" si="62"/>
        <v>2016</v>
      </c>
    </row>
    <row r="532" spans="1:23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9">
        <f t="shared" si="56"/>
        <v>42179.083333333328</v>
      </c>
      <c r="K532">
        <v>1433254268</v>
      </c>
      <c r="L532" s="9">
        <f t="shared" si="57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12">
        <f t="shared" si="58"/>
        <v>1.08</v>
      </c>
      <c r="R532">
        <f t="shared" si="59"/>
        <v>126.55</v>
      </c>
      <c r="S532" s="14" t="s">
        <v>8315</v>
      </c>
      <c r="T532" t="s">
        <v>8316</v>
      </c>
      <c r="U532" s="9">
        <f t="shared" si="60"/>
        <v>42157.591064814813</v>
      </c>
      <c r="V532" s="9">
        <f t="shared" si="61"/>
        <v>42179.083333333328</v>
      </c>
      <c r="W532">
        <f t="shared" si="62"/>
        <v>2015</v>
      </c>
    </row>
    <row r="533" spans="1:23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9">
        <f t="shared" si="56"/>
        <v>42721.290972222225</v>
      </c>
      <c r="K533">
        <v>1478050429</v>
      </c>
      <c r="L533" s="9">
        <f t="shared" si="57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12">
        <f t="shared" si="58"/>
        <v>1</v>
      </c>
      <c r="R533">
        <f t="shared" si="59"/>
        <v>129.03</v>
      </c>
      <c r="S533" s="14" t="s">
        <v>8315</v>
      </c>
      <c r="T533" t="s">
        <v>8316</v>
      </c>
      <c r="U533" s="9">
        <f t="shared" si="60"/>
        <v>42676.065150462964</v>
      </c>
      <c r="V533" s="9">
        <f t="shared" si="61"/>
        <v>42721.290972222225</v>
      </c>
      <c r="W533">
        <f t="shared" si="62"/>
        <v>2016</v>
      </c>
    </row>
    <row r="534" spans="1:23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9">
        <f t="shared" si="56"/>
        <v>42503.007037037038</v>
      </c>
      <c r="K534">
        <v>1460506208</v>
      </c>
      <c r="L534" s="9">
        <f t="shared" si="57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2">
        <f t="shared" si="58"/>
        <v>1.23</v>
      </c>
      <c r="R534">
        <f t="shared" si="59"/>
        <v>71.239999999999995</v>
      </c>
      <c r="S534" s="14" t="s">
        <v>8315</v>
      </c>
      <c r="T534" t="s">
        <v>8316</v>
      </c>
      <c r="U534" s="9">
        <f t="shared" si="60"/>
        <v>42473.007037037038</v>
      </c>
      <c r="V534" s="9">
        <f t="shared" si="61"/>
        <v>42503.007037037038</v>
      </c>
      <c r="W534">
        <f t="shared" si="62"/>
        <v>2016</v>
      </c>
    </row>
    <row r="535" spans="1:23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9">
        <f t="shared" si="56"/>
        <v>42506.43478009259</v>
      </c>
      <c r="K535">
        <v>1461320765</v>
      </c>
      <c r="L535" s="9">
        <f t="shared" si="57"/>
        <v>42482.43478009259</v>
      </c>
      <c r="M535" t="b">
        <v>0</v>
      </c>
      <c r="N535">
        <v>17</v>
      </c>
      <c r="O535" t="b">
        <v>1</v>
      </c>
      <c r="P535" t="s">
        <v>8269</v>
      </c>
      <c r="Q535" s="12">
        <f t="shared" si="58"/>
        <v>1</v>
      </c>
      <c r="R535">
        <f t="shared" si="59"/>
        <v>117.88</v>
      </c>
      <c r="S535" s="14" t="s">
        <v>8315</v>
      </c>
      <c r="T535" t="s">
        <v>8316</v>
      </c>
      <c r="U535" s="9">
        <f t="shared" si="60"/>
        <v>42482.43478009259</v>
      </c>
      <c r="V535" s="9">
        <f t="shared" si="61"/>
        <v>42506.43478009259</v>
      </c>
      <c r="W535">
        <f t="shared" si="62"/>
        <v>2016</v>
      </c>
    </row>
    <row r="536" spans="1:23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9">
        <f t="shared" si="56"/>
        <v>42309.958333333328</v>
      </c>
      <c r="K536">
        <v>1443036470</v>
      </c>
      <c r="L536" s="9">
        <f t="shared" si="57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12">
        <f t="shared" si="58"/>
        <v>1.05</v>
      </c>
      <c r="R536">
        <f t="shared" si="59"/>
        <v>327.08</v>
      </c>
      <c r="S536" s="14" t="s">
        <v>8315</v>
      </c>
      <c r="T536" t="s">
        <v>8316</v>
      </c>
      <c r="U536" s="9">
        <f t="shared" si="60"/>
        <v>42270.810995370368</v>
      </c>
      <c r="V536" s="9">
        <f t="shared" si="61"/>
        <v>42309.958333333328</v>
      </c>
      <c r="W536">
        <f t="shared" si="62"/>
        <v>2015</v>
      </c>
    </row>
    <row r="537" spans="1:23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9">
        <f t="shared" si="56"/>
        <v>42741.54519675926</v>
      </c>
      <c r="K537">
        <v>1481115905</v>
      </c>
      <c r="L537" s="9">
        <f t="shared" si="57"/>
        <v>42711.54519675926</v>
      </c>
      <c r="M537" t="b">
        <v>0</v>
      </c>
      <c r="N537">
        <v>59</v>
      </c>
      <c r="O537" t="b">
        <v>1</v>
      </c>
      <c r="P537" t="s">
        <v>8269</v>
      </c>
      <c r="Q537" s="12">
        <f t="shared" si="58"/>
        <v>1.03</v>
      </c>
      <c r="R537">
        <f t="shared" si="59"/>
        <v>34.75</v>
      </c>
      <c r="S537" s="14" t="s">
        <v>8315</v>
      </c>
      <c r="T537" t="s">
        <v>8316</v>
      </c>
      <c r="U537" s="9">
        <f t="shared" si="60"/>
        <v>42711.54519675926</v>
      </c>
      <c r="V537" s="9">
        <f t="shared" si="61"/>
        <v>42741.54519675926</v>
      </c>
      <c r="W537">
        <f t="shared" si="62"/>
        <v>2016</v>
      </c>
    </row>
    <row r="538" spans="1:23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9">
        <f t="shared" si="56"/>
        <v>42219.75</v>
      </c>
      <c r="K538">
        <v>1435133807</v>
      </c>
      <c r="L538" s="9">
        <f t="shared" si="57"/>
        <v>42179.344988425924</v>
      </c>
      <c r="M538" t="b">
        <v>0</v>
      </c>
      <c r="N538">
        <v>39</v>
      </c>
      <c r="O538" t="b">
        <v>1</v>
      </c>
      <c r="P538" t="s">
        <v>8269</v>
      </c>
      <c r="Q538" s="12">
        <f t="shared" si="58"/>
        <v>1.18</v>
      </c>
      <c r="R538">
        <f t="shared" si="59"/>
        <v>100.06</v>
      </c>
      <c r="S538" s="14" t="s">
        <v>8315</v>
      </c>
      <c r="T538" t="s">
        <v>8316</v>
      </c>
      <c r="U538" s="9">
        <f t="shared" si="60"/>
        <v>42179.344988425924</v>
      </c>
      <c r="V538" s="9">
        <f t="shared" si="61"/>
        <v>42219.75</v>
      </c>
      <c r="W538">
        <f t="shared" si="62"/>
        <v>2015</v>
      </c>
    </row>
    <row r="539" spans="1:23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9">
        <f t="shared" si="56"/>
        <v>42312.810081018513</v>
      </c>
      <c r="K539">
        <v>1444069591</v>
      </c>
      <c r="L539" s="9">
        <f t="shared" si="57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12">
        <f t="shared" si="58"/>
        <v>1.21</v>
      </c>
      <c r="R539">
        <f t="shared" si="59"/>
        <v>40.85</v>
      </c>
      <c r="S539" s="14" t="s">
        <v>8315</v>
      </c>
      <c r="T539" t="s">
        <v>8316</v>
      </c>
      <c r="U539" s="9">
        <f t="shared" si="60"/>
        <v>42282.768414351856</v>
      </c>
      <c r="V539" s="9">
        <f t="shared" si="61"/>
        <v>42312.810081018513</v>
      </c>
      <c r="W539">
        <f t="shared" si="62"/>
        <v>2015</v>
      </c>
    </row>
    <row r="540" spans="1:23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9">
        <f t="shared" si="56"/>
        <v>42503.794710648144</v>
      </c>
      <c r="K540">
        <v>1460574263</v>
      </c>
      <c r="L540" s="9">
        <f t="shared" si="57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12">
        <f t="shared" si="58"/>
        <v>3.02</v>
      </c>
      <c r="R540">
        <f t="shared" si="59"/>
        <v>252.02</v>
      </c>
      <c r="S540" s="14" t="s">
        <v>8315</v>
      </c>
      <c r="T540" t="s">
        <v>8316</v>
      </c>
      <c r="U540" s="9">
        <f t="shared" si="60"/>
        <v>42473.794710648144</v>
      </c>
      <c r="V540" s="9">
        <f t="shared" si="61"/>
        <v>42503.794710648144</v>
      </c>
      <c r="W540">
        <f t="shared" si="62"/>
        <v>2016</v>
      </c>
    </row>
    <row r="541" spans="1:23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9">
        <f t="shared" si="56"/>
        <v>42556.049849537041</v>
      </c>
      <c r="K541">
        <v>1465866707</v>
      </c>
      <c r="L541" s="9">
        <f t="shared" si="57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12">
        <f t="shared" si="58"/>
        <v>1.01</v>
      </c>
      <c r="R541">
        <f t="shared" si="59"/>
        <v>25.16</v>
      </c>
      <c r="S541" s="14" t="s">
        <v>8315</v>
      </c>
      <c r="T541" t="s">
        <v>8316</v>
      </c>
      <c r="U541" s="9">
        <f t="shared" si="60"/>
        <v>42535.049849537041</v>
      </c>
      <c r="V541" s="9">
        <f t="shared" si="61"/>
        <v>42556.049849537041</v>
      </c>
      <c r="W541">
        <f t="shared" si="62"/>
        <v>2016</v>
      </c>
    </row>
    <row r="542" spans="1:23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9">
        <f t="shared" si="56"/>
        <v>42039.817199074074</v>
      </c>
      <c r="K542">
        <v>1420486606</v>
      </c>
      <c r="L542" s="9">
        <f t="shared" si="57"/>
        <v>42009.817199074074</v>
      </c>
      <c r="M542" t="b">
        <v>0</v>
      </c>
      <c r="N542">
        <v>1</v>
      </c>
      <c r="O542" t="b">
        <v>0</v>
      </c>
      <c r="P542" t="s">
        <v>8270</v>
      </c>
      <c r="Q542" s="12">
        <f t="shared" si="58"/>
        <v>0</v>
      </c>
      <c r="R542">
        <f t="shared" si="59"/>
        <v>1</v>
      </c>
      <c r="S542" s="14" t="s">
        <v>8317</v>
      </c>
      <c r="T542" t="s">
        <v>8318</v>
      </c>
      <c r="U542" s="9">
        <f t="shared" si="60"/>
        <v>42009.817199074074</v>
      </c>
      <c r="V542" s="9">
        <f t="shared" si="61"/>
        <v>42039.817199074074</v>
      </c>
      <c r="W542">
        <f t="shared" si="62"/>
        <v>2015</v>
      </c>
    </row>
    <row r="543" spans="1:23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9">
        <f t="shared" si="56"/>
        <v>42306.046689814815</v>
      </c>
      <c r="K543">
        <v>1443488834</v>
      </c>
      <c r="L543" s="9">
        <f t="shared" si="57"/>
        <v>42276.046689814815</v>
      </c>
      <c r="M543" t="b">
        <v>0</v>
      </c>
      <c r="N543">
        <v>1</v>
      </c>
      <c r="O543" t="b">
        <v>0</v>
      </c>
      <c r="P543" t="s">
        <v>8270</v>
      </c>
      <c r="Q543" s="12">
        <f t="shared" si="58"/>
        <v>0.01</v>
      </c>
      <c r="R543">
        <f t="shared" si="59"/>
        <v>25</v>
      </c>
      <c r="S543" s="14" t="s">
        <v>8317</v>
      </c>
      <c r="T543" t="s">
        <v>8318</v>
      </c>
      <c r="U543" s="9">
        <f t="shared" si="60"/>
        <v>42276.046689814815</v>
      </c>
      <c r="V543" s="9">
        <f t="shared" si="61"/>
        <v>42306.046689814815</v>
      </c>
      <c r="W543">
        <f t="shared" si="62"/>
        <v>2015</v>
      </c>
    </row>
    <row r="544" spans="1:23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9">
        <f t="shared" si="56"/>
        <v>42493.695787037039</v>
      </c>
      <c r="K544">
        <v>1457113316</v>
      </c>
      <c r="L544" s="9">
        <f t="shared" si="57"/>
        <v>42433.737453703703</v>
      </c>
      <c r="M544" t="b">
        <v>0</v>
      </c>
      <c r="N544">
        <v>1</v>
      </c>
      <c r="O544" t="b">
        <v>0</v>
      </c>
      <c r="P544" t="s">
        <v>8270</v>
      </c>
      <c r="Q544" s="12">
        <f t="shared" si="58"/>
        <v>0</v>
      </c>
      <c r="R544">
        <f t="shared" si="59"/>
        <v>1</v>
      </c>
      <c r="S544" s="14" t="s">
        <v>8317</v>
      </c>
      <c r="T544" t="s">
        <v>8318</v>
      </c>
      <c r="U544" s="9">
        <f t="shared" si="60"/>
        <v>42433.737453703703</v>
      </c>
      <c r="V544" s="9">
        <f t="shared" si="61"/>
        <v>42493.695787037039</v>
      </c>
      <c r="W544">
        <f t="shared" si="62"/>
        <v>2016</v>
      </c>
    </row>
    <row r="545" spans="1:23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9">
        <f t="shared" si="56"/>
        <v>41944.092152777775</v>
      </c>
      <c r="K545">
        <v>1412215962</v>
      </c>
      <c r="L545" s="9">
        <f t="shared" si="57"/>
        <v>41914.092152777775</v>
      </c>
      <c r="M545" t="b">
        <v>0</v>
      </c>
      <c r="N545">
        <v>2</v>
      </c>
      <c r="O545" t="b">
        <v>0</v>
      </c>
      <c r="P545" t="s">
        <v>8270</v>
      </c>
      <c r="Q545" s="12">
        <f t="shared" si="58"/>
        <v>0</v>
      </c>
      <c r="R545">
        <f t="shared" si="59"/>
        <v>35</v>
      </c>
      <c r="S545" s="14" t="s">
        <v>8317</v>
      </c>
      <c r="T545" t="s">
        <v>8318</v>
      </c>
      <c r="U545" s="9">
        <f t="shared" si="60"/>
        <v>41914.092152777775</v>
      </c>
      <c r="V545" s="9">
        <f t="shared" si="61"/>
        <v>41944.092152777775</v>
      </c>
      <c r="W545">
        <f t="shared" si="62"/>
        <v>2014</v>
      </c>
    </row>
    <row r="546" spans="1:23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9">
        <f t="shared" si="56"/>
        <v>42555.656944444447</v>
      </c>
      <c r="K546">
        <v>1465055160</v>
      </c>
      <c r="L546" s="9">
        <f t="shared" si="57"/>
        <v>42525.656944444447</v>
      </c>
      <c r="M546" t="b">
        <v>0</v>
      </c>
      <c r="N546">
        <v>2</v>
      </c>
      <c r="O546" t="b">
        <v>0</v>
      </c>
      <c r="P546" t="s">
        <v>8270</v>
      </c>
      <c r="Q546" s="12">
        <f t="shared" si="58"/>
        <v>0.01</v>
      </c>
      <c r="R546">
        <f t="shared" si="59"/>
        <v>3</v>
      </c>
      <c r="S546" s="14" t="s">
        <v>8317</v>
      </c>
      <c r="T546" t="s">
        <v>8318</v>
      </c>
      <c r="U546" s="9">
        <f t="shared" si="60"/>
        <v>42525.656944444447</v>
      </c>
      <c r="V546" s="9">
        <f t="shared" si="61"/>
        <v>42555.656944444447</v>
      </c>
      <c r="W546">
        <f t="shared" si="62"/>
        <v>2016</v>
      </c>
    </row>
    <row r="547" spans="1:23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9">
        <f t="shared" si="56"/>
        <v>42323.634131944447</v>
      </c>
      <c r="K547">
        <v>1444140789</v>
      </c>
      <c r="L547" s="9">
        <f t="shared" si="57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12">
        <f t="shared" si="58"/>
        <v>0.27</v>
      </c>
      <c r="R547">
        <f t="shared" si="59"/>
        <v>402.71</v>
      </c>
      <c r="S547" s="14" t="s">
        <v>8317</v>
      </c>
      <c r="T547" t="s">
        <v>8318</v>
      </c>
      <c r="U547" s="9">
        <f t="shared" si="60"/>
        <v>42283.592465277776</v>
      </c>
      <c r="V547" s="9">
        <f t="shared" si="61"/>
        <v>42323.634131944447</v>
      </c>
      <c r="W547">
        <f t="shared" si="62"/>
        <v>2015</v>
      </c>
    </row>
    <row r="548" spans="1:23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9">
        <f t="shared" si="56"/>
        <v>42294.667997685188</v>
      </c>
      <c r="K548">
        <v>1441209715</v>
      </c>
      <c r="L548" s="9">
        <f t="shared" si="57"/>
        <v>42249.667997685188</v>
      </c>
      <c r="M548" t="b">
        <v>0</v>
      </c>
      <c r="N548">
        <v>2</v>
      </c>
      <c r="O548" t="b">
        <v>0</v>
      </c>
      <c r="P548" t="s">
        <v>8270</v>
      </c>
      <c r="Q548" s="12">
        <f t="shared" si="58"/>
        <v>0</v>
      </c>
      <c r="R548">
        <f t="shared" si="59"/>
        <v>26</v>
      </c>
      <c r="S548" s="14" t="s">
        <v>8317</v>
      </c>
      <c r="T548" t="s">
        <v>8318</v>
      </c>
      <c r="U548" s="9">
        <f t="shared" si="60"/>
        <v>42249.667997685188</v>
      </c>
      <c r="V548" s="9">
        <f t="shared" si="61"/>
        <v>42294.667997685188</v>
      </c>
      <c r="W548">
        <f t="shared" si="62"/>
        <v>2015</v>
      </c>
    </row>
    <row r="549" spans="1:23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9">
        <f t="shared" si="56"/>
        <v>42410.696342592593</v>
      </c>
      <c r="K549">
        <v>1452530564</v>
      </c>
      <c r="L549" s="9">
        <f t="shared" si="57"/>
        <v>42380.696342592593</v>
      </c>
      <c r="M549" t="b">
        <v>0</v>
      </c>
      <c r="N549">
        <v>0</v>
      </c>
      <c r="O549" t="b">
        <v>0</v>
      </c>
      <c r="P549" t="s">
        <v>8270</v>
      </c>
      <c r="Q549" s="12">
        <f t="shared" si="58"/>
        <v>0</v>
      </c>
      <c r="R549">
        <f t="shared" si="59"/>
        <v>0</v>
      </c>
      <c r="S549" s="14" t="s">
        <v>8317</v>
      </c>
      <c r="T549" t="s">
        <v>8318</v>
      </c>
      <c r="U549" s="9">
        <f t="shared" si="60"/>
        <v>42380.696342592593</v>
      </c>
      <c r="V549" s="9">
        <f t="shared" si="61"/>
        <v>42410.696342592593</v>
      </c>
      <c r="W549">
        <f t="shared" si="62"/>
        <v>2016</v>
      </c>
    </row>
    <row r="550" spans="1:23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9">
        <f t="shared" si="56"/>
        <v>42306.903333333335</v>
      </c>
      <c r="K550">
        <v>1443562848</v>
      </c>
      <c r="L550" s="9">
        <f t="shared" si="57"/>
        <v>42276.903333333335</v>
      </c>
      <c r="M550" t="b">
        <v>0</v>
      </c>
      <c r="N550">
        <v>1</v>
      </c>
      <c r="O550" t="b">
        <v>0</v>
      </c>
      <c r="P550" t="s">
        <v>8270</v>
      </c>
      <c r="Q550" s="12">
        <f t="shared" si="58"/>
        <v>0</v>
      </c>
      <c r="R550">
        <f t="shared" si="59"/>
        <v>9</v>
      </c>
      <c r="S550" s="14" t="s">
        <v>8317</v>
      </c>
      <c r="T550" t="s">
        <v>8318</v>
      </c>
      <c r="U550" s="9">
        <f t="shared" si="60"/>
        <v>42276.903333333335</v>
      </c>
      <c r="V550" s="9">
        <f t="shared" si="61"/>
        <v>42306.903333333335</v>
      </c>
      <c r="W550">
        <f t="shared" si="62"/>
        <v>2015</v>
      </c>
    </row>
    <row r="551" spans="1:23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9">
        <f t="shared" si="56"/>
        <v>42193.636828703704</v>
      </c>
      <c r="K551">
        <v>1433776622</v>
      </c>
      <c r="L551" s="9">
        <f t="shared" si="57"/>
        <v>42163.636828703704</v>
      </c>
      <c r="M551" t="b">
        <v>0</v>
      </c>
      <c r="N551">
        <v>8</v>
      </c>
      <c r="O551" t="b">
        <v>0</v>
      </c>
      <c r="P551" t="s">
        <v>8270</v>
      </c>
      <c r="Q551" s="12">
        <f t="shared" si="58"/>
        <v>0.03</v>
      </c>
      <c r="R551">
        <f t="shared" si="59"/>
        <v>8.5</v>
      </c>
      <c r="S551" s="14" t="s">
        <v>8317</v>
      </c>
      <c r="T551" t="s">
        <v>8318</v>
      </c>
      <c r="U551" s="9">
        <f t="shared" si="60"/>
        <v>42163.636828703704</v>
      </c>
      <c r="V551" s="9">
        <f t="shared" si="61"/>
        <v>42193.636828703704</v>
      </c>
      <c r="W551">
        <f t="shared" si="62"/>
        <v>2015</v>
      </c>
    </row>
    <row r="552" spans="1:23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9">
        <f t="shared" si="56"/>
        <v>42766.208333333328</v>
      </c>
      <c r="K552">
        <v>1484756245</v>
      </c>
      <c r="L552" s="9">
        <f t="shared" si="57"/>
        <v>42753.678761574076</v>
      </c>
      <c r="M552" t="b">
        <v>0</v>
      </c>
      <c r="N552">
        <v>4</v>
      </c>
      <c r="O552" t="b">
        <v>0</v>
      </c>
      <c r="P552" t="s">
        <v>8270</v>
      </c>
      <c r="Q552" s="12">
        <f t="shared" si="58"/>
        <v>0.01</v>
      </c>
      <c r="R552">
        <f t="shared" si="59"/>
        <v>8.75</v>
      </c>
      <c r="S552" s="14" t="s">
        <v>8317</v>
      </c>
      <c r="T552" t="s">
        <v>8318</v>
      </c>
      <c r="U552" s="9">
        <f t="shared" si="60"/>
        <v>42753.678761574076</v>
      </c>
      <c r="V552" s="9">
        <f t="shared" si="61"/>
        <v>42766.208333333328</v>
      </c>
      <c r="W552">
        <f t="shared" si="62"/>
        <v>2017</v>
      </c>
    </row>
    <row r="553" spans="1:23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9">
        <f t="shared" si="56"/>
        <v>42217.745138888888</v>
      </c>
      <c r="K553">
        <v>1434609424</v>
      </c>
      <c r="L553" s="9">
        <f t="shared" si="57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12">
        <f t="shared" si="58"/>
        <v>0.05</v>
      </c>
      <c r="R553">
        <f t="shared" si="59"/>
        <v>135.04</v>
      </c>
      <c r="S553" s="14" t="s">
        <v>8317</v>
      </c>
      <c r="T553" t="s">
        <v>8318</v>
      </c>
      <c r="U553" s="9">
        <f t="shared" si="60"/>
        <v>42173.275740740741</v>
      </c>
      <c r="V553" s="9">
        <f t="shared" si="61"/>
        <v>42217.745138888888</v>
      </c>
      <c r="W553">
        <f t="shared" si="62"/>
        <v>2015</v>
      </c>
    </row>
    <row r="554" spans="1:23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9">
        <f t="shared" si="56"/>
        <v>42378.616851851853</v>
      </c>
      <c r="K554">
        <v>1447166896</v>
      </c>
      <c r="L554" s="9">
        <f t="shared" si="57"/>
        <v>42318.616851851853</v>
      </c>
      <c r="M554" t="b">
        <v>0</v>
      </c>
      <c r="N554">
        <v>0</v>
      </c>
      <c r="O554" t="b">
        <v>0</v>
      </c>
      <c r="P554" t="s">
        <v>8270</v>
      </c>
      <c r="Q554" s="12">
        <f t="shared" si="58"/>
        <v>0</v>
      </c>
      <c r="R554">
        <f t="shared" si="59"/>
        <v>0</v>
      </c>
      <c r="S554" s="14" t="s">
        <v>8317</v>
      </c>
      <c r="T554" t="s">
        <v>8318</v>
      </c>
      <c r="U554" s="9">
        <f t="shared" si="60"/>
        <v>42318.616851851853</v>
      </c>
      <c r="V554" s="9">
        <f t="shared" si="61"/>
        <v>42378.616851851853</v>
      </c>
      <c r="W554">
        <f t="shared" si="62"/>
        <v>2015</v>
      </c>
    </row>
    <row r="555" spans="1:23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9">
        <f t="shared" si="56"/>
        <v>41957.761469907404</v>
      </c>
      <c r="K555">
        <v>1413393391</v>
      </c>
      <c r="L555" s="9">
        <f t="shared" si="57"/>
        <v>41927.71980324074</v>
      </c>
      <c r="M555" t="b">
        <v>0</v>
      </c>
      <c r="N555">
        <v>6</v>
      </c>
      <c r="O555" t="b">
        <v>0</v>
      </c>
      <c r="P555" t="s">
        <v>8270</v>
      </c>
      <c r="Q555" s="12">
        <f t="shared" si="58"/>
        <v>0</v>
      </c>
      <c r="R555">
        <f t="shared" si="59"/>
        <v>20.5</v>
      </c>
      <c r="S555" s="14" t="s">
        <v>8317</v>
      </c>
      <c r="T555" t="s">
        <v>8318</v>
      </c>
      <c r="U555" s="9">
        <f t="shared" si="60"/>
        <v>41927.71980324074</v>
      </c>
      <c r="V555" s="9">
        <f t="shared" si="61"/>
        <v>41957.761469907404</v>
      </c>
      <c r="W555">
        <f t="shared" si="62"/>
        <v>2014</v>
      </c>
    </row>
    <row r="556" spans="1:23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9">
        <f t="shared" si="56"/>
        <v>41931.684861111113</v>
      </c>
      <c r="K556">
        <v>1411143972</v>
      </c>
      <c r="L556" s="9">
        <f t="shared" si="57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12">
        <f t="shared" si="58"/>
        <v>0.37</v>
      </c>
      <c r="R556">
        <f t="shared" si="59"/>
        <v>64.36</v>
      </c>
      <c r="S556" s="14" t="s">
        <v>8317</v>
      </c>
      <c r="T556" t="s">
        <v>8318</v>
      </c>
      <c r="U556" s="9">
        <f t="shared" si="60"/>
        <v>41901.684861111113</v>
      </c>
      <c r="V556" s="9">
        <f t="shared" si="61"/>
        <v>41931.684861111113</v>
      </c>
      <c r="W556">
        <f t="shared" si="62"/>
        <v>2014</v>
      </c>
    </row>
    <row r="557" spans="1:23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9">
        <f t="shared" si="56"/>
        <v>42533.353506944448</v>
      </c>
      <c r="K557">
        <v>1463128143</v>
      </c>
      <c r="L557" s="9">
        <f t="shared" si="57"/>
        <v>42503.353506944448</v>
      </c>
      <c r="M557" t="b">
        <v>0</v>
      </c>
      <c r="N557">
        <v>0</v>
      </c>
      <c r="O557" t="b">
        <v>0</v>
      </c>
      <c r="P557" t="s">
        <v>8270</v>
      </c>
      <c r="Q557" s="12">
        <f t="shared" si="58"/>
        <v>0</v>
      </c>
      <c r="R557">
        <f t="shared" si="59"/>
        <v>0</v>
      </c>
      <c r="S557" s="14" t="s">
        <v>8317</v>
      </c>
      <c r="T557" t="s">
        <v>8318</v>
      </c>
      <c r="U557" s="9">
        <f t="shared" si="60"/>
        <v>42503.353506944448</v>
      </c>
      <c r="V557" s="9">
        <f t="shared" si="61"/>
        <v>42533.353506944448</v>
      </c>
      <c r="W557">
        <f t="shared" si="62"/>
        <v>2016</v>
      </c>
    </row>
    <row r="558" spans="1:23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9">
        <f t="shared" si="56"/>
        <v>42375.860150462962</v>
      </c>
      <c r="K558">
        <v>1449520717</v>
      </c>
      <c r="L558" s="9">
        <f t="shared" si="57"/>
        <v>42345.860150462962</v>
      </c>
      <c r="M558" t="b">
        <v>0</v>
      </c>
      <c r="N558">
        <v>1</v>
      </c>
      <c r="O558" t="b">
        <v>0</v>
      </c>
      <c r="P558" t="s">
        <v>8270</v>
      </c>
      <c r="Q558" s="12">
        <f t="shared" si="58"/>
        <v>0.03</v>
      </c>
      <c r="R558">
        <f t="shared" si="59"/>
        <v>200</v>
      </c>
      <c r="S558" s="14" t="s">
        <v>8317</v>
      </c>
      <c r="T558" t="s">
        <v>8318</v>
      </c>
      <c r="U558" s="9">
        <f t="shared" si="60"/>
        <v>42345.860150462962</v>
      </c>
      <c r="V558" s="9">
        <f t="shared" si="61"/>
        <v>42375.860150462962</v>
      </c>
      <c r="W558">
        <f t="shared" si="62"/>
        <v>2015</v>
      </c>
    </row>
    <row r="559" spans="1:23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9">
        <f t="shared" si="56"/>
        <v>42706.983831018515</v>
      </c>
      <c r="K559">
        <v>1478126203</v>
      </c>
      <c r="L559" s="9">
        <f t="shared" si="57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12">
        <f t="shared" si="58"/>
        <v>0.01</v>
      </c>
      <c r="R559">
        <f t="shared" si="59"/>
        <v>68.3</v>
      </c>
      <c r="S559" s="14" t="s">
        <v>8317</v>
      </c>
      <c r="T559" t="s">
        <v>8318</v>
      </c>
      <c r="U559" s="9">
        <f t="shared" si="60"/>
        <v>42676.942164351851</v>
      </c>
      <c r="V559" s="9">
        <f t="shared" si="61"/>
        <v>42706.983831018515</v>
      </c>
      <c r="W559">
        <f t="shared" si="62"/>
        <v>2016</v>
      </c>
    </row>
    <row r="560" spans="1:23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9">
        <f t="shared" si="56"/>
        <v>42087.841493055559</v>
      </c>
      <c r="K560">
        <v>1424639505</v>
      </c>
      <c r="L560" s="9">
        <f t="shared" si="57"/>
        <v>42057.883159722223</v>
      </c>
      <c r="M560" t="b">
        <v>0</v>
      </c>
      <c r="N560">
        <v>0</v>
      </c>
      <c r="O560" t="b">
        <v>0</v>
      </c>
      <c r="P560" t="s">
        <v>8270</v>
      </c>
      <c r="Q560" s="12">
        <f t="shared" si="58"/>
        <v>0</v>
      </c>
      <c r="R560">
        <f t="shared" si="59"/>
        <v>0</v>
      </c>
      <c r="S560" s="14" t="s">
        <v>8317</v>
      </c>
      <c r="T560" t="s">
        <v>8318</v>
      </c>
      <c r="U560" s="9">
        <f t="shared" si="60"/>
        <v>42057.883159722223</v>
      </c>
      <c r="V560" s="9">
        <f t="shared" si="61"/>
        <v>42087.841493055559</v>
      </c>
      <c r="W560">
        <f t="shared" si="62"/>
        <v>2015</v>
      </c>
    </row>
    <row r="561" spans="1:23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9">
        <f t="shared" si="56"/>
        <v>42351.283101851848</v>
      </c>
      <c r="K561">
        <v>1447397260</v>
      </c>
      <c r="L561" s="9">
        <f t="shared" si="57"/>
        <v>42321.283101851848</v>
      </c>
      <c r="M561" t="b">
        <v>0</v>
      </c>
      <c r="N561">
        <v>1</v>
      </c>
      <c r="O561" t="b">
        <v>0</v>
      </c>
      <c r="P561" t="s">
        <v>8270</v>
      </c>
      <c r="Q561" s="12">
        <f t="shared" si="58"/>
        <v>0</v>
      </c>
      <c r="R561">
        <f t="shared" si="59"/>
        <v>50</v>
      </c>
      <c r="S561" s="14" t="s">
        <v>8317</v>
      </c>
      <c r="T561" t="s">
        <v>8318</v>
      </c>
      <c r="U561" s="9">
        <f t="shared" si="60"/>
        <v>42321.283101851848</v>
      </c>
      <c r="V561" s="9">
        <f t="shared" si="61"/>
        <v>42351.283101851848</v>
      </c>
      <c r="W561">
        <f t="shared" si="62"/>
        <v>2015</v>
      </c>
    </row>
    <row r="562" spans="1:23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9">
        <f t="shared" si="56"/>
        <v>41990.771354166667</v>
      </c>
      <c r="K562">
        <v>1416249045</v>
      </c>
      <c r="L562" s="9">
        <f t="shared" si="57"/>
        <v>41960.771354166667</v>
      </c>
      <c r="M562" t="b">
        <v>0</v>
      </c>
      <c r="N562">
        <v>3</v>
      </c>
      <c r="O562" t="b">
        <v>0</v>
      </c>
      <c r="P562" t="s">
        <v>8270</v>
      </c>
      <c r="Q562" s="12">
        <f t="shared" si="58"/>
        <v>0</v>
      </c>
      <c r="R562">
        <f t="shared" si="59"/>
        <v>4</v>
      </c>
      <c r="S562" s="14" t="s">
        <v>8317</v>
      </c>
      <c r="T562" t="s">
        <v>8318</v>
      </c>
      <c r="U562" s="9">
        <f t="shared" si="60"/>
        <v>41960.771354166667</v>
      </c>
      <c r="V562" s="9">
        <f t="shared" si="61"/>
        <v>41990.771354166667</v>
      </c>
      <c r="W562">
        <f t="shared" si="62"/>
        <v>2014</v>
      </c>
    </row>
    <row r="563" spans="1:23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9">
        <f t="shared" si="56"/>
        <v>42303.658715277779</v>
      </c>
      <c r="K563">
        <v>1442850513</v>
      </c>
      <c r="L563" s="9">
        <f t="shared" si="57"/>
        <v>42268.658715277779</v>
      </c>
      <c r="M563" t="b">
        <v>0</v>
      </c>
      <c r="N563">
        <v>2</v>
      </c>
      <c r="O563" t="b">
        <v>0</v>
      </c>
      <c r="P563" t="s">
        <v>8270</v>
      </c>
      <c r="Q563" s="12">
        <f t="shared" si="58"/>
        <v>0</v>
      </c>
      <c r="R563">
        <f t="shared" si="59"/>
        <v>27.5</v>
      </c>
      <c r="S563" s="14" t="s">
        <v>8317</v>
      </c>
      <c r="T563" t="s">
        <v>8318</v>
      </c>
      <c r="U563" s="9">
        <f t="shared" si="60"/>
        <v>42268.658715277779</v>
      </c>
      <c r="V563" s="9">
        <f t="shared" si="61"/>
        <v>42303.658715277779</v>
      </c>
      <c r="W563">
        <f t="shared" si="62"/>
        <v>2015</v>
      </c>
    </row>
    <row r="564" spans="1:23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9">
        <f t="shared" si="56"/>
        <v>42722.389062499999</v>
      </c>
      <c r="K564">
        <v>1479460815</v>
      </c>
      <c r="L564" s="9">
        <f t="shared" si="57"/>
        <v>42692.389062499999</v>
      </c>
      <c r="M564" t="b">
        <v>0</v>
      </c>
      <c r="N564">
        <v>0</v>
      </c>
      <c r="O564" t="b">
        <v>0</v>
      </c>
      <c r="P564" t="s">
        <v>8270</v>
      </c>
      <c r="Q564" s="12">
        <f t="shared" si="58"/>
        <v>0</v>
      </c>
      <c r="R564">
        <f t="shared" si="59"/>
        <v>0</v>
      </c>
      <c r="S564" s="14" t="s">
        <v>8317</v>
      </c>
      <c r="T564" t="s">
        <v>8318</v>
      </c>
      <c r="U564" s="9">
        <f t="shared" si="60"/>
        <v>42692.389062499999</v>
      </c>
      <c r="V564" s="9">
        <f t="shared" si="61"/>
        <v>42722.389062499999</v>
      </c>
      <c r="W564">
        <f t="shared" si="62"/>
        <v>2016</v>
      </c>
    </row>
    <row r="565" spans="1:23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9">
        <f t="shared" si="56"/>
        <v>42052.069988425923</v>
      </c>
      <c r="K565">
        <v>1421545247</v>
      </c>
      <c r="L565" s="9">
        <f t="shared" si="57"/>
        <v>42022.069988425923</v>
      </c>
      <c r="M565" t="b">
        <v>0</v>
      </c>
      <c r="N565">
        <v>2</v>
      </c>
      <c r="O565" t="b">
        <v>0</v>
      </c>
      <c r="P565" t="s">
        <v>8270</v>
      </c>
      <c r="Q565" s="12">
        <f t="shared" si="58"/>
        <v>0</v>
      </c>
      <c r="R565">
        <f t="shared" si="59"/>
        <v>34</v>
      </c>
      <c r="S565" s="14" t="s">
        <v>8317</v>
      </c>
      <c r="T565" t="s">
        <v>8318</v>
      </c>
      <c r="U565" s="9">
        <f t="shared" si="60"/>
        <v>42022.069988425923</v>
      </c>
      <c r="V565" s="9">
        <f t="shared" si="61"/>
        <v>42052.069988425923</v>
      </c>
      <c r="W565">
        <f t="shared" si="62"/>
        <v>2015</v>
      </c>
    </row>
    <row r="566" spans="1:23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9">
        <f t="shared" si="56"/>
        <v>42441.942997685182</v>
      </c>
      <c r="K566">
        <v>1455230275</v>
      </c>
      <c r="L566" s="9">
        <f t="shared" si="57"/>
        <v>42411.942997685182</v>
      </c>
      <c r="M566" t="b">
        <v>0</v>
      </c>
      <c r="N566">
        <v>1</v>
      </c>
      <c r="O566" t="b">
        <v>0</v>
      </c>
      <c r="P566" t="s">
        <v>8270</v>
      </c>
      <c r="Q566" s="12">
        <f t="shared" si="58"/>
        <v>0</v>
      </c>
      <c r="R566">
        <f t="shared" si="59"/>
        <v>1</v>
      </c>
      <c r="S566" s="14" t="s">
        <v>8317</v>
      </c>
      <c r="T566" t="s">
        <v>8318</v>
      </c>
      <c r="U566" s="9">
        <f t="shared" si="60"/>
        <v>42411.942997685182</v>
      </c>
      <c r="V566" s="9">
        <f t="shared" si="61"/>
        <v>42441.942997685182</v>
      </c>
      <c r="W566">
        <f t="shared" si="62"/>
        <v>2016</v>
      </c>
    </row>
    <row r="567" spans="1:23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9">
        <f t="shared" si="56"/>
        <v>42195.78528935185</v>
      </c>
      <c r="K567">
        <v>1433962249</v>
      </c>
      <c r="L567" s="9">
        <f t="shared" si="57"/>
        <v>42165.78528935185</v>
      </c>
      <c r="M567" t="b">
        <v>0</v>
      </c>
      <c r="N567">
        <v>0</v>
      </c>
      <c r="O567" t="b">
        <v>0</v>
      </c>
      <c r="P567" t="s">
        <v>8270</v>
      </c>
      <c r="Q567" s="12">
        <f t="shared" si="58"/>
        <v>0</v>
      </c>
      <c r="R567">
        <f t="shared" si="59"/>
        <v>0</v>
      </c>
      <c r="S567" s="14" t="s">
        <v>8317</v>
      </c>
      <c r="T567" t="s">
        <v>8318</v>
      </c>
      <c r="U567" s="9">
        <f t="shared" si="60"/>
        <v>42165.78528935185</v>
      </c>
      <c r="V567" s="9">
        <f t="shared" si="61"/>
        <v>42195.78528935185</v>
      </c>
      <c r="W567">
        <f t="shared" si="62"/>
        <v>2015</v>
      </c>
    </row>
    <row r="568" spans="1:23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9">
        <f t="shared" si="56"/>
        <v>42565.68440972222</v>
      </c>
      <c r="K568">
        <v>1465921533</v>
      </c>
      <c r="L568" s="9">
        <f t="shared" si="57"/>
        <v>42535.68440972222</v>
      </c>
      <c r="M568" t="b">
        <v>0</v>
      </c>
      <c r="N568">
        <v>1</v>
      </c>
      <c r="O568" t="b">
        <v>0</v>
      </c>
      <c r="P568" t="s">
        <v>8270</v>
      </c>
      <c r="Q568" s="12">
        <f t="shared" si="58"/>
        <v>0</v>
      </c>
      <c r="R568">
        <f t="shared" si="59"/>
        <v>1</v>
      </c>
      <c r="S568" s="14" t="s">
        <v>8317</v>
      </c>
      <c r="T568" t="s">
        <v>8318</v>
      </c>
      <c r="U568" s="9">
        <f t="shared" si="60"/>
        <v>42535.68440972222</v>
      </c>
      <c r="V568" s="9">
        <f t="shared" si="61"/>
        <v>42565.68440972222</v>
      </c>
      <c r="W568">
        <f t="shared" si="62"/>
        <v>2016</v>
      </c>
    </row>
    <row r="569" spans="1:23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9">
        <f t="shared" si="56"/>
        <v>42005.842523148152</v>
      </c>
      <c r="K569">
        <v>1417551194</v>
      </c>
      <c r="L569" s="9">
        <f t="shared" si="57"/>
        <v>41975.842523148152</v>
      </c>
      <c r="M569" t="b">
        <v>0</v>
      </c>
      <c r="N569">
        <v>0</v>
      </c>
      <c r="O569" t="b">
        <v>0</v>
      </c>
      <c r="P569" t="s">
        <v>8270</v>
      </c>
      <c r="Q569" s="12">
        <f t="shared" si="58"/>
        <v>0</v>
      </c>
      <c r="R569">
        <f t="shared" si="59"/>
        <v>0</v>
      </c>
      <c r="S569" s="14" t="s">
        <v>8317</v>
      </c>
      <c r="T569" t="s">
        <v>8318</v>
      </c>
      <c r="U569" s="9">
        <f t="shared" si="60"/>
        <v>41975.842523148152</v>
      </c>
      <c r="V569" s="9">
        <f t="shared" si="61"/>
        <v>42005.842523148152</v>
      </c>
      <c r="W569">
        <f t="shared" si="62"/>
        <v>2014</v>
      </c>
    </row>
    <row r="570" spans="1:23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9">
        <f t="shared" si="56"/>
        <v>42385.458333333328</v>
      </c>
      <c r="K570">
        <v>1449785223</v>
      </c>
      <c r="L570" s="9">
        <f t="shared" si="57"/>
        <v>42348.9215625</v>
      </c>
      <c r="M570" t="b">
        <v>0</v>
      </c>
      <c r="N570">
        <v>5</v>
      </c>
      <c r="O570" t="b">
        <v>0</v>
      </c>
      <c r="P570" t="s">
        <v>8270</v>
      </c>
      <c r="Q570" s="12">
        <f t="shared" si="58"/>
        <v>0.01</v>
      </c>
      <c r="R570">
        <f t="shared" si="59"/>
        <v>49</v>
      </c>
      <c r="S570" s="14" t="s">
        <v>8317</v>
      </c>
      <c r="T570" t="s">
        <v>8318</v>
      </c>
      <c r="U570" s="9">
        <f t="shared" si="60"/>
        <v>42348.9215625</v>
      </c>
      <c r="V570" s="9">
        <f t="shared" si="61"/>
        <v>42385.458333333328</v>
      </c>
      <c r="W570">
        <f t="shared" si="62"/>
        <v>2015</v>
      </c>
    </row>
    <row r="571" spans="1:23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9">
        <f t="shared" si="56"/>
        <v>42370.847361111111</v>
      </c>
      <c r="K571">
        <v>1449087612</v>
      </c>
      <c r="L571" s="9">
        <f t="shared" si="57"/>
        <v>42340.847361111111</v>
      </c>
      <c r="M571" t="b">
        <v>0</v>
      </c>
      <c r="N571">
        <v>1</v>
      </c>
      <c r="O571" t="b">
        <v>0</v>
      </c>
      <c r="P571" t="s">
        <v>8270</v>
      </c>
      <c r="Q571" s="12">
        <f t="shared" si="58"/>
        <v>0.01</v>
      </c>
      <c r="R571">
        <f t="shared" si="59"/>
        <v>20</v>
      </c>
      <c r="S571" s="14" t="s">
        <v>8317</v>
      </c>
      <c r="T571" t="s">
        <v>8318</v>
      </c>
      <c r="U571" s="9">
        <f t="shared" si="60"/>
        <v>42340.847361111111</v>
      </c>
      <c r="V571" s="9">
        <f t="shared" si="61"/>
        <v>42370.847361111111</v>
      </c>
      <c r="W571">
        <f t="shared" si="62"/>
        <v>2015</v>
      </c>
    </row>
    <row r="572" spans="1:23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9">
        <f t="shared" si="56"/>
        <v>42418.798252314809</v>
      </c>
      <c r="K572">
        <v>1453230569</v>
      </c>
      <c r="L572" s="9">
        <f t="shared" si="57"/>
        <v>42388.798252314809</v>
      </c>
      <c r="M572" t="b">
        <v>0</v>
      </c>
      <c r="N572">
        <v>1</v>
      </c>
      <c r="O572" t="b">
        <v>0</v>
      </c>
      <c r="P572" t="s">
        <v>8270</v>
      </c>
      <c r="Q572" s="12">
        <f t="shared" si="58"/>
        <v>0</v>
      </c>
      <c r="R572">
        <f t="shared" si="59"/>
        <v>142</v>
      </c>
      <c r="S572" s="14" t="s">
        <v>8317</v>
      </c>
      <c r="T572" t="s">
        <v>8318</v>
      </c>
      <c r="U572" s="9">
        <f t="shared" si="60"/>
        <v>42388.798252314809</v>
      </c>
      <c r="V572" s="9">
        <f t="shared" si="61"/>
        <v>42418.798252314809</v>
      </c>
      <c r="W572">
        <f t="shared" si="62"/>
        <v>2016</v>
      </c>
    </row>
    <row r="573" spans="1:23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9">
        <f t="shared" si="56"/>
        <v>42212.165972222225</v>
      </c>
      <c r="K573">
        <v>1436297723</v>
      </c>
      <c r="L573" s="9">
        <f t="shared" si="57"/>
        <v>42192.816238425927</v>
      </c>
      <c r="M573" t="b">
        <v>0</v>
      </c>
      <c r="N573">
        <v>2</v>
      </c>
      <c r="O573" t="b">
        <v>0</v>
      </c>
      <c r="P573" t="s">
        <v>8270</v>
      </c>
      <c r="Q573" s="12">
        <f t="shared" si="58"/>
        <v>0</v>
      </c>
      <c r="R573">
        <f t="shared" si="59"/>
        <v>53</v>
      </c>
      <c r="S573" s="14" t="s">
        <v>8317</v>
      </c>
      <c r="T573" t="s">
        <v>8318</v>
      </c>
      <c r="U573" s="9">
        <f t="shared" si="60"/>
        <v>42192.816238425927</v>
      </c>
      <c r="V573" s="9">
        <f t="shared" si="61"/>
        <v>42212.165972222225</v>
      </c>
      <c r="W573">
        <f t="shared" si="62"/>
        <v>2015</v>
      </c>
    </row>
    <row r="574" spans="1:23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9">
        <f t="shared" si="56"/>
        <v>42312.757962962962</v>
      </c>
      <c r="K574">
        <v>1444065088</v>
      </c>
      <c r="L574" s="9">
        <f t="shared" si="57"/>
        <v>42282.716296296298</v>
      </c>
      <c r="M574" t="b">
        <v>0</v>
      </c>
      <c r="N574">
        <v>0</v>
      </c>
      <c r="O574" t="b">
        <v>0</v>
      </c>
      <c r="P574" t="s">
        <v>8270</v>
      </c>
      <c r="Q574" s="12">
        <f t="shared" si="58"/>
        <v>0</v>
      </c>
      <c r="R574">
        <f t="shared" si="59"/>
        <v>0</v>
      </c>
      <c r="S574" s="14" t="s">
        <v>8317</v>
      </c>
      <c r="T574" t="s">
        <v>8318</v>
      </c>
      <c r="U574" s="9">
        <f t="shared" si="60"/>
        <v>42282.716296296298</v>
      </c>
      <c r="V574" s="9">
        <f t="shared" si="61"/>
        <v>42312.757962962962</v>
      </c>
      <c r="W574">
        <f t="shared" si="62"/>
        <v>2015</v>
      </c>
    </row>
    <row r="575" spans="1:23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9">
        <f t="shared" si="56"/>
        <v>42022.05</v>
      </c>
      <c r="K575">
        <v>1416445931</v>
      </c>
      <c r="L575" s="9">
        <f t="shared" si="57"/>
        <v>41963.050127314811</v>
      </c>
      <c r="M575" t="b">
        <v>0</v>
      </c>
      <c r="N575">
        <v>9</v>
      </c>
      <c r="O575" t="b">
        <v>0</v>
      </c>
      <c r="P575" t="s">
        <v>8270</v>
      </c>
      <c r="Q575" s="12">
        <f t="shared" si="58"/>
        <v>0</v>
      </c>
      <c r="R575">
        <f t="shared" si="59"/>
        <v>38.44</v>
      </c>
      <c r="S575" s="14" t="s">
        <v>8317</v>
      </c>
      <c r="T575" t="s">
        <v>8318</v>
      </c>
      <c r="U575" s="9">
        <f t="shared" si="60"/>
        <v>41963.050127314811</v>
      </c>
      <c r="V575" s="9">
        <f t="shared" si="61"/>
        <v>42022.05</v>
      </c>
      <c r="W575">
        <f t="shared" si="62"/>
        <v>2014</v>
      </c>
    </row>
    <row r="576" spans="1:23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9">
        <f t="shared" si="56"/>
        <v>42662.443368055552</v>
      </c>
      <c r="K576">
        <v>1474281507</v>
      </c>
      <c r="L576" s="9">
        <f t="shared" si="57"/>
        <v>42632.443368055552</v>
      </c>
      <c r="M576" t="b">
        <v>0</v>
      </c>
      <c r="N576">
        <v>4</v>
      </c>
      <c r="O576" t="b">
        <v>0</v>
      </c>
      <c r="P576" t="s">
        <v>8270</v>
      </c>
      <c r="Q576" s="12">
        <f t="shared" si="58"/>
        <v>0.01</v>
      </c>
      <c r="R576">
        <f t="shared" si="59"/>
        <v>20</v>
      </c>
      <c r="S576" s="14" t="s">
        <v>8317</v>
      </c>
      <c r="T576" t="s">
        <v>8318</v>
      </c>
      <c r="U576" s="9">
        <f t="shared" si="60"/>
        <v>42632.443368055552</v>
      </c>
      <c r="V576" s="9">
        <f t="shared" si="61"/>
        <v>42662.443368055552</v>
      </c>
      <c r="W576">
        <f t="shared" si="62"/>
        <v>2016</v>
      </c>
    </row>
    <row r="577" spans="1:23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9">
        <f t="shared" si="56"/>
        <v>42168.692627314813</v>
      </c>
      <c r="K577">
        <v>1431621443</v>
      </c>
      <c r="L577" s="9">
        <f t="shared" si="57"/>
        <v>42138.692627314813</v>
      </c>
      <c r="M577" t="b">
        <v>0</v>
      </c>
      <c r="N577">
        <v>4</v>
      </c>
      <c r="O577" t="b">
        <v>0</v>
      </c>
      <c r="P577" t="s">
        <v>8270</v>
      </c>
      <c r="Q577" s="12">
        <f t="shared" si="58"/>
        <v>0</v>
      </c>
      <c r="R577">
        <f t="shared" si="59"/>
        <v>64.75</v>
      </c>
      <c r="S577" s="14" t="s">
        <v>8317</v>
      </c>
      <c r="T577" t="s">
        <v>8318</v>
      </c>
      <c r="U577" s="9">
        <f t="shared" si="60"/>
        <v>42138.692627314813</v>
      </c>
      <c r="V577" s="9">
        <f t="shared" si="61"/>
        <v>42168.692627314813</v>
      </c>
      <c r="W577">
        <f t="shared" si="62"/>
        <v>2015</v>
      </c>
    </row>
    <row r="578" spans="1:23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9">
        <f t="shared" ref="J578:J641" si="63">(I578/86400)+DATE(1970,1,1)</f>
        <v>42091.43</v>
      </c>
      <c r="K578">
        <v>1422357552</v>
      </c>
      <c r="L578" s="9">
        <f t="shared" ref="L578:L641" si="64">(K578/86400)+DATE(1970,1,1)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2">
        <f t="shared" si="58"/>
        <v>0</v>
      </c>
      <c r="R578">
        <f t="shared" si="59"/>
        <v>1</v>
      </c>
      <c r="S578" s="14" t="s">
        <v>8317</v>
      </c>
      <c r="T578" t="s">
        <v>8318</v>
      </c>
      <c r="U578" s="9">
        <f t="shared" si="60"/>
        <v>42031.471666666665</v>
      </c>
      <c r="V578" s="9">
        <f t="shared" si="61"/>
        <v>42091.43</v>
      </c>
      <c r="W578">
        <f t="shared" si="62"/>
        <v>2015</v>
      </c>
    </row>
    <row r="579" spans="1:23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9">
        <f t="shared" si="63"/>
        <v>42510.589143518519</v>
      </c>
      <c r="K579">
        <v>1458569302</v>
      </c>
      <c r="L579" s="9">
        <f t="shared" si="64"/>
        <v>42450.589143518519</v>
      </c>
      <c r="M579" t="b">
        <v>0</v>
      </c>
      <c r="N579">
        <v>1</v>
      </c>
      <c r="O579" t="b">
        <v>0</v>
      </c>
      <c r="P579" t="s">
        <v>8270</v>
      </c>
      <c r="Q579" s="12">
        <f t="shared" ref="Q579:Q642" si="65">ROUND(E579/D579,2)</f>
        <v>0</v>
      </c>
      <c r="R579">
        <f t="shared" ref="R579:R642" si="66">IFERROR(ROUND(E579/N579,2),0)</f>
        <v>10</v>
      </c>
      <c r="S579" s="14" t="s">
        <v>8317</v>
      </c>
      <c r="T579" t="s">
        <v>8318</v>
      </c>
      <c r="U579" s="9">
        <f t="shared" ref="U579:U642" si="67">(K579/86400)+DATE(1970,1,1)</f>
        <v>42450.589143518519</v>
      </c>
      <c r="V579" s="9">
        <f t="shared" ref="V579:V642" si="68">(I579/86400)+DATE(1970,1,1)</f>
        <v>42510.589143518519</v>
      </c>
      <c r="W579">
        <f t="shared" ref="W579:W642" si="69">YEAR(U579)</f>
        <v>2016</v>
      </c>
    </row>
    <row r="580" spans="1:23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9">
        <f t="shared" si="63"/>
        <v>42254.578622685185</v>
      </c>
      <c r="K580">
        <v>1439560393</v>
      </c>
      <c r="L580" s="9">
        <f t="shared" si="64"/>
        <v>42230.578622685185</v>
      </c>
      <c r="M580" t="b">
        <v>0</v>
      </c>
      <c r="N580">
        <v>7</v>
      </c>
      <c r="O580" t="b">
        <v>0</v>
      </c>
      <c r="P580" t="s">
        <v>8270</v>
      </c>
      <c r="Q580" s="12">
        <f t="shared" si="65"/>
        <v>0</v>
      </c>
      <c r="R580">
        <f t="shared" si="66"/>
        <v>2</v>
      </c>
      <c r="S580" s="14" t="s">
        <v>8317</v>
      </c>
      <c r="T580" t="s">
        <v>8318</v>
      </c>
      <c r="U580" s="9">
        <f t="shared" si="67"/>
        <v>42230.578622685185</v>
      </c>
      <c r="V580" s="9">
        <f t="shared" si="68"/>
        <v>42254.578622685185</v>
      </c>
      <c r="W580">
        <f t="shared" si="69"/>
        <v>2015</v>
      </c>
    </row>
    <row r="581" spans="1:23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9">
        <f t="shared" si="63"/>
        <v>41998.852118055554</v>
      </c>
      <c r="K581">
        <v>1416947223</v>
      </c>
      <c r="L581" s="9">
        <f t="shared" si="64"/>
        <v>41968.852118055554</v>
      </c>
      <c r="M581" t="b">
        <v>0</v>
      </c>
      <c r="N581">
        <v>5</v>
      </c>
      <c r="O581" t="b">
        <v>0</v>
      </c>
      <c r="P581" t="s">
        <v>8270</v>
      </c>
      <c r="Q581" s="12">
        <f t="shared" si="65"/>
        <v>0.01</v>
      </c>
      <c r="R581">
        <f t="shared" si="66"/>
        <v>35</v>
      </c>
      <c r="S581" s="14" t="s">
        <v>8317</v>
      </c>
      <c r="T581" t="s">
        <v>8318</v>
      </c>
      <c r="U581" s="9">
        <f t="shared" si="67"/>
        <v>41968.852118055554</v>
      </c>
      <c r="V581" s="9">
        <f t="shared" si="68"/>
        <v>41998.852118055554</v>
      </c>
      <c r="W581">
        <f t="shared" si="69"/>
        <v>2014</v>
      </c>
    </row>
    <row r="582" spans="1:23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9">
        <f t="shared" si="63"/>
        <v>42635.908182870371</v>
      </c>
      <c r="K582">
        <v>1471988867</v>
      </c>
      <c r="L582" s="9">
        <f t="shared" si="64"/>
        <v>42605.908182870371</v>
      </c>
      <c r="M582" t="b">
        <v>0</v>
      </c>
      <c r="N582">
        <v>1</v>
      </c>
      <c r="O582" t="b">
        <v>0</v>
      </c>
      <c r="P582" t="s">
        <v>8270</v>
      </c>
      <c r="Q582" s="12">
        <f t="shared" si="65"/>
        <v>0</v>
      </c>
      <c r="R582">
        <f t="shared" si="66"/>
        <v>1</v>
      </c>
      <c r="S582" s="14" t="s">
        <v>8317</v>
      </c>
      <c r="T582" t="s">
        <v>8318</v>
      </c>
      <c r="U582" s="9">
        <f t="shared" si="67"/>
        <v>42605.908182870371</v>
      </c>
      <c r="V582" s="9">
        <f t="shared" si="68"/>
        <v>42635.908182870371</v>
      </c>
      <c r="W582">
        <f t="shared" si="69"/>
        <v>2016</v>
      </c>
    </row>
    <row r="583" spans="1:23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9">
        <f t="shared" si="63"/>
        <v>42218.012777777782</v>
      </c>
      <c r="K583">
        <v>1435882704</v>
      </c>
      <c r="L583" s="9">
        <f t="shared" si="64"/>
        <v>42188.012777777782</v>
      </c>
      <c r="M583" t="b">
        <v>0</v>
      </c>
      <c r="N583">
        <v>0</v>
      </c>
      <c r="O583" t="b">
        <v>0</v>
      </c>
      <c r="P583" t="s">
        <v>8270</v>
      </c>
      <c r="Q583" s="12">
        <f t="shared" si="65"/>
        <v>0</v>
      </c>
      <c r="R583">
        <f t="shared" si="66"/>
        <v>0</v>
      </c>
      <c r="S583" s="14" t="s">
        <v>8317</v>
      </c>
      <c r="T583" t="s">
        <v>8318</v>
      </c>
      <c r="U583" s="9">
        <f t="shared" si="67"/>
        <v>42188.012777777782</v>
      </c>
      <c r="V583" s="9">
        <f t="shared" si="68"/>
        <v>42218.012777777782</v>
      </c>
      <c r="W583">
        <f t="shared" si="69"/>
        <v>2015</v>
      </c>
    </row>
    <row r="584" spans="1:23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9">
        <f t="shared" si="63"/>
        <v>42078.75</v>
      </c>
      <c r="K584">
        <v>1424454319</v>
      </c>
      <c r="L584" s="9">
        <f t="shared" si="64"/>
        <v>42055.739803240736</v>
      </c>
      <c r="M584" t="b">
        <v>0</v>
      </c>
      <c r="N584">
        <v>0</v>
      </c>
      <c r="O584" t="b">
        <v>0</v>
      </c>
      <c r="P584" t="s">
        <v>8270</v>
      </c>
      <c r="Q584" s="12">
        <f t="shared" si="65"/>
        <v>0</v>
      </c>
      <c r="R584">
        <f t="shared" si="66"/>
        <v>0</v>
      </c>
      <c r="S584" s="14" t="s">
        <v>8317</v>
      </c>
      <c r="T584" t="s">
        <v>8318</v>
      </c>
      <c r="U584" s="9">
        <f t="shared" si="67"/>
        <v>42055.739803240736</v>
      </c>
      <c r="V584" s="9">
        <f t="shared" si="68"/>
        <v>42078.75</v>
      </c>
      <c r="W584">
        <f t="shared" si="69"/>
        <v>2015</v>
      </c>
    </row>
    <row r="585" spans="1:23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9">
        <f t="shared" si="63"/>
        <v>42082.896840277783</v>
      </c>
      <c r="K585">
        <v>1424212287</v>
      </c>
      <c r="L585" s="9">
        <f t="shared" si="64"/>
        <v>42052.93850694444</v>
      </c>
      <c r="M585" t="b">
        <v>0</v>
      </c>
      <c r="N585">
        <v>1</v>
      </c>
      <c r="O585" t="b">
        <v>0</v>
      </c>
      <c r="P585" t="s">
        <v>8270</v>
      </c>
      <c r="Q585" s="12">
        <f t="shared" si="65"/>
        <v>0</v>
      </c>
      <c r="R585">
        <f t="shared" si="66"/>
        <v>1</v>
      </c>
      <c r="S585" s="14" t="s">
        <v>8317</v>
      </c>
      <c r="T585" t="s">
        <v>8318</v>
      </c>
      <c r="U585" s="9">
        <f t="shared" si="67"/>
        <v>42052.93850694444</v>
      </c>
      <c r="V585" s="9">
        <f t="shared" si="68"/>
        <v>42082.896840277783</v>
      </c>
      <c r="W585">
        <f t="shared" si="69"/>
        <v>2015</v>
      </c>
    </row>
    <row r="586" spans="1:23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9">
        <f t="shared" si="63"/>
        <v>42079.674953703703</v>
      </c>
      <c r="K586">
        <v>1423933916</v>
      </c>
      <c r="L586" s="9">
        <f t="shared" si="64"/>
        <v>42049.716620370367</v>
      </c>
      <c r="M586" t="b">
        <v>0</v>
      </c>
      <c r="N586">
        <v>2</v>
      </c>
      <c r="O586" t="b">
        <v>0</v>
      </c>
      <c r="P586" t="s">
        <v>8270</v>
      </c>
      <c r="Q586" s="12">
        <f t="shared" si="65"/>
        <v>0.01</v>
      </c>
      <c r="R586">
        <f t="shared" si="66"/>
        <v>5</v>
      </c>
      <c r="S586" s="14" t="s">
        <v>8317</v>
      </c>
      <c r="T586" t="s">
        <v>8318</v>
      </c>
      <c r="U586" s="9">
        <f t="shared" si="67"/>
        <v>42049.716620370367</v>
      </c>
      <c r="V586" s="9">
        <f t="shared" si="68"/>
        <v>42079.674953703703</v>
      </c>
      <c r="W586">
        <f t="shared" si="69"/>
        <v>2015</v>
      </c>
    </row>
    <row r="587" spans="1:23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9">
        <f t="shared" si="63"/>
        <v>42339</v>
      </c>
      <c r="K587">
        <v>1444123377</v>
      </c>
      <c r="L587" s="9">
        <f t="shared" si="64"/>
        <v>42283.3909375</v>
      </c>
      <c r="M587" t="b">
        <v>0</v>
      </c>
      <c r="N587">
        <v>0</v>
      </c>
      <c r="O587" t="b">
        <v>0</v>
      </c>
      <c r="P587" t="s">
        <v>8270</v>
      </c>
      <c r="Q587" s="12">
        <f t="shared" si="65"/>
        <v>0</v>
      </c>
      <c r="R587">
        <f t="shared" si="66"/>
        <v>0</v>
      </c>
      <c r="S587" s="14" t="s">
        <v>8317</v>
      </c>
      <c r="T587" t="s">
        <v>8318</v>
      </c>
      <c r="U587" s="9">
        <f t="shared" si="67"/>
        <v>42283.3909375</v>
      </c>
      <c r="V587" s="9">
        <f t="shared" si="68"/>
        <v>42339</v>
      </c>
      <c r="W587">
        <f t="shared" si="69"/>
        <v>2015</v>
      </c>
    </row>
    <row r="588" spans="1:23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9">
        <f t="shared" si="63"/>
        <v>42050.854247685187</v>
      </c>
      <c r="K588">
        <v>1421440207</v>
      </c>
      <c r="L588" s="9">
        <f t="shared" si="64"/>
        <v>42020.854247685187</v>
      </c>
      <c r="M588" t="b">
        <v>0</v>
      </c>
      <c r="N588">
        <v>4</v>
      </c>
      <c r="O588" t="b">
        <v>0</v>
      </c>
      <c r="P588" t="s">
        <v>8270</v>
      </c>
      <c r="Q588" s="12">
        <f t="shared" si="65"/>
        <v>0.01</v>
      </c>
      <c r="R588">
        <f t="shared" si="66"/>
        <v>14</v>
      </c>
      <c r="S588" s="14" t="s">
        <v>8317</v>
      </c>
      <c r="T588" t="s">
        <v>8318</v>
      </c>
      <c r="U588" s="9">
        <f t="shared" si="67"/>
        <v>42020.854247685187</v>
      </c>
      <c r="V588" s="9">
        <f t="shared" si="68"/>
        <v>42050.854247685187</v>
      </c>
      <c r="W588">
        <f t="shared" si="69"/>
        <v>2015</v>
      </c>
    </row>
    <row r="589" spans="1:23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9">
        <f t="shared" si="63"/>
        <v>42110.757326388892</v>
      </c>
      <c r="K589">
        <v>1426615833</v>
      </c>
      <c r="L589" s="9">
        <f t="shared" si="64"/>
        <v>42080.757326388892</v>
      </c>
      <c r="M589" t="b">
        <v>0</v>
      </c>
      <c r="N589">
        <v>7</v>
      </c>
      <c r="O589" t="b">
        <v>0</v>
      </c>
      <c r="P589" t="s">
        <v>8270</v>
      </c>
      <c r="Q589" s="12">
        <f t="shared" si="65"/>
        <v>0.09</v>
      </c>
      <c r="R589">
        <f t="shared" si="66"/>
        <v>389.29</v>
      </c>
      <c r="S589" s="14" t="s">
        <v>8317</v>
      </c>
      <c r="T589" t="s">
        <v>8318</v>
      </c>
      <c r="U589" s="9">
        <f t="shared" si="67"/>
        <v>42080.757326388892</v>
      </c>
      <c r="V589" s="9">
        <f t="shared" si="68"/>
        <v>42110.757326388892</v>
      </c>
      <c r="W589">
        <f t="shared" si="69"/>
        <v>2015</v>
      </c>
    </row>
    <row r="590" spans="1:23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9">
        <f t="shared" si="63"/>
        <v>42691.811180555553</v>
      </c>
      <c r="K590">
        <v>1474223286</v>
      </c>
      <c r="L590" s="9">
        <f t="shared" si="64"/>
        <v>42631.769513888888</v>
      </c>
      <c r="M590" t="b">
        <v>0</v>
      </c>
      <c r="N590">
        <v>2</v>
      </c>
      <c r="O590" t="b">
        <v>0</v>
      </c>
      <c r="P590" t="s">
        <v>8270</v>
      </c>
      <c r="Q590" s="12">
        <f t="shared" si="65"/>
        <v>0.03</v>
      </c>
      <c r="R590">
        <f t="shared" si="66"/>
        <v>150.5</v>
      </c>
      <c r="S590" s="14" t="s">
        <v>8317</v>
      </c>
      <c r="T590" t="s">
        <v>8318</v>
      </c>
      <c r="U590" s="9">
        <f t="shared" si="67"/>
        <v>42631.769513888888</v>
      </c>
      <c r="V590" s="9">
        <f t="shared" si="68"/>
        <v>42691.811180555553</v>
      </c>
      <c r="W590">
        <f t="shared" si="69"/>
        <v>2016</v>
      </c>
    </row>
    <row r="591" spans="1:23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9">
        <f t="shared" si="63"/>
        <v>42193.614571759259</v>
      </c>
      <c r="K591">
        <v>1435070699</v>
      </c>
      <c r="L591" s="9">
        <f t="shared" si="64"/>
        <v>42178.614571759259</v>
      </c>
      <c r="M591" t="b">
        <v>0</v>
      </c>
      <c r="N591">
        <v>1</v>
      </c>
      <c r="O591" t="b">
        <v>0</v>
      </c>
      <c r="P591" t="s">
        <v>8270</v>
      </c>
      <c r="Q591" s="12">
        <f t="shared" si="65"/>
        <v>0</v>
      </c>
      <c r="R591">
        <f t="shared" si="66"/>
        <v>1</v>
      </c>
      <c r="S591" s="14" t="s">
        <v>8317</v>
      </c>
      <c r="T591" t="s">
        <v>8318</v>
      </c>
      <c r="U591" s="9">
        <f t="shared" si="67"/>
        <v>42178.614571759259</v>
      </c>
      <c r="V591" s="9">
        <f t="shared" si="68"/>
        <v>42193.614571759259</v>
      </c>
      <c r="W591">
        <f t="shared" si="69"/>
        <v>2015</v>
      </c>
    </row>
    <row r="592" spans="1:23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9">
        <f t="shared" si="63"/>
        <v>42408.542361111111</v>
      </c>
      <c r="K592">
        <v>1452259131</v>
      </c>
      <c r="L592" s="9">
        <f t="shared" si="64"/>
        <v>42377.554756944446</v>
      </c>
      <c r="M592" t="b">
        <v>0</v>
      </c>
      <c r="N592">
        <v>9</v>
      </c>
      <c r="O592" t="b">
        <v>0</v>
      </c>
      <c r="P592" t="s">
        <v>8270</v>
      </c>
      <c r="Q592" s="12">
        <f t="shared" si="65"/>
        <v>0.04</v>
      </c>
      <c r="R592">
        <f t="shared" si="66"/>
        <v>24.78</v>
      </c>
      <c r="S592" s="14" t="s">
        <v>8317</v>
      </c>
      <c r="T592" t="s">
        <v>8318</v>
      </c>
      <c r="U592" s="9">
        <f t="shared" si="67"/>
        <v>42377.554756944446</v>
      </c>
      <c r="V592" s="9">
        <f t="shared" si="68"/>
        <v>42408.542361111111</v>
      </c>
      <c r="W592">
        <f t="shared" si="69"/>
        <v>2016</v>
      </c>
    </row>
    <row r="593" spans="1:23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9">
        <f t="shared" si="63"/>
        <v>42207.543171296296</v>
      </c>
      <c r="K593">
        <v>1434978130</v>
      </c>
      <c r="L593" s="9">
        <f t="shared" si="64"/>
        <v>42177.543171296296</v>
      </c>
      <c r="M593" t="b">
        <v>0</v>
      </c>
      <c r="N593">
        <v>2</v>
      </c>
      <c r="O593" t="b">
        <v>0</v>
      </c>
      <c r="P593" t="s">
        <v>8270</v>
      </c>
      <c r="Q593" s="12">
        <f t="shared" si="65"/>
        <v>0</v>
      </c>
      <c r="R593">
        <f t="shared" si="66"/>
        <v>30.5</v>
      </c>
      <c r="S593" s="14" t="s">
        <v>8317</v>
      </c>
      <c r="T593" t="s">
        <v>8318</v>
      </c>
      <c r="U593" s="9">
        <f t="shared" si="67"/>
        <v>42177.543171296296</v>
      </c>
      <c r="V593" s="9">
        <f t="shared" si="68"/>
        <v>42207.543171296296</v>
      </c>
      <c r="W593">
        <f t="shared" si="69"/>
        <v>2015</v>
      </c>
    </row>
    <row r="594" spans="1:23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9">
        <f t="shared" si="63"/>
        <v>41976.232175925921</v>
      </c>
      <c r="K594">
        <v>1414992860</v>
      </c>
      <c r="L594" s="9">
        <f t="shared" si="64"/>
        <v>41946.232175925928</v>
      </c>
      <c r="M594" t="b">
        <v>0</v>
      </c>
      <c r="N594">
        <v>1</v>
      </c>
      <c r="O594" t="b">
        <v>0</v>
      </c>
      <c r="P594" t="s">
        <v>8270</v>
      </c>
      <c r="Q594" s="12">
        <f t="shared" si="65"/>
        <v>0.03</v>
      </c>
      <c r="R594">
        <f t="shared" si="66"/>
        <v>250</v>
      </c>
      <c r="S594" s="14" t="s">
        <v>8317</v>
      </c>
      <c r="T594" t="s">
        <v>8318</v>
      </c>
      <c r="U594" s="9">
        <f t="shared" si="67"/>
        <v>41946.232175925928</v>
      </c>
      <c r="V594" s="9">
        <f t="shared" si="68"/>
        <v>41976.232175925921</v>
      </c>
      <c r="W594">
        <f t="shared" si="69"/>
        <v>2014</v>
      </c>
    </row>
    <row r="595" spans="1:23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9">
        <f t="shared" si="63"/>
        <v>42100.635937500003</v>
      </c>
      <c r="K595">
        <v>1425744945</v>
      </c>
      <c r="L595" s="9">
        <f t="shared" si="64"/>
        <v>42070.677604166667</v>
      </c>
      <c r="M595" t="b">
        <v>0</v>
      </c>
      <c r="N595">
        <v>7</v>
      </c>
      <c r="O595" t="b">
        <v>0</v>
      </c>
      <c r="P595" t="s">
        <v>8270</v>
      </c>
      <c r="Q595" s="12">
        <f t="shared" si="65"/>
        <v>0.23</v>
      </c>
      <c r="R595">
        <f t="shared" si="66"/>
        <v>16.43</v>
      </c>
      <c r="S595" s="14" t="s">
        <v>8317</v>
      </c>
      <c r="T595" t="s">
        <v>8318</v>
      </c>
      <c r="U595" s="9">
        <f t="shared" si="67"/>
        <v>42070.677604166667</v>
      </c>
      <c r="V595" s="9">
        <f t="shared" si="68"/>
        <v>42100.635937500003</v>
      </c>
      <c r="W595">
        <f t="shared" si="69"/>
        <v>2015</v>
      </c>
    </row>
    <row r="596" spans="1:23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9">
        <f t="shared" si="63"/>
        <v>42476.780162037037</v>
      </c>
      <c r="K596">
        <v>1458240206</v>
      </c>
      <c r="L596" s="9">
        <f t="shared" si="64"/>
        <v>42446.780162037037</v>
      </c>
      <c r="M596" t="b">
        <v>0</v>
      </c>
      <c r="N596">
        <v>2</v>
      </c>
      <c r="O596" t="b">
        <v>0</v>
      </c>
      <c r="P596" t="s">
        <v>8270</v>
      </c>
      <c r="Q596" s="12">
        <f t="shared" si="65"/>
        <v>0</v>
      </c>
      <c r="R596">
        <f t="shared" si="66"/>
        <v>13</v>
      </c>
      <c r="S596" s="14" t="s">
        <v>8317</v>
      </c>
      <c r="T596" t="s">
        <v>8318</v>
      </c>
      <c r="U596" s="9">
        <f t="shared" si="67"/>
        <v>42446.780162037037</v>
      </c>
      <c r="V596" s="9">
        <f t="shared" si="68"/>
        <v>42476.780162037037</v>
      </c>
      <c r="W596">
        <f t="shared" si="69"/>
        <v>2016</v>
      </c>
    </row>
    <row r="597" spans="1:23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9">
        <f t="shared" si="63"/>
        <v>42128.069884259261</v>
      </c>
      <c r="K597">
        <v>1426815638</v>
      </c>
      <c r="L597" s="9">
        <f t="shared" si="64"/>
        <v>42083.069884259261</v>
      </c>
      <c r="M597" t="b">
        <v>0</v>
      </c>
      <c r="N597">
        <v>8</v>
      </c>
      <c r="O597" t="b">
        <v>0</v>
      </c>
      <c r="P597" t="s">
        <v>8270</v>
      </c>
      <c r="Q597" s="12">
        <f t="shared" si="65"/>
        <v>0</v>
      </c>
      <c r="R597">
        <f t="shared" si="66"/>
        <v>53.25</v>
      </c>
      <c r="S597" s="14" t="s">
        <v>8317</v>
      </c>
      <c r="T597" t="s">
        <v>8318</v>
      </c>
      <c r="U597" s="9">
        <f t="shared" si="67"/>
        <v>42083.069884259261</v>
      </c>
      <c r="V597" s="9">
        <f t="shared" si="68"/>
        <v>42128.069884259261</v>
      </c>
      <c r="W597">
        <f t="shared" si="69"/>
        <v>2015</v>
      </c>
    </row>
    <row r="598" spans="1:23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9">
        <f t="shared" si="63"/>
        <v>42676.896898148145</v>
      </c>
      <c r="K598">
        <v>1475530292</v>
      </c>
      <c r="L598" s="9">
        <f t="shared" si="64"/>
        <v>42646.896898148145</v>
      </c>
      <c r="M598" t="b">
        <v>0</v>
      </c>
      <c r="N598">
        <v>2</v>
      </c>
      <c r="O598" t="b">
        <v>0</v>
      </c>
      <c r="P598" t="s">
        <v>8270</v>
      </c>
      <c r="Q598" s="12">
        <f t="shared" si="65"/>
        <v>0</v>
      </c>
      <c r="R598">
        <f t="shared" si="66"/>
        <v>3</v>
      </c>
      <c r="S598" s="14" t="s">
        <v>8317</v>
      </c>
      <c r="T598" t="s">
        <v>8318</v>
      </c>
      <c r="U598" s="9">
        <f t="shared" si="67"/>
        <v>42646.896898148145</v>
      </c>
      <c r="V598" s="9">
        <f t="shared" si="68"/>
        <v>42676.896898148145</v>
      </c>
      <c r="W598">
        <f t="shared" si="69"/>
        <v>2016</v>
      </c>
    </row>
    <row r="599" spans="1:23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9">
        <f t="shared" si="63"/>
        <v>42582.666666666672</v>
      </c>
      <c r="K599">
        <v>1466787335</v>
      </c>
      <c r="L599" s="9">
        <f t="shared" si="64"/>
        <v>42545.705266203702</v>
      </c>
      <c r="M599" t="b">
        <v>0</v>
      </c>
      <c r="N599">
        <v>2</v>
      </c>
      <c r="O599" t="b">
        <v>0</v>
      </c>
      <c r="P599" t="s">
        <v>8270</v>
      </c>
      <c r="Q599" s="12">
        <f t="shared" si="65"/>
        <v>0</v>
      </c>
      <c r="R599">
        <f t="shared" si="66"/>
        <v>10</v>
      </c>
      <c r="S599" s="14" t="s">
        <v>8317</v>
      </c>
      <c r="T599" t="s">
        <v>8318</v>
      </c>
      <c r="U599" s="9">
        <f t="shared" si="67"/>
        <v>42545.705266203702</v>
      </c>
      <c r="V599" s="9">
        <f t="shared" si="68"/>
        <v>42582.666666666672</v>
      </c>
      <c r="W599">
        <f t="shared" si="69"/>
        <v>2016</v>
      </c>
    </row>
    <row r="600" spans="1:23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9">
        <f t="shared" si="63"/>
        <v>41978.00209490741</v>
      </c>
      <c r="K600">
        <v>1415145781</v>
      </c>
      <c r="L600" s="9">
        <f t="shared" si="64"/>
        <v>41948.00209490741</v>
      </c>
      <c r="M600" t="b">
        <v>0</v>
      </c>
      <c r="N600">
        <v>7</v>
      </c>
      <c r="O600" t="b">
        <v>0</v>
      </c>
      <c r="P600" t="s">
        <v>8270</v>
      </c>
      <c r="Q600" s="12">
        <f t="shared" si="65"/>
        <v>0.34</v>
      </c>
      <c r="R600">
        <f t="shared" si="66"/>
        <v>121.43</v>
      </c>
      <c r="S600" s="14" t="s">
        <v>8317</v>
      </c>
      <c r="T600" t="s">
        <v>8318</v>
      </c>
      <c r="U600" s="9">
        <f t="shared" si="67"/>
        <v>41948.00209490741</v>
      </c>
      <c r="V600" s="9">
        <f t="shared" si="68"/>
        <v>41978.00209490741</v>
      </c>
      <c r="W600">
        <f t="shared" si="69"/>
        <v>2014</v>
      </c>
    </row>
    <row r="601" spans="1:23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9">
        <f t="shared" si="63"/>
        <v>42071.636111111111</v>
      </c>
      <c r="K601">
        <v>1423769402</v>
      </c>
      <c r="L601" s="9">
        <f t="shared" si="64"/>
        <v>42047.812523148154</v>
      </c>
      <c r="M601" t="b">
        <v>0</v>
      </c>
      <c r="N601">
        <v>2</v>
      </c>
      <c r="O601" t="b">
        <v>0</v>
      </c>
      <c r="P601" t="s">
        <v>8270</v>
      </c>
      <c r="Q601" s="12">
        <f t="shared" si="65"/>
        <v>0</v>
      </c>
      <c r="R601">
        <f t="shared" si="66"/>
        <v>15.5</v>
      </c>
      <c r="S601" s="14" t="s">
        <v>8317</v>
      </c>
      <c r="T601" t="s">
        <v>8318</v>
      </c>
      <c r="U601" s="9">
        <f t="shared" si="67"/>
        <v>42047.812523148154</v>
      </c>
      <c r="V601" s="9">
        <f t="shared" si="68"/>
        <v>42071.636111111111</v>
      </c>
      <c r="W601">
        <f t="shared" si="69"/>
        <v>2015</v>
      </c>
    </row>
    <row r="602" spans="1:23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9">
        <f t="shared" si="63"/>
        <v>42133.798171296294</v>
      </c>
      <c r="K602">
        <v>1426014562</v>
      </c>
      <c r="L602" s="9">
        <f t="shared" si="64"/>
        <v>42073.798171296294</v>
      </c>
      <c r="M602" t="b">
        <v>0</v>
      </c>
      <c r="N602">
        <v>1</v>
      </c>
      <c r="O602" t="b">
        <v>0</v>
      </c>
      <c r="P602" t="s">
        <v>8270</v>
      </c>
      <c r="Q602" s="12">
        <f t="shared" si="65"/>
        <v>0.02</v>
      </c>
      <c r="R602">
        <f t="shared" si="66"/>
        <v>100</v>
      </c>
      <c r="S602" s="14" t="s">
        <v>8317</v>
      </c>
      <c r="T602" t="s">
        <v>8318</v>
      </c>
      <c r="U602" s="9">
        <f t="shared" si="67"/>
        <v>42073.798171296294</v>
      </c>
      <c r="V602" s="9">
        <f t="shared" si="68"/>
        <v>42133.798171296294</v>
      </c>
      <c r="W602">
        <f t="shared" si="69"/>
        <v>2015</v>
      </c>
    </row>
    <row r="603" spans="1:23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9">
        <f t="shared" si="63"/>
        <v>41999.858090277776</v>
      </c>
      <c r="K603">
        <v>1417034139</v>
      </c>
      <c r="L603" s="9">
        <f t="shared" si="64"/>
        <v>41969.858090277776</v>
      </c>
      <c r="M603" t="b">
        <v>0</v>
      </c>
      <c r="N603">
        <v>6</v>
      </c>
      <c r="O603" t="b">
        <v>0</v>
      </c>
      <c r="P603" t="s">
        <v>8270</v>
      </c>
      <c r="Q603" s="12">
        <f t="shared" si="65"/>
        <v>0.01</v>
      </c>
      <c r="R603">
        <f t="shared" si="66"/>
        <v>23.33</v>
      </c>
      <c r="S603" s="14" t="s">
        <v>8317</v>
      </c>
      <c r="T603" t="s">
        <v>8318</v>
      </c>
      <c r="U603" s="9">
        <f t="shared" si="67"/>
        <v>41969.858090277776</v>
      </c>
      <c r="V603" s="9">
        <f t="shared" si="68"/>
        <v>41999.858090277776</v>
      </c>
      <c r="W603">
        <f t="shared" si="69"/>
        <v>2014</v>
      </c>
    </row>
    <row r="604" spans="1:23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9">
        <f t="shared" si="63"/>
        <v>42173.79415509259</v>
      </c>
      <c r="K604">
        <v>1432062215</v>
      </c>
      <c r="L604" s="9">
        <f t="shared" si="64"/>
        <v>42143.79415509259</v>
      </c>
      <c r="M604" t="b">
        <v>0</v>
      </c>
      <c r="N604">
        <v>0</v>
      </c>
      <c r="O604" t="b">
        <v>0</v>
      </c>
      <c r="P604" t="s">
        <v>8270</v>
      </c>
      <c r="Q604" s="12">
        <f t="shared" si="65"/>
        <v>0</v>
      </c>
      <c r="R604">
        <f t="shared" si="66"/>
        <v>0</v>
      </c>
      <c r="S604" s="14" t="s">
        <v>8317</v>
      </c>
      <c r="T604" t="s">
        <v>8318</v>
      </c>
      <c r="U604" s="9">
        <f t="shared" si="67"/>
        <v>42143.79415509259</v>
      </c>
      <c r="V604" s="9">
        <f t="shared" si="68"/>
        <v>42173.79415509259</v>
      </c>
      <c r="W604">
        <f t="shared" si="69"/>
        <v>2015</v>
      </c>
    </row>
    <row r="605" spans="1:23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9">
        <f t="shared" si="63"/>
        <v>41865.639155092591</v>
      </c>
      <c r="K605">
        <v>1405437623</v>
      </c>
      <c r="L605" s="9">
        <f t="shared" si="64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12">
        <f t="shared" si="65"/>
        <v>0.04</v>
      </c>
      <c r="R605">
        <f t="shared" si="66"/>
        <v>45.39</v>
      </c>
      <c r="S605" s="14" t="s">
        <v>8317</v>
      </c>
      <c r="T605" t="s">
        <v>8318</v>
      </c>
      <c r="U605" s="9">
        <f t="shared" si="67"/>
        <v>41835.639155092591</v>
      </c>
      <c r="V605" s="9">
        <f t="shared" si="68"/>
        <v>41865.639155092591</v>
      </c>
      <c r="W605">
        <f t="shared" si="69"/>
        <v>2014</v>
      </c>
    </row>
    <row r="606" spans="1:23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9">
        <f t="shared" si="63"/>
        <v>41879.035370370373</v>
      </c>
      <c r="K606">
        <v>1406595056</v>
      </c>
      <c r="L606" s="9">
        <f t="shared" si="64"/>
        <v>41849.035370370373</v>
      </c>
      <c r="M606" t="b">
        <v>0</v>
      </c>
      <c r="N606">
        <v>0</v>
      </c>
      <c r="O606" t="b">
        <v>0</v>
      </c>
      <c r="P606" t="s">
        <v>8270</v>
      </c>
      <c r="Q606" s="12">
        <f t="shared" si="65"/>
        <v>0</v>
      </c>
      <c r="R606">
        <f t="shared" si="66"/>
        <v>0</v>
      </c>
      <c r="S606" s="14" t="s">
        <v>8317</v>
      </c>
      <c r="T606" t="s">
        <v>8318</v>
      </c>
      <c r="U606" s="9">
        <f t="shared" si="67"/>
        <v>41849.035370370373</v>
      </c>
      <c r="V606" s="9">
        <f t="shared" si="68"/>
        <v>41879.035370370373</v>
      </c>
      <c r="W606">
        <f t="shared" si="69"/>
        <v>2014</v>
      </c>
    </row>
    <row r="607" spans="1:23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9">
        <f t="shared" si="63"/>
        <v>42239.357731481483</v>
      </c>
      <c r="K607">
        <v>1436430908</v>
      </c>
      <c r="L607" s="9">
        <f t="shared" si="64"/>
        <v>42194.357731481483</v>
      </c>
      <c r="M607" t="b">
        <v>0</v>
      </c>
      <c r="N607">
        <v>8</v>
      </c>
      <c r="O607" t="b">
        <v>0</v>
      </c>
      <c r="P607" t="s">
        <v>8270</v>
      </c>
      <c r="Q607" s="12">
        <f t="shared" si="65"/>
        <v>0.03</v>
      </c>
      <c r="R607">
        <f t="shared" si="66"/>
        <v>16.38</v>
      </c>
      <c r="S607" s="14" t="s">
        <v>8317</v>
      </c>
      <c r="T607" t="s">
        <v>8318</v>
      </c>
      <c r="U607" s="9">
        <f t="shared" si="67"/>
        <v>42194.357731481483</v>
      </c>
      <c r="V607" s="9">
        <f t="shared" si="68"/>
        <v>42239.357731481483</v>
      </c>
      <c r="W607">
        <f t="shared" si="69"/>
        <v>2015</v>
      </c>
    </row>
    <row r="608" spans="1:23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9">
        <f t="shared" si="63"/>
        <v>42148.625</v>
      </c>
      <c r="K608">
        <v>1428507409</v>
      </c>
      <c r="L608" s="9">
        <f t="shared" si="64"/>
        <v>42102.650567129633</v>
      </c>
      <c r="M608" t="b">
        <v>0</v>
      </c>
      <c r="N608">
        <v>1</v>
      </c>
      <c r="O608" t="b">
        <v>0</v>
      </c>
      <c r="P608" t="s">
        <v>8270</v>
      </c>
      <c r="Q608" s="12">
        <f t="shared" si="65"/>
        <v>0</v>
      </c>
      <c r="R608">
        <f t="shared" si="66"/>
        <v>10</v>
      </c>
      <c r="S608" s="14" t="s">
        <v>8317</v>
      </c>
      <c r="T608" t="s">
        <v>8318</v>
      </c>
      <c r="U608" s="9">
        <f t="shared" si="67"/>
        <v>42102.650567129633</v>
      </c>
      <c r="V608" s="9">
        <f t="shared" si="68"/>
        <v>42148.625</v>
      </c>
      <c r="W608">
        <f t="shared" si="69"/>
        <v>2015</v>
      </c>
    </row>
    <row r="609" spans="1:23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9">
        <f t="shared" si="63"/>
        <v>42330.867314814815</v>
      </c>
      <c r="K609">
        <v>1445629736</v>
      </c>
      <c r="L609" s="9">
        <f t="shared" si="64"/>
        <v>42300.825648148151</v>
      </c>
      <c r="M609" t="b">
        <v>0</v>
      </c>
      <c r="N609">
        <v>0</v>
      </c>
      <c r="O609" t="b">
        <v>0</v>
      </c>
      <c r="P609" t="s">
        <v>8270</v>
      </c>
      <c r="Q609" s="12">
        <f t="shared" si="65"/>
        <v>0</v>
      </c>
      <c r="R609">
        <f t="shared" si="66"/>
        <v>0</v>
      </c>
      <c r="S609" s="14" t="s">
        <v>8317</v>
      </c>
      <c r="T609" t="s">
        <v>8318</v>
      </c>
      <c r="U609" s="9">
        <f t="shared" si="67"/>
        <v>42300.825648148151</v>
      </c>
      <c r="V609" s="9">
        <f t="shared" si="68"/>
        <v>42330.867314814815</v>
      </c>
      <c r="W609">
        <f t="shared" si="69"/>
        <v>2015</v>
      </c>
    </row>
    <row r="610" spans="1:23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9">
        <f t="shared" si="63"/>
        <v>42170.921064814815</v>
      </c>
      <c r="K610">
        <v>1431813980</v>
      </c>
      <c r="L610" s="9">
        <f t="shared" si="64"/>
        <v>42140.921064814815</v>
      </c>
      <c r="M610" t="b">
        <v>0</v>
      </c>
      <c r="N610">
        <v>5</v>
      </c>
      <c r="O610" t="b">
        <v>0</v>
      </c>
      <c r="P610" t="s">
        <v>8270</v>
      </c>
      <c r="Q610" s="12">
        <f t="shared" si="65"/>
        <v>0.01</v>
      </c>
      <c r="R610">
        <f t="shared" si="66"/>
        <v>292.2</v>
      </c>
      <c r="S610" s="14" t="s">
        <v>8317</v>
      </c>
      <c r="T610" t="s">
        <v>8318</v>
      </c>
      <c r="U610" s="9">
        <f t="shared" si="67"/>
        <v>42140.921064814815</v>
      </c>
      <c r="V610" s="9">
        <f t="shared" si="68"/>
        <v>42170.921064814815</v>
      </c>
      <c r="W610">
        <f t="shared" si="69"/>
        <v>2015</v>
      </c>
    </row>
    <row r="611" spans="1:23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9">
        <f t="shared" si="63"/>
        <v>42337.075740740736</v>
      </c>
      <c r="K611">
        <v>1446166144</v>
      </c>
      <c r="L611" s="9">
        <f t="shared" si="64"/>
        <v>42307.034074074079</v>
      </c>
      <c r="M611" t="b">
        <v>0</v>
      </c>
      <c r="N611">
        <v>1</v>
      </c>
      <c r="O611" t="b">
        <v>0</v>
      </c>
      <c r="P611" t="s">
        <v>8270</v>
      </c>
      <c r="Q611" s="12">
        <f t="shared" si="65"/>
        <v>0.01</v>
      </c>
      <c r="R611">
        <f t="shared" si="66"/>
        <v>5</v>
      </c>
      <c r="S611" s="14" t="s">
        <v>8317</v>
      </c>
      <c r="T611" t="s">
        <v>8318</v>
      </c>
      <c r="U611" s="9">
        <f t="shared" si="67"/>
        <v>42307.034074074079</v>
      </c>
      <c r="V611" s="9">
        <f t="shared" si="68"/>
        <v>42337.075740740736</v>
      </c>
      <c r="W611">
        <f t="shared" si="69"/>
        <v>2015</v>
      </c>
    </row>
    <row r="612" spans="1:23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9">
        <f t="shared" si="63"/>
        <v>42116.83085648148</v>
      </c>
      <c r="K612">
        <v>1427140586</v>
      </c>
      <c r="L612" s="9">
        <f t="shared" si="64"/>
        <v>42086.83085648148</v>
      </c>
      <c r="M612" t="b">
        <v>0</v>
      </c>
      <c r="N612">
        <v>0</v>
      </c>
      <c r="O612" t="b">
        <v>0</v>
      </c>
      <c r="P612" t="s">
        <v>8270</v>
      </c>
      <c r="Q612" s="12">
        <f t="shared" si="65"/>
        <v>0</v>
      </c>
      <c r="R612">
        <f t="shared" si="66"/>
        <v>0</v>
      </c>
      <c r="S612" s="14" t="s">
        <v>8317</v>
      </c>
      <c r="T612" t="s">
        <v>8318</v>
      </c>
      <c r="U612" s="9">
        <f t="shared" si="67"/>
        <v>42086.83085648148</v>
      </c>
      <c r="V612" s="9">
        <f t="shared" si="68"/>
        <v>42116.83085648148</v>
      </c>
      <c r="W612">
        <f t="shared" si="69"/>
        <v>2015</v>
      </c>
    </row>
    <row r="613" spans="1:23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9">
        <f t="shared" si="63"/>
        <v>42388.560613425929</v>
      </c>
      <c r="K613">
        <v>1448026037</v>
      </c>
      <c r="L613" s="9">
        <f t="shared" si="64"/>
        <v>42328.560613425929</v>
      </c>
      <c r="M613" t="b">
        <v>0</v>
      </c>
      <c r="N613">
        <v>0</v>
      </c>
      <c r="O613" t="b">
        <v>0</v>
      </c>
      <c r="P613" t="s">
        <v>8270</v>
      </c>
      <c r="Q613" s="12">
        <f t="shared" si="65"/>
        <v>0</v>
      </c>
      <c r="R613">
        <f t="shared" si="66"/>
        <v>0</v>
      </c>
      <c r="S613" s="14" t="s">
        <v>8317</v>
      </c>
      <c r="T613" t="s">
        <v>8318</v>
      </c>
      <c r="U613" s="9">
        <f t="shared" si="67"/>
        <v>42328.560613425929</v>
      </c>
      <c r="V613" s="9">
        <f t="shared" si="68"/>
        <v>42388.560613425929</v>
      </c>
      <c r="W613">
        <f t="shared" si="69"/>
        <v>2015</v>
      </c>
    </row>
    <row r="614" spans="1:23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9">
        <f t="shared" si="63"/>
        <v>42615.031782407408</v>
      </c>
      <c r="K614">
        <v>1470185146</v>
      </c>
      <c r="L614" s="9">
        <f t="shared" si="64"/>
        <v>42585.031782407408</v>
      </c>
      <c r="M614" t="b">
        <v>0</v>
      </c>
      <c r="N614">
        <v>0</v>
      </c>
      <c r="O614" t="b">
        <v>0</v>
      </c>
      <c r="P614" t="s">
        <v>8270</v>
      </c>
      <c r="Q614" s="12">
        <f t="shared" si="65"/>
        <v>0</v>
      </c>
      <c r="R614">
        <f t="shared" si="66"/>
        <v>0</v>
      </c>
      <c r="S614" s="14" t="s">
        <v>8317</v>
      </c>
      <c r="T614" t="s">
        <v>8318</v>
      </c>
      <c r="U614" s="9">
        <f t="shared" si="67"/>
        <v>42585.031782407408</v>
      </c>
      <c r="V614" s="9">
        <f t="shared" si="68"/>
        <v>42615.031782407408</v>
      </c>
      <c r="W614">
        <f t="shared" si="69"/>
        <v>2016</v>
      </c>
    </row>
    <row r="615" spans="1:23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9">
        <f t="shared" si="63"/>
        <v>42278.207638888889</v>
      </c>
      <c r="K615">
        <v>1441022120</v>
      </c>
      <c r="L615" s="9">
        <f t="shared" si="64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2">
        <f t="shared" si="65"/>
        <v>0.21</v>
      </c>
      <c r="R615">
        <f t="shared" si="66"/>
        <v>105.93</v>
      </c>
      <c r="S615" s="14" t="s">
        <v>8317</v>
      </c>
      <c r="T615" t="s">
        <v>8318</v>
      </c>
      <c r="U615" s="9">
        <f t="shared" si="67"/>
        <v>42247.496759259258</v>
      </c>
      <c r="V615" s="9">
        <f t="shared" si="68"/>
        <v>42278.207638888889</v>
      </c>
      <c r="W615">
        <f t="shared" si="69"/>
        <v>2015</v>
      </c>
    </row>
    <row r="616" spans="1:23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9">
        <f t="shared" si="63"/>
        <v>42545.061805555553</v>
      </c>
      <c r="K616">
        <v>1464139740</v>
      </c>
      <c r="L616" s="9">
        <f t="shared" si="64"/>
        <v>42515.061805555553</v>
      </c>
      <c r="M616" t="b">
        <v>0</v>
      </c>
      <c r="N616">
        <v>0</v>
      </c>
      <c r="O616" t="b">
        <v>0</v>
      </c>
      <c r="P616" t="s">
        <v>8270</v>
      </c>
      <c r="Q616" s="12">
        <f t="shared" si="65"/>
        <v>0</v>
      </c>
      <c r="R616">
        <f t="shared" si="66"/>
        <v>0</v>
      </c>
      <c r="S616" s="14" t="s">
        <v>8317</v>
      </c>
      <c r="T616" t="s">
        <v>8318</v>
      </c>
      <c r="U616" s="9">
        <f t="shared" si="67"/>
        <v>42515.061805555553</v>
      </c>
      <c r="V616" s="9">
        <f t="shared" si="68"/>
        <v>42545.061805555553</v>
      </c>
      <c r="W616">
        <f t="shared" si="69"/>
        <v>2016</v>
      </c>
    </row>
    <row r="617" spans="1:23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9">
        <f t="shared" si="63"/>
        <v>42272.122210648144</v>
      </c>
      <c r="K617">
        <v>1440557759</v>
      </c>
      <c r="L617" s="9">
        <f t="shared" si="64"/>
        <v>42242.122210648144</v>
      </c>
      <c r="M617" t="b">
        <v>0</v>
      </c>
      <c r="N617">
        <v>0</v>
      </c>
      <c r="O617" t="b">
        <v>0</v>
      </c>
      <c r="P617" t="s">
        <v>8270</v>
      </c>
      <c r="Q617" s="12">
        <f t="shared" si="65"/>
        <v>0</v>
      </c>
      <c r="R617">
        <f t="shared" si="66"/>
        <v>0</v>
      </c>
      <c r="S617" s="14" t="s">
        <v>8317</v>
      </c>
      <c r="T617" t="s">
        <v>8318</v>
      </c>
      <c r="U617" s="9">
        <f t="shared" si="67"/>
        <v>42242.122210648144</v>
      </c>
      <c r="V617" s="9">
        <f t="shared" si="68"/>
        <v>42272.122210648144</v>
      </c>
      <c r="W617">
        <f t="shared" si="69"/>
        <v>2015</v>
      </c>
    </row>
    <row r="618" spans="1:23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9">
        <f t="shared" si="63"/>
        <v>42791.376238425924</v>
      </c>
      <c r="K618">
        <v>1485421307</v>
      </c>
      <c r="L618" s="9">
        <f t="shared" si="64"/>
        <v>42761.376238425924</v>
      </c>
      <c r="M618" t="b">
        <v>0</v>
      </c>
      <c r="N618">
        <v>0</v>
      </c>
      <c r="O618" t="b">
        <v>0</v>
      </c>
      <c r="P618" t="s">
        <v>8270</v>
      </c>
      <c r="Q618" s="12">
        <f t="shared" si="65"/>
        <v>0</v>
      </c>
      <c r="R618">
        <f t="shared" si="66"/>
        <v>0</v>
      </c>
      <c r="S618" s="14" t="s">
        <v>8317</v>
      </c>
      <c r="T618" t="s">
        <v>8318</v>
      </c>
      <c r="U618" s="9">
        <f t="shared" si="67"/>
        <v>42761.376238425924</v>
      </c>
      <c r="V618" s="9">
        <f t="shared" si="68"/>
        <v>42791.376238425924</v>
      </c>
      <c r="W618">
        <f t="shared" si="69"/>
        <v>2017</v>
      </c>
    </row>
    <row r="619" spans="1:23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9">
        <f t="shared" si="63"/>
        <v>42132.343090277776</v>
      </c>
      <c r="K619">
        <v>1427184843</v>
      </c>
      <c r="L619" s="9">
        <f t="shared" si="64"/>
        <v>42087.343090277776</v>
      </c>
      <c r="M619" t="b">
        <v>0</v>
      </c>
      <c r="N619">
        <v>3</v>
      </c>
      <c r="O619" t="b">
        <v>0</v>
      </c>
      <c r="P619" t="s">
        <v>8270</v>
      </c>
      <c r="Q619" s="12">
        <f t="shared" si="65"/>
        <v>0.03</v>
      </c>
      <c r="R619">
        <f t="shared" si="66"/>
        <v>20</v>
      </c>
      <c r="S619" s="14" t="s">
        <v>8317</v>
      </c>
      <c r="T619" t="s">
        <v>8318</v>
      </c>
      <c r="U619" s="9">
        <f t="shared" si="67"/>
        <v>42087.343090277776</v>
      </c>
      <c r="V619" s="9">
        <f t="shared" si="68"/>
        <v>42132.343090277776</v>
      </c>
      <c r="W619">
        <f t="shared" si="69"/>
        <v>2015</v>
      </c>
    </row>
    <row r="620" spans="1:23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9">
        <f t="shared" si="63"/>
        <v>42347.810219907406</v>
      </c>
      <c r="K620">
        <v>1447097203</v>
      </c>
      <c r="L620" s="9">
        <f t="shared" si="64"/>
        <v>42317.810219907406</v>
      </c>
      <c r="M620" t="b">
        <v>0</v>
      </c>
      <c r="N620">
        <v>0</v>
      </c>
      <c r="O620" t="b">
        <v>0</v>
      </c>
      <c r="P620" t="s">
        <v>8270</v>
      </c>
      <c r="Q620" s="12">
        <f t="shared" si="65"/>
        <v>0</v>
      </c>
      <c r="R620">
        <f t="shared" si="66"/>
        <v>0</v>
      </c>
      <c r="S620" s="14" t="s">
        <v>8317</v>
      </c>
      <c r="T620" t="s">
        <v>8318</v>
      </c>
      <c r="U620" s="9">
        <f t="shared" si="67"/>
        <v>42317.810219907406</v>
      </c>
      <c r="V620" s="9">
        <f t="shared" si="68"/>
        <v>42347.810219907406</v>
      </c>
      <c r="W620">
        <f t="shared" si="69"/>
        <v>2015</v>
      </c>
    </row>
    <row r="621" spans="1:23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9">
        <f t="shared" si="63"/>
        <v>41968.692013888889</v>
      </c>
      <c r="K621">
        <v>1411745790</v>
      </c>
      <c r="L621" s="9">
        <f t="shared" si="64"/>
        <v>41908.650347222225</v>
      </c>
      <c r="M621" t="b">
        <v>0</v>
      </c>
      <c r="N621">
        <v>1</v>
      </c>
      <c r="O621" t="b">
        <v>0</v>
      </c>
      <c r="P621" t="s">
        <v>8270</v>
      </c>
      <c r="Q621" s="12">
        <f t="shared" si="65"/>
        <v>0</v>
      </c>
      <c r="R621">
        <f t="shared" si="66"/>
        <v>1</v>
      </c>
      <c r="S621" s="14" t="s">
        <v>8317</v>
      </c>
      <c r="T621" t="s">
        <v>8318</v>
      </c>
      <c r="U621" s="9">
        <f t="shared" si="67"/>
        <v>41908.650347222225</v>
      </c>
      <c r="V621" s="9">
        <f t="shared" si="68"/>
        <v>41968.692013888889</v>
      </c>
      <c r="W621">
        <f t="shared" si="69"/>
        <v>2014</v>
      </c>
    </row>
    <row r="622" spans="1:23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9">
        <f t="shared" si="63"/>
        <v>41876.716874999998</v>
      </c>
      <c r="K622">
        <v>1405098738</v>
      </c>
      <c r="L622" s="9">
        <f t="shared" si="64"/>
        <v>41831.716874999998</v>
      </c>
      <c r="M622" t="b">
        <v>0</v>
      </c>
      <c r="N622">
        <v>1</v>
      </c>
      <c r="O622" t="b">
        <v>0</v>
      </c>
      <c r="P622" t="s">
        <v>8270</v>
      </c>
      <c r="Q622" s="12">
        <f t="shared" si="65"/>
        <v>0.01</v>
      </c>
      <c r="R622">
        <f t="shared" si="66"/>
        <v>300</v>
      </c>
      <c r="S622" s="14" t="s">
        <v>8317</v>
      </c>
      <c r="T622" t="s">
        <v>8318</v>
      </c>
      <c r="U622" s="9">
        <f t="shared" si="67"/>
        <v>41831.716874999998</v>
      </c>
      <c r="V622" s="9">
        <f t="shared" si="68"/>
        <v>41876.716874999998</v>
      </c>
      <c r="W622">
        <f t="shared" si="69"/>
        <v>2014</v>
      </c>
    </row>
    <row r="623" spans="1:23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9">
        <f t="shared" si="63"/>
        <v>42558.987696759257</v>
      </c>
      <c r="K623">
        <v>1465342937</v>
      </c>
      <c r="L623" s="9">
        <f t="shared" si="64"/>
        <v>42528.987696759257</v>
      </c>
      <c r="M623" t="b">
        <v>0</v>
      </c>
      <c r="N623">
        <v>3</v>
      </c>
      <c r="O623" t="b">
        <v>0</v>
      </c>
      <c r="P623" t="s">
        <v>8270</v>
      </c>
      <c r="Q623" s="12">
        <f t="shared" si="65"/>
        <v>0.01</v>
      </c>
      <c r="R623">
        <f t="shared" si="66"/>
        <v>87</v>
      </c>
      <c r="S623" s="14" t="s">
        <v>8317</v>
      </c>
      <c r="T623" t="s">
        <v>8318</v>
      </c>
      <c r="U623" s="9">
        <f t="shared" si="67"/>
        <v>42528.987696759257</v>
      </c>
      <c r="V623" s="9">
        <f t="shared" si="68"/>
        <v>42558.987696759257</v>
      </c>
      <c r="W623">
        <f t="shared" si="69"/>
        <v>2016</v>
      </c>
    </row>
    <row r="624" spans="1:23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9">
        <f t="shared" si="63"/>
        <v>42552.774745370371</v>
      </c>
      <c r="K624">
        <v>1465670138</v>
      </c>
      <c r="L624" s="9">
        <f t="shared" si="64"/>
        <v>42532.774745370371</v>
      </c>
      <c r="M624" t="b">
        <v>0</v>
      </c>
      <c r="N624">
        <v>9</v>
      </c>
      <c r="O624" t="b">
        <v>0</v>
      </c>
      <c r="P624" t="s">
        <v>8270</v>
      </c>
      <c r="Q624" s="12">
        <f t="shared" si="65"/>
        <v>0.06</v>
      </c>
      <c r="R624">
        <f t="shared" si="66"/>
        <v>37.89</v>
      </c>
      <c r="S624" s="14" t="s">
        <v>8317</v>
      </c>
      <c r="T624" t="s">
        <v>8318</v>
      </c>
      <c r="U624" s="9">
        <f t="shared" si="67"/>
        <v>42532.774745370371</v>
      </c>
      <c r="V624" s="9">
        <f t="shared" si="68"/>
        <v>42552.774745370371</v>
      </c>
      <c r="W624">
        <f t="shared" si="69"/>
        <v>2016</v>
      </c>
    </row>
    <row r="625" spans="1:23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9">
        <f t="shared" si="63"/>
        <v>42152.009224537032</v>
      </c>
      <c r="K625">
        <v>1430179997</v>
      </c>
      <c r="L625" s="9">
        <f t="shared" si="64"/>
        <v>42122.009224537032</v>
      </c>
      <c r="M625" t="b">
        <v>0</v>
      </c>
      <c r="N625">
        <v>0</v>
      </c>
      <c r="O625" t="b">
        <v>0</v>
      </c>
      <c r="P625" t="s">
        <v>8270</v>
      </c>
      <c r="Q625" s="12">
        <f t="shared" si="65"/>
        <v>0</v>
      </c>
      <c r="R625">
        <f t="shared" si="66"/>
        <v>0</v>
      </c>
      <c r="S625" s="14" t="s">
        <v>8317</v>
      </c>
      <c r="T625" t="s">
        <v>8318</v>
      </c>
      <c r="U625" s="9">
        <f t="shared" si="67"/>
        <v>42122.009224537032</v>
      </c>
      <c r="V625" s="9">
        <f t="shared" si="68"/>
        <v>42152.009224537032</v>
      </c>
      <c r="W625">
        <f t="shared" si="69"/>
        <v>2015</v>
      </c>
    </row>
    <row r="626" spans="1:23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9">
        <f t="shared" si="63"/>
        <v>42138.988900462966</v>
      </c>
      <c r="K626">
        <v>1429055041</v>
      </c>
      <c r="L626" s="9">
        <f t="shared" si="64"/>
        <v>42108.988900462966</v>
      </c>
      <c r="M626" t="b">
        <v>0</v>
      </c>
      <c r="N626">
        <v>0</v>
      </c>
      <c r="O626" t="b">
        <v>0</v>
      </c>
      <c r="P626" t="s">
        <v>8270</v>
      </c>
      <c r="Q626" s="12">
        <f t="shared" si="65"/>
        <v>0</v>
      </c>
      <c r="R626">
        <f t="shared" si="66"/>
        <v>0</v>
      </c>
      <c r="S626" s="14" t="s">
        <v>8317</v>
      </c>
      <c r="T626" t="s">
        <v>8318</v>
      </c>
      <c r="U626" s="9">
        <f t="shared" si="67"/>
        <v>42108.988900462966</v>
      </c>
      <c r="V626" s="9">
        <f t="shared" si="68"/>
        <v>42138.988900462966</v>
      </c>
      <c r="W626">
        <f t="shared" si="69"/>
        <v>2015</v>
      </c>
    </row>
    <row r="627" spans="1:23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9">
        <f t="shared" si="63"/>
        <v>42820.853900462964</v>
      </c>
      <c r="K627">
        <v>1487971777</v>
      </c>
      <c r="L627" s="9">
        <f t="shared" si="64"/>
        <v>42790.895567129628</v>
      </c>
      <c r="M627" t="b">
        <v>0</v>
      </c>
      <c r="N627">
        <v>0</v>
      </c>
      <c r="O627" t="b">
        <v>0</v>
      </c>
      <c r="P627" t="s">
        <v>8270</v>
      </c>
      <c r="Q627" s="12">
        <f t="shared" si="65"/>
        <v>0</v>
      </c>
      <c r="R627">
        <f t="shared" si="66"/>
        <v>0</v>
      </c>
      <c r="S627" s="14" t="s">
        <v>8317</v>
      </c>
      <c r="T627" t="s">
        <v>8318</v>
      </c>
      <c r="U627" s="9">
        <f t="shared" si="67"/>
        <v>42790.895567129628</v>
      </c>
      <c r="V627" s="9">
        <f t="shared" si="68"/>
        <v>42820.853900462964</v>
      </c>
      <c r="W627">
        <f t="shared" si="69"/>
        <v>2017</v>
      </c>
    </row>
    <row r="628" spans="1:23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9">
        <f t="shared" si="63"/>
        <v>42231.556944444441</v>
      </c>
      <c r="K628">
        <v>1436793939</v>
      </c>
      <c r="L628" s="9">
        <f t="shared" si="64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12">
        <f t="shared" si="65"/>
        <v>0.17</v>
      </c>
      <c r="R628">
        <f t="shared" si="66"/>
        <v>111.41</v>
      </c>
      <c r="S628" s="14" t="s">
        <v>8317</v>
      </c>
      <c r="T628" t="s">
        <v>8318</v>
      </c>
      <c r="U628" s="9">
        <f t="shared" si="67"/>
        <v>42198.559479166666</v>
      </c>
      <c r="V628" s="9">
        <f t="shared" si="68"/>
        <v>42231.556944444441</v>
      </c>
      <c r="W628">
        <f t="shared" si="69"/>
        <v>2015</v>
      </c>
    </row>
    <row r="629" spans="1:23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9">
        <f t="shared" si="63"/>
        <v>42443.958333333328</v>
      </c>
      <c r="K629">
        <v>1452842511</v>
      </c>
      <c r="L629" s="9">
        <f t="shared" si="64"/>
        <v>42384.306840277779</v>
      </c>
      <c r="M629" t="b">
        <v>0</v>
      </c>
      <c r="N629">
        <v>1</v>
      </c>
      <c r="O629" t="b">
        <v>0</v>
      </c>
      <c r="P629" t="s">
        <v>8270</v>
      </c>
      <c r="Q629" s="12">
        <f t="shared" si="65"/>
        <v>0</v>
      </c>
      <c r="R629">
        <f t="shared" si="66"/>
        <v>90</v>
      </c>
      <c r="S629" s="14" t="s">
        <v>8317</v>
      </c>
      <c r="T629" t="s">
        <v>8318</v>
      </c>
      <c r="U629" s="9">
        <f t="shared" si="67"/>
        <v>42384.306840277779</v>
      </c>
      <c r="V629" s="9">
        <f t="shared" si="68"/>
        <v>42443.958333333328</v>
      </c>
      <c r="W629">
        <f t="shared" si="69"/>
        <v>2016</v>
      </c>
    </row>
    <row r="630" spans="1:23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9">
        <f t="shared" si="63"/>
        <v>41833.692789351851</v>
      </c>
      <c r="K630">
        <v>1402677457</v>
      </c>
      <c r="L630" s="9">
        <f t="shared" si="64"/>
        <v>41803.692789351851</v>
      </c>
      <c r="M630" t="b">
        <v>0</v>
      </c>
      <c r="N630">
        <v>0</v>
      </c>
      <c r="O630" t="b">
        <v>0</v>
      </c>
      <c r="P630" t="s">
        <v>8270</v>
      </c>
      <c r="Q630" s="12">
        <f t="shared" si="65"/>
        <v>0</v>
      </c>
      <c r="R630">
        <f t="shared" si="66"/>
        <v>0</v>
      </c>
      <c r="S630" s="14" t="s">
        <v>8317</v>
      </c>
      <c r="T630" t="s">
        <v>8318</v>
      </c>
      <c r="U630" s="9">
        <f t="shared" si="67"/>
        <v>41803.692789351851</v>
      </c>
      <c r="V630" s="9">
        <f t="shared" si="68"/>
        <v>41833.692789351851</v>
      </c>
      <c r="W630">
        <f t="shared" si="69"/>
        <v>2014</v>
      </c>
    </row>
    <row r="631" spans="1:23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9">
        <f t="shared" si="63"/>
        <v>42504.637824074074</v>
      </c>
      <c r="K631">
        <v>1460647108</v>
      </c>
      <c r="L631" s="9">
        <f t="shared" si="64"/>
        <v>42474.637824074074</v>
      </c>
      <c r="M631" t="b">
        <v>0</v>
      </c>
      <c r="N631">
        <v>3</v>
      </c>
      <c r="O631" t="b">
        <v>0</v>
      </c>
      <c r="P631" t="s">
        <v>8270</v>
      </c>
      <c r="Q631" s="12">
        <f t="shared" si="65"/>
        <v>0</v>
      </c>
      <c r="R631">
        <f t="shared" si="66"/>
        <v>116.67</v>
      </c>
      <c r="S631" s="14" t="s">
        <v>8317</v>
      </c>
      <c r="T631" t="s">
        <v>8318</v>
      </c>
      <c r="U631" s="9">
        <f t="shared" si="67"/>
        <v>42474.637824074074</v>
      </c>
      <c r="V631" s="9">
        <f t="shared" si="68"/>
        <v>42504.637824074074</v>
      </c>
      <c r="W631">
        <f t="shared" si="69"/>
        <v>2016</v>
      </c>
    </row>
    <row r="632" spans="1:23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9">
        <f t="shared" si="63"/>
        <v>42253.215277777781</v>
      </c>
      <c r="K632">
        <v>1438959121</v>
      </c>
      <c r="L632" s="9">
        <f t="shared" si="64"/>
        <v>42223.619456018518</v>
      </c>
      <c r="M632" t="b">
        <v>0</v>
      </c>
      <c r="N632">
        <v>1</v>
      </c>
      <c r="O632" t="b">
        <v>0</v>
      </c>
      <c r="P632" t="s">
        <v>8270</v>
      </c>
      <c r="Q632" s="12">
        <f t="shared" si="65"/>
        <v>0</v>
      </c>
      <c r="R632">
        <f t="shared" si="66"/>
        <v>10</v>
      </c>
      <c r="S632" s="14" t="s">
        <v>8317</v>
      </c>
      <c r="T632" t="s">
        <v>8318</v>
      </c>
      <c r="U632" s="9">
        <f t="shared" si="67"/>
        <v>42223.619456018518</v>
      </c>
      <c r="V632" s="9">
        <f t="shared" si="68"/>
        <v>42253.215277777781</v>
      </c>
      <c r="W632">
        <f t="shared" si="69"/>
        <v>2015</v>
      </c>
    </row>
    <row r="633" spans="1:23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9">
        <f t="shared" si="63"/>
        <v>42518.772326388891</v>
      </c>
      <c r="K633">
        <v>1461954729</v>
      </c>
      <c r="L633" s="9">
        <f t="shared" si="64"/>
        <v>42489.772326388891</v>
      </c>
      <c r="M633" t="b">
        <v>0</v>
      </c>
      <c r="N633">
        <v>9</v>
      </c>
      <c r="O633" t="b">
        <v>0</v>
      </c>
      <c r="P633" t="s">
        <v>8270</v>
      </c>
      <c r="Q633" s="12">
        <f t="shared" si="65"/>
        <v>0.01</v>
      </c>
      <c r="R633">
        <f t="shared" si="66"/>
        <v>76.67</v>
      </c>
      <c r="S633" s="14" t="s">
        <v>8317</v>
      </c>
      <c r="T633" t="s">
        <v>8318</v>
      </c>
      <c r="U633" s="9">
        <f t="shared" si="67"/>
        <v>42489.772326388891</v>
      </c>
      <c r="V633" s="9">
        <f t="shared" si="68"/>
        <v>42518.772326388891</v>
      </c>
      <c r="W633">
        <f t="shared" si="69"/>
        <v>2016</v>
      </c>
    </row>
    <row r="634" spans="1:23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9">
        <f t="shared" si="63"/>
        <v>42333.700983796298</v>
      </c>
      <c r="K634">
        <v>1445874565</v>
      </c>
      <c r="L634" s="9">
        <f t="shared" si="64"/>
        <v>42303.659317129626</v>
      </c>
      <c r="M634" t="b">
        <v>0</v>
      </c>
      <c r="N634">
        <v>0</v>
      </c>
      <c r="O634" t="b">
        <v>0</v>
      </c>
      <c r="P634" t="s">
        <v>8270</v>
      </c>
      <c r="Q634" s="12">
        <f t="shared" si="65"/>
        <v>0</v>
      </c>
      <c r="R634">
        <f t="shared" si="66"/>
        <v>0</v>
      </c>
      <c r="S634" s="14" t="s">
        <v>8317</v>
      </c>
      <c r="T634" t="s">
        <v>8318</v>
      </c>
      <c r="U634" s="9">
        <f t="shared" si="67"/>
        <v>42303.659317129626</v>
      </c>
      <c r="V634" s="9">
        <f t="shared" si="68"/>
        <v>42333.700983796298</v>
      </c>
      <c r="W634">
        <f t="shared" si="69"/>
        <v>2015</v>
      </c>
    </row>
    <row r="635" spans="1:23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9">
        <f t="shared" si="63"/>
        <v>42538.958333333328</v>
      </c>
      <c r="K635">
        <v>1463469062</v>
      </c>
      <c r="L635" s="9">
        <f t="shared" si="64"/>
        <v>42507.299328703702</v>
      </c>
      <c r="M635" t="b">
        <v>0</v>
      </c>
      <c r="N635">
        <v>25</v>
      </c>
      <c r="O635" t="b">
        <v>0</v>
      </c>
      <c r="P635" t="s">
        <v>8270</v>
      </c>
      <c r="Q635" s="12">
        <f t="shared" si="65"/>
        <v>0.12</v>
      </c>
      <c r="R635">
        <f t="shared" si="66"/>
        <v>49.8</v>
      </c>
      <c r="S635" s="14" t="s">
        <v>8317</v>
      </c>
      <c r="T635" t="s">
        <v>8318</v>
      </c>
      <c r="U635" s="9">
        <f t="shared" si="67"/>
        <v>42507.299328703702</v>
      </c>
      <c r="V635" s="9">
        <f t="shared" si="68"/>
        <v>42538.958333333328</v>
      </c>
      <c r="W635">
        <f t="shared" si="69"/>
        <v>2016</v>
      </c>
    </row>
    <row r="636" spans="1:23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9">
        <f t="shared" si="63"/>
        <v>42061.928576388891</v>
      </c>
      <c r="K636">
        <v>1422397029</v>
      </c>
      <c r="L636" s="9">
        <f t="shared" si="64"/>
        <v>42031.928576388891</v>
      </c>
      <c r="M636" t="b">
        <v>0</v>
      </c>
      <c r="N636">
        <v>1</v>
      </c>
      <c r="O636" t="b">
        <v>0</v>
      </c>
      <c r="P636" t="s">
        <v>8270</v>
      </c>
      <c r="Q636" s="12">
        <f t="shared" si="65"/>
        <v>0</v>
      </c>
      <c r="R636">
        <f t="shared" si="66"/>
        <v>1</v>
      </c>
      <c r="S636" s="14" t="s">
        <v>8317</v>
      </c>
      <c r="T636" t="s">
        <v>8318</v>
      </c>
      <c r="U636" s="9">
        <f t="shared" si="67"/>
        <v>42031.928576388891</v>
      </c>
      <c r="V636" s="9">
        <f t="shared" si="68"/>
        <v>42061.928576388891</v>
      </c>
      <c r="W636">
        <f t="shared" si="69"/>
        <v>2015</v>
      </c>
    </row>
    <row r="637" spans="1:23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9">
        <f t="shared" si="63"/>
        <v>42106.092152777783</v>
      </c>
      <c r="K637">
        <v>1426212762</v>
      </c>
      <c r="L637" s="9">
        <f t="shared" si="64"/>
        <v>42076.092152777783</v>
      </c>
      <c r="M637" t="b">
        <v>0</v>
      </c>
      <c r="N637">
        <v>1</v>
      </c>
      <c r="O637" t="b">
        <v>0</v>
      </c>
      <c r="P637" t="s">
        <v>8270</v>
      </c>
      <c r="Q637" s="12">
        <f t="shared" si="65"/>
        <v>0</v>
      </c>
      <c r="R637">
        <f t="shared" si="66"/>
        <v>2</v>
      </c>
      <c r="S637" s="14" t="s">
        <v>8317</v>
      </c>
      <c r="T637" t="s">
        <v>8318</v>
      </c>
      <c r="U637" s="9">
        <f t="shared" si="67"/>
        <v>42076.092152777783</v>
      </c>
      <c r="V637" s="9">
        <f t="shared" si="68"/>
        <v>42106.092152777783</v>
      </c>
      <c r="W637">
        <f t="shared" si="69"/>
        <v>2015</v>
      </c>
    </row>
    <row r="638" spans="1:23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9">
        <f t="shared" si="63"/>
        <v>42161.44930555555</v>
      </c>
      <c r="K638">
        <v>1430996150</v>
      </c>
      <c r="L638" s="9">
        <f t="shared" si="64"/>
        <v>42131.455439814818</v>
      </c>
      <c r="M638" t="b">
        <v>0</v>
      </c>
      <c r="N638">
        <v>1</v>
      </c>
      <c r="O638" t="b">
        <v>0</v>
      </c>
      <c r="P638" t="s">
        <v>8270</v>
      </c>
      <c r="Q638" s="12">
        <f t="shared" si="65"/>
        <v>0</v>
      </c>
      <c r="R638">
        <f t="shared" si="66"/>
        <v>4</v>
      </c>
      <c r="S638" s="14" t="s">
        <v>8317</v>
      </c>
      <c r="T638" t="s">
        <v>8318</v>
      </c>
      <c r="U638" s="9">
        <f t="shared" si="67"/>
        <v>42131.455439814818</v>
      </c>
      <c r="V638" s="9">
        <f t="shared" si="68"/>
        <v>42161.44930555555</v>
      </c>
      <c r="W638">
        <f t="shared" si="69"/>
        <v>2015</v>
      </c>
    </row>
    <row r="639" spans="1:23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9">
        <f t="shared" si="63"/>
        <v>42791.961111111115</v>
      </c>
      <c r="K639">
        <v>1485558318</v>
      </c>
      <c r="L639" s="9">
        <f t="shared" si="64"/>
        <v>42762.962013888886</v>
      </c>
      <c r="M639" t="b">
        <v>0</v>
      </c>
      <c r="N639">
        <v>0</v>
      </c>
      <c r="O639" t="b">
        <v>0</v>
      </c>
      <c r="P639" t="s">
        <v>8270</v>
      </c>
      <c r="Q639" s="12">
        <f t="shared" si="65"/>
        <v>0</v>
      </c>
      <c r="R639">
        <f t="shared" si="66"/>
        <v>0</v>
      </c>
      <c r="S639" s="14" t="s">
        <v>8317</v>
      </c>
      <c r="T639" t="s">
        <v>8318</v>
      </c>
      <c r="U639" s="9">
        <f t="shared" si="67"/>
        <v>42762.962013888886</v>
      </c>
      <c r="V639" s="9">
        <f t="shared" si="68"/>
        <v>42791.961111111115</v>
      </c>
      <c r="W639">
        <f t="shared" si="69"/>
        <v>2017</v>
      </c>
    </row>
    <row r="640" spans="1:23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9">
        <f t="shared" si="63"/>
        <v>42819.55164351852</v>
      </c>
      <c r="K640">
        <v>1485267262</v>
      </c>
      <c r="L640" s="9">
        <f t="shared" si="64"/>
        <v>42759.593310185184</v>
      </c>
      <c r="M640" t="b">
        <v>0</v>
      </c>
      <c r="N640">
        <v>6</v>
      </c>
      <c r="O640" t="b">
        <v>0</v>
      </c>
      <c r="P640" t="s">
        <v>8270</v>
      </c>
      <c r="Q640" s="12">
        <f t="shared" si="65"/>
        <v>0</v>
      </c>
      <c r="R640">
        <f t="shared" si="66"/>
        <v>3</v>
      </c>
      <c r="S640" s="14" t="s">
        <v>8317</v>
      </c>
      <c r="T640" t="s">
        <v>8318</v>
      </c>
      <c r="U640" s="9">
        <f t="shared" si="67"/>
        <v>42759.593310185184</v>
      </c>
      <c r="V640" s="9">
        <f t="shared" si="68"/>
        <v>42819.55164351852</v>
      </c>
      <c r="W640">
        <f t="shared" si="69"/>
        <v>2017</v>
      </c>
    </row>
    <row r="641" spans="1:23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9">
        <f t="shared" si="63"/>
        <v>41925.583275462966</v>
      </c>
      <c r="K641">
        <v>1408024795</v>
      </c>
      <c r="L641" s="9">
        <f t="shared" si="64"/>
        <v>41865.583275462966</v>
      </c>
      <c r="M641" t="b">
        <v>0</v>
      </c>
      <c r="N641">
        <v>1</v>
      </c>
      <c r="O641" t="b">
        <v>0</v>
      </c>
      <c r="P641" t="s">
        <v>8270</v>
      </c>
      <c r="Q641" s="12">
        <f t="shared" si="65"/>
        <v>0</v>
      </c>
      <c r="R641">
        <f t="shared" si="66"/>
        <v>1</v>
      </c>
      <c r="S641" s="14" t="s">
        <v>8317</v>
      </c>
      <c r="T641" t="s">
        <v>8318</v>
      </c>
      <c r="U641" s="9">
        <f t="shared" si="67"/>
        <v>41865.583275462966</v>
      </c>
      <c r="V641" s="9">
        <f t="shared" si="68"/>
        <v>41925.583275462966</v>
      </c>
      <c r="W641">
        <f t="shared" si="69"/>
        <v>2014</v>
      </c>
    </row>
    <row r="642" spans="1:23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9">
        <f t="shared" ref="J642:J705" si="70">(I642/86400)+DATE(1970,1,1)</f>
        <v>42698.958333333328</v>
      </c>
      <c r="K642">
        <v>1478685915</v>
      </c>
      <c r="L642" s="9">
        <f t="shared" ref="L642:L705" si="71">(K642/86400)+DATE(1970,1,1)</f>
        <v>42683.420312499999</v>
      </c>
      <c r="M642" t="b">
        <v>0</v>
      </c>
      <c r="N642">
        <v>2</v>
      </c>
      <c r="O642" t="b">
        <v>1</v>
      </c>
      <c r="P642" t="s">
        <v>8271</v>
      </c>
      <c r="Q642" s="12">
        <f t="shared" si="65"/>
        <v>1.44</v>
      </c>
      <c r="R642">
        <f t="shared" si="66"/>
        <v>50.5</v>
      </c>
      <c r="S642" s="14" t="s">
        <v>8317</v>
      </c>
      <c r="T642" t="s">
        <v>8319</v>
      </c>
      <c r="U642" s="9">
        <f t="shared" si="67"/>
        <v>42683.420312499999</v>
      </c>
      <c r="V642" s="9">
        <f t="shared" si="68"/>
        <v>42698.958333333328</v>
      </c>
      <c r="W642">
        <f t="shared" si="69"/>
        <v>2016</v>
      </c>
    </row>
    <row r="643" spans="1:23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9">
        <f t="shared" si="70"/>
        <v>42229.57</v>
      </c>
      <c r="K643">
        <v>1436881248</v>
      </c>
      <c r="L643" s="9">
        <f t="shared" si="71"/>
        <v>42199.57</v>
      </c>
      <c r="M643" t="b">
        <v>0</v>
      </c>
      <c r="N643">
        <v>315</v>
      </c>
      <c r="O643" t="b">
        <v>1</v>
      </c>
      <c r="P643" t="s">
        <v>8271</v>
      </c>
      <c r="Q643" s="12">
        <f t="shared" ref="Q643:Q706" si="72">ROUND(E643/D643,2)</f>
        <v>1.19</v>
      </c>
      <c r="R643">
        <f t="shared" ref="R643:R706" si="73">IFERROR(ROUND(E643/N643,2),0)</f>
        <v>151.32</v>
      </c>
      <c r="S643" s="14" t="s">
        <v>8317</v>
      </c>
      <c r="T643" t="s">
        <v>8319</v>
      </c>
      <c r="U643" s="9">
        <f t="shared" ref="U643:U706" si="74">(K643/86400)+DATE(1970,1,1)</f>
        <v>42199.57</v>
      </c>
      <c r="V643" s="9">
        <f t="shared" ref="V643:V706" si="75">(I643/86400)+DATE(1970,1,1)</f>
        <v>42229.57</v>
      </c>
      <c r="W643">
        <f t="shared" ref="W643:W706" si="76">YEAR(U643)</f>
        <v>2015</v>
      </c>
    </row>
    <row r="644" spans="1:23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9">
        <f t="shared" si="70"/>
        <v>42235.651319444441</v>
      </c>
      <c r="K644">
        <v>1436888274</v>
      </c>
      <c r="L644" s="9">
        <f t="shared" si="7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2">
        <f t="shared" si="72"/>
        <v>14.6</v>
      </c>
      <c r="R644">
        <f t="shared" si="73"/>
        <v>134.36000000000001</v>
      </c>
      <c r="S644" s="14" t="s">
        <v>8317</v>
      </c>
      <c r="T644" t="s">
        <v>8319</v>
      </c>
      <c r="U644" s="9">
        <f t="shared" si="74"/>
        <v>42199.651319444441</v>
      </c>
      <c r="V644" s="9">
        <f t="shared" si="75"/>
        <v>42235.651319444441</v>
      </c>
      <c r="W644">
        <f t="shared" si="76"/>
        <v>2015</v>
      </c>
    </row>
    <row r="645" spans="1:23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9">
        <f t="shared" si="70"/>
        <v>42155.642071759255</v>
      </c>
      <c r="K645">
        <v>1428333875</v>
      </c>
      <c r="L645" s="9">
        <f t="shared" si="7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2">
        <f t="shared" si="72"/>
        <v>1.06</v>
      </c>
      <c r="R645">
        <f t="shared" si="73"/>
        <v>174.03</v>
      </c>
      <c r="S645" s="14" t="s">
        <v>8317</v>
      </c>
      <c r="T645" t="s">
        <v>8319</v>
      </c>
      <c r="U645" s="9">
        <f t="shared" si="74"/>
        <v>42100.642071759255</v>
      </c>
      <c r="V645" s="9">
        <f t="shared" si="75"/>
        <v>42155.642071759255</v>
      </c>
      <c r="W645">
        <f t="shared" si="76"/>
        <v>2015</v>
      </c>
    </row>
    <row r="646" spans="1:23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9">
        <f t="shared" si="70"/>
        <v>41941.041666666664</v>
      </c>
      <c r="K646">
        <v>1410883139</v>
      </c>
      <c r="L646" s="9">
        <f t="shared" si="7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2">
        <f t="shared" si="72"/>
        <v>3</v>
      </c>
      <c r="R646">
        <f t="shared" si="73"/>
        <v>73.489999999999995</v>
      </c>
      <c r="S646" s="14" t="s">
        <v>8317</v>
      </c>
      <c r="T646" t="s">
        <v>8319</v>
      </c>
      <c r="U646" s="9">
        <f t="shared" si="74"/>
        <v>41898.665960648148</v>
      </c>
      <c r="V646" s="9">
        <f t="shared" si="75"/>
        <v>41941.041666666664</v>
      </c>
      <c r="W646">
        <f t="shared" si="76"/>
        <v>2014</v>
      </c>
    </row>
    <row r="647" spans="1:23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9">
        <f t="shared" si="70"/>
        <v>42594.026319444441</v>
      </c>
      <c r="K647">
        <v>1468370274</v>
      </c>
      <c r="L647" s="9">
        <f t="shared" si="7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2">
        <f t="shared" si="72"/>
        <v>2.79</v>
      </c>
      <c r="R647">
        <f t="shared" si="73"/>
        <v>23.52</v>
      </c>
      <c r="S647" s="14" t="s">
        <v>8317</v>
      </c>
      <c r="T647" t="s">
        <v>8319</v>
      </c>
      <c r="U647" s="9">
        <f t="shared" si="74"/>
        <v>42564.026319444441</v>
      </c>
      <c r="V647" s="9">
        <f t="shared" si="75"/>
        <v>42594.026319444441</v>
      </c>
      <c r="W647">
        <f t="shared" si="76"/>
        <v>2016</v>
      </c>
    </row>
    <row r="648" spans="1:23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9">
        <f t="shared" si="70"/>
        <v>41862.852627314816</v>
      </c>
      <c r="K648">
        <v>1405196867</v>
      </c>
      <c r="L648" s="9">
        <f t="shared" si="7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12">
        <f t="shared" si="72"/>
        <v>1.32</v>
      </c>
      <c r="R648">
        <f t="shared" si="73"/>
        <v>39.07</v>
      </c>
      <c r="S648" s="14" t="s">
        <v>8317</v>
      </c>
      <c r="T648" t="s">
        <v>8319</v>
      </c>
      <c r="U648" s="9">
        <f t="shared" si="74"/>
        <v>41832.852627314816</v>
      </c>
      <c r="V648" s="9">
        <f t="shared" si="75"/>
        <v>41862.852627314816</v>
      </c>
      <c r="W648">
        <f t="shared" si="76"/>
        <v>2014</v>
      </c>
    </row>
    <row r="649" spans="1:23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9">
        <f t="shared" si="70"/>
        <v>42446.726261574076</v>
      </c>
      <c r="K649">
        <v>1455647149</v>
      </c>
      <c r="L649" s="9">
        <f t="shared" si="7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12">
        <f t="shared" si="72"/>
        <v>1.07</v>
      </c>
      <c r="R649">
        <f t="shared" si="73"/>
        <v>125.94</v>
      </c>
      <c r="S649" s="14" t="s">
        <v>8317</v>
      </c>
      <c r="T649" t="s">
        <v>8319</v>
      </c>
      <c r="U649" s="9">
        <f t="shared" si="74"/>
        <v>42416.767928240741</v>
      </c>
      <c r="V649" s="9">
        <f t="shared" si="75"/>
        <v>42446.726261574076</v>
      </c>
      <c r="W649">
        <f t="shared" si="76"/>
        <v>2016</v>
      </c>
    </row>
    <row r="650" spans="1:23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9">
        <f t="shared" si="70"/>
        <v>41926.693379629629</v>
      </c>
      <c r="K650">
        <v>1410280708</v>
      </c>
      <c r="L650" s="9">
        <f t="shared" si="7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12">
        <f t="shared" si="72"/>
        <v>1.27</v>
      </c>
      <c r="R650">
        <f t="shared" si="73"/>
        <v>1644</v>
      </c>
      <c r="S650" s="14" t="s">
        <v>8317</v>
      </c>
      <c r="T650" t="s">
        <v>8319</v>
      </c>
      <c r="U650" s="9">
        <f t="shared" si="74"/>
        <v>41891.693379629629</v>
      </c>
      <c r="V650" s="9">
        <f t="shared" si="75"/>
        <v>41926.693379629629</v>
      </c>
      <c r="W650">
        <f t="shared" si="76"/>
        <v>2014</v>
      </c>
    </row>
    <row r="651" spans="1:23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9">
        <f t="shared" si="70"/>
        <v>41898.912187499998</v>
      </c>
      <c r="K651">
        <v>1409090013</v>
      </c>
      <c r="L651" s="9">
        <f t="shared" si="7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12">
        <f t="shared" si="72"/>
        <v>1.4</v>
      </c>
      <c r="R651">
        <f t="shared" si="73"/>
        <v>42.67</v>
      </c>
      <c r="S651" s="14" t="s">
        <v>8317</v>
      </c>
      <c r="T651" t="s">
        <v>8319</v>
      </c>
      <c r="U651" s="9">
        <f t="shared" si="74"/>
        <v>41877.912187499998</v>
      </c>
      <c r="V651" s="9">
        <f t="shared" si="75"/>
        <v>41898.912187499998</v>
      </c>
      <c r="W651">
        <f t="shared" si="76"/>
        <v>2014</v>
      </c>
    </row>
    <row r="652" spans="1:23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9">
        <f t="shared" si="70"/>
        <v>41992.078518518523</v>
      </c>
      <c r="K652">
        <v>1413766384</v>
      </c>
      <c r="L652" s="9">
        <f t="shared" si="7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12">
        <f t="shared" si="72"/>
        <v>1.1200000000000001</v>
      </c>
      <c r="R652">
        <f t="shared" si="73"/>
        <v>35.130000000000003</v>
      </c>
      <c r="S652" s="14" t="s">
        <v>8317</v>
      </c>
      <c r="T652" t="s">
        <v>8319</v>
      </c>
      <c r="U652" s="9">
        <f t="shared" si="74"/>
        <v>41932.036851851852</v>
      </c>
      <c r="V652" s="9">
        <f t="shared" si="75"/>
        <v>41992.078518518523</v>
      </c>
      <c r="W652">
        <f t="shared" si="76"/>
        <v>2014</v>
      </c>
    </row>
    <row r="653" spans="1:23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9">
        <f t="shared" si="70"/>
        <v>41986.017488425925</v>
      </c>
      <c r="K653">
        <v>1415838311</v>
      </c>
      <c r="L653" s="9">
        <f t="shared" si="7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2">
        <f t="shared" si="72"/>
        <v>1.01</v>
      </c>
      <c r="R653">
        <f t="shared" si="73"/>
        <v>239.35</v>
      </c>
      <c r="S653" s="14" t="s">
        <v>8317</v>
      </c>
      <c r="T653" t="s">
        <v>8319</v>
      </c>
      <c r="U653" s="9">
        <f t="shared" si="74"/>
        <v>41956.017488425925</v>
      </c>
      <c r="V653" s="9">
        <f t="shared" si="75"/>
        <v>41986.017488425925</v>
      </c>
      <c r="W653">
        <f t="shared" si="76"/>
        <v>2014</v>
      </c>
    </row>
    <row r="654" spans="1:23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9">
        <f t="shared" si="70"/>
        <v>42705.732060185182</v>
      </c>
      <c r="K654">
        <v>1478018050</v>
      </c>
      <c r="L654" s="9">
        <f t="shared" si="7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12">
        <f t="shared" si="72"/>
        <v>1</v>
      </c>
      <c r="R654">
        <f t="shared" si="73"/>
        <v>107.64</v>
      </c>
      <c r="S654" s="14" t="s">
        <v>8317</v>
      </c>
      <c r="T654" t="s">
        <v>8319</v>
      </c>
      <c r="U654" s="9">
        <f t="shared" si="74"/>
        <v>42675.690393518518</v>
      </c>
      <c r="V654" s="9">
        <f t="shared" si="75"/>
        <v>42705.732060185182</v>
      </c>
      <c r="W654">
        <f t="shared" si="76"/>
        <v>2016</v>
      </c>
    </row>
    <row r="655" spans="1:23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9">
        <f t="shared" si="70"/>
        <v>42236.618518518517</v>
      </c>
      <c r="K655">
        <v>1436885440</v>
      </c>
      <c r="L655" s="9">
        <f t="shared" si="7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2">
        <f t="shared" si="72"/>
        <v>1.41</v>
      </c>
      <c r="R655">
        <f t="shared" si="73"/>
        <v>95.83</v>
      </c>
      <c r="S655" s="14" t="s">
        <v>8317</v>
      </c>
      <c r="T655" t="s">
        <v>8319</v>
      </c>
      <c r="U655" s="9">
        <f t="shared" si="74"/>
        <v>42199.618518518517</v>
      </c>
      <c r="V655" s="9">
        <f t="shared" si="75"/>
        <v>42236.618518518517</v>
      </c>
      <c r="W655">
        <f t="shared" si="76"/>
        <v>2015</v>
      </c>
    </row>
    <row r="656" spans="1:23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9">
        <f t="shared" si="70"/>
        <v>42193.957326388889</v>
      </c>
      <c r="K656">
        <v>1433804313</v>
      </c>
      <c r="L656" s="9">
        <f t="shared" si="7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2">
        <f t="shared" si="72"/>
        <v>2.67</v>
      </c>
      <c r="R656">
        <f t="shared" si="73"/>
        <v>31.66</v>
      </c>
      <c r="S656" s="14" t="s">
        <v>8317</v>
      </c>
      <c r="T656" t="s">
        <v>8319</v>
      </c>
      <c r="U656" s="9">
        <f t="shared" si="74"/>
        <v>42163.957326388889</v>
      </c>
      <c r="V656" s="9">
        <f t="shared" si="75"/>
        <v>42193.957326388889</v>
      </c>
      <c r="W656">
        <f t="shared" si="76"/>
        <v>2015</v>
      </c>
    </row>
    <row r="657" spans="1:23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9">
        <f t="shared" si="70"/>
        <v>42075.915648148148</v>
      </c>
      <c r="K657">
        <v>1423609112</v>
      </c>
      <c r="L657" s="9">
        <f t="shared" si="7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2">
        <f t="shared" si="72"/>
        <v>1.47</v>
      </c>
      <c r="R657">
        <f t="shared" si="73"/>
        <v>42.89</v>
      </c>
      <c r="S657" s="14" t="s">
        <v>8317</v>
      </c>
      <c r="T657" t="s">
        <v>8319</v>
      </c>
      <c r="U657" s="9">
        <f t="shared" si="74"/>
        <v>42045.957314814819</v>
      </c>
      <c r="V657" s="9">
        <f t="shared" si="75"/>
        <v>42075.915648148148</v>
      </c>
      <c r="W657">
        <f t="shared" si="76"/>
        <v>2015</v>
      </c>
    </row>
    <row r="658" spans="1:23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9">
        <f t="shared" si="70"/>
        <v>42477.76295138889</v>
      </c>
      <c r="K658">
        <v>1455736719</v>
      </c>
      <c r="L658" s="9">
        <f t="shared" si="7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12">
        <f t="shared" si="72"/>
        <v>2.14</v>
      </c>
      <c r="R658">
        <f t="shared" si="73"/>
        <v>122.74</v>
      </c>
      <c r="S658" s="14" t="s">
        <v>8317</v>
      </c>
      <c r="T658" t="s">
        <v>8319</v>
      </c>
      <c r="U658" s="9">
        <f t="shared" si="74"/>
        <v>42417.804618055554</v>
      </c>
      <c r="V658" s="9">
        <f t="shared" si="75"/>
        <v>42477.76295138889</v>
      </c>
      <c r="W658">
        <f t="shared" si="76"/>
        <v>2016</v>
      </c>
    </row>
    <row r="659" spans="1:23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9">
        <f t="shared" si="70"/>
        <v>42361.84574074074</v>
      </c>
      <c r="K659">
        <v>1448309872</v>
      </c>
      <c r="L659" s="9">
        <f t="shared" si="7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12">
        <f t="shared" si="72"/>
        <v>1.26</v>
      </c>
      <c r="R659">
        <f t="shared" si="73"/>
        <v>190.45</v>
      </c>
      <c r="S659" s="14" t="s">
        <v>8317</v>
      </c>
      <c r="T659" t="s">
        <v>8319</v>
      </c>
      <c r="U659" s="9">
        <f t="shared" si="74"/>
        <v>42331.84574074074</v>
      </c>
      <c r="V659" s="9">
        <f t="shared" si="75"/>
        <v>42361.84574074074</v>
      </c>
      <c r="W659">
        <f t="shared" si="76"/>
        <v>2015</v>
      </c>
    </row>
    <row r="660" spans="1:23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9">
        <f t="shared" si="70"/>
        <v>42211.75</v>
      </c>
      <c r="K660">
        <v>1435117889</v>
      </c>
      <c r="L660" s="9">
        <f t="shared" si="7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2">
        <f t="shared" si="72"/>
        <v>1.04</v>
      </c>
      <c r="R660">
        <f t="shared" si="73"/>
        <v>109.34</v>
      </c>
      <c r="S660" s="14" t="s">
        <v>8317</v>
      </c>
      <c r="T660" t="s">
        <v>8319</v>
      </c>
      <c r="U660" s="9">
        <f t="shared" si="74"/>
        <v>42179.160752314812</v>
      </c>
      <c r="V660" s="9">
        <f t="shared" si="75"/>
        <v>42211.75</v>
      </c>
      <c r="W660">
        <f t="shared" si="76"/>
        <v>2015</v>
      </c>
    </row>
    <row r="661" spans="1:23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9">
        <f t="shared" si="70"/>
        <v>42239.593692129631</v>
      </c>
      <c r="K661">
        <v>1437747295</v>
      </c>
      <c r="L661" s="9">
        <f t="shared" si="7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12">
        <f t="shared" si="72"/>
        <v>1.01</v>
      </c>
      <c r="R661">
        <f t="shared" si="73"/>
        <v>143.66999999999999</v>
      </c>
      <c r="S661" s="14" t="s">
        <v>8317</v>
      </c>
      <c r="T661" t="s">
        <v>8319</v>
      </c>
      <c r="U661" s="9">
        <f t="shared" si="74"/>
        <v>42209.593692129631</v>
      </c>
      <c r="V661" s="9">
        <f t="shared" si="75"/>
        <v>42239.593692129631</v>
      </c>
      <c r="W661">
        <f t="shared" si="76"/>
        <v>2015</v>
      </c>
    </row>
    <row r="662" spans="1:23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9">
        <f t="shared" si="70"/>
        <v>41952.783321759256</v>
      </c>
      <c r="K662">
        <v>1412963279</v>
      </c>
      <c r="L662" s="9">
        <f t="shared" si="7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12">
        <f t="shared" si="72"/>
        <v>0.03</v>
      </c>
      <c r="R662">
        <f t="shared" si="73"/>
        <v>84.94</v>
      </c>
      <c r="S662" s="14" t="s">
        <v>8317</v>
      </c>
      <c r="T662" t="s">
        <v>8319</v>
      </c>
      <c r="U662" s="9">
        <f t="shared" si="74"/>
        <v>41922.741655092592</v>
      </c>
      <c r="V662" s="9">
        <f t="shared" si="75"/>
        <v>41952.783321759256</v>
      </c>
      <c r="W662">
        <f t="shared" si="76"/>
        <v>2014</v>
      </c>
    </row>
    <row r="663" spans="1:23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9">
        <f t="shared" si="70"/>
        <v>42666.645358796297</v>
      </c>
      <c r="K663">
        <v>1474644559</v>
      </c>
      <c r="L663" s="9">
        <f t="shared" si="7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12">
        <f t="shared" si="72"/>
        <v>0.01</v>
      </c>
      <c r="R663">
        <f t="shared" si="73"/>
        <v>10.56</v>
      </c>
      <c r="S663" s="14" t="s">
        <v>8317</v>
      </c>
      <c r="T663" t="s">
        <v>8319</v>
      </c>
      <c r="U663" s="9">
        <f t="shared" si="74"/>
        <v>42636.645358796297</v>
      </c>
      <c r="V663" s="9">
        <f t="shared" si="75"/>
        <v>42666.645358796297</v>
      </c>
      <c r="W663">
        <f t="shared" si="76"/>
        <v>2016</v>
      </c>
    </row>
    <row r="664" spans="1:23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9">
        <f t="shared" si="70"/>
        <v>42020.438043981485</v>
      </c>
      <c r="K664">
        <v>1418812247</v>
      </c>
      <c r="L664" s="9">
        <f t="shared" si="7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12">
        <f t="shared" si="72"/>
        <v>0</v>
      </c>
      <c r="R664">
        <f t="shared" si="73"/>
        <v>39</v>
      </c>
      <c r="S664" s="14" t="s">
        <v>8317</v>
      </c>
      <c r="T664" t="s">
        <v>8319</v>
      </c>
      <c r="U664" s="9">
        <f t="shared" si="74"/>
        <v>41990.438043981485</v>
      </c>
      <c r="V664" s="9">
        <f t="shared" si="75"/>
        <v>42020.438043981485</v>
      </c>
      <c r="W664">
        <f t="shared" si="76"/>
        <v>2014</v>
      </c>
    </row>
    <row r="665" spans="1:23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9">
        <f t="shared" si="70"/>
        <v>42203.843240740738</v>
      </c>
      <c r="K665">
        <v>1434658456</v>
      </c>
      <c r="L665" s="9">
        <f t="shared" si="7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12">
        <f t="shared" si="72"/>
        <v>0</v>
      </c>
      <c r="R665">
        <f t="shared" si="73"/>
        <v>100</v>
      </c>
      <c r="S665" s="14" t="s">
        <v>8317</v>
      </c>
      <c r="T665" t="s">
        <v>8319</v>
      </c>
      <c r="U665" s="9">
        <f t="shared" si="74"/>
        <v>42173.843240740738</v>
      </c>
      <c r="V665" s="9">
        <f t="shared" si="75"/>
        <v>42203.843240740738</v>
      </c>
      <c r="W665">
        <f t="shared" si="76"/>
        <v>2015</v>
      </c>
    </row>
    <row r="666" spans="1:23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9">
        <f t="shared" si="70"/>
        <v>42107.666377314818</v>
      </c>
      <c r="K666">
        <v>1426348775</v>
      </c>
      <c r="L666" s="9">
        <f t="shared" si="7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12">
        <f t="shared" si="72"/>
        <v>0.08</v>
      </c>
      <c r="R666">
        <f t="shared" si="73"/>
        <v>31.17</v>
      </c>
      <c r="S666" s="14" t="s">
        <v>8317</v>
      </c>
      <c r="T666" t="s">
        <v>8319</v>
      </c>
      <c r="U666" s="9">
        <f t="shared" si="74"/>
        <v>42077.666377314818</v>
      </c>
      <c r="V666" s="9">
        <f t="shared" si="75"/>
        <v>42107.666377314818</v>
      </c>
      <c r="W666">
        <f t="shared" si="76"/>
        <v>2015</v>
      </c>
    </row>
    <row r="667" spans="1:23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9">
        <f t="shared" si="70"/>
        <v>42748.711354166662</v>
      </c>
      <c r="K667">
        <v>1479143061</v>
      </c>
      <c r="L667" s="9">
        <f t="shared" si="7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12">
        <f t="shared" si="72"/>
        <v>0.19</v>
      </c>
      <c r="R667">
        <f t="shared" si="73"/>
        <v>155.33000000000001</v>
      </c>
      <c r="S667" s="14" t="s">
        <v>8317</v>
      </c>
      <c r="T667" t="s">
        <v>8319</v>
      </c>
      <c r="U667" s="9">
        <f t="shared" si="74"/>
        <v>42688.711354166662</v>
      </c>
      <c r="V667" s="9">
        <f t="shared" si="75"/>
        <v>42748.711354166662</v>
      </c>
      <c r="W667">
        <f t="shared" si="76"/>
        <v>2016</v>
      </c>
    </row>
    <row r="668" spans="1:23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9">
        <f t="shared" si="70"/>
        <v>41868.832152777773</v>
      </c>
      <c r="K668">
        <v>1405713498</v>
      </c>
      <c r="L668" s="9">
        <f t="shared" si="71"/>
        <v>41838.832152777773</v>
      </c>
      <c r="M668" t="b">
        <v>0</v>
      </c>
      <c r="N668">
        <v>4</v>
      </c>
      <c r="O668" t="b">
        <v>0</v>
      </c>
      <c r="P668" t="s">
        <v>8271</v>
      </c>
      <c r="Q668" s="12">
        <f t="shared" si="72"/>
        <v>0</v>
      </c>
      <c r="R668">
        <f t="shared" si="73"/>
        <v>2</v>
      </c>
      <c r="S668" s="14" t="s">
        <v>8317</v>
      </c>
      <c r="T668" t="s">
        <v>8319</v>
      </c>
      <c r="U668" s="9">
        <f t="shared" si="74"/>
        <v>41838.832152777773</v>
      </c>
      <c r="V668" s="9">
        <f t="shared" si="75"/>
        <v>41868.832152777773</v>
      </c>
      <c r="W668">
        <f t="shared" si="76"/>
        <v>2014</v>
      </c>
    </row>
    <row r="669" spans="1:23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9">
        <f t="shared" si="70"/>
        <v>42672.373414351852</v>
      </c>
      <c r="K669">
        <v>1474275463</v>
      </c>
      <c r="L669" s="9">
        <f t="shared" si="7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12">
        <f t="shared" si="72"/>
        <v>0.1</v>
      </c>
      <c r="R669">
        <f t="shared" si="73"/>
        <v>178.93</v>
      </c>
      <c r="S669" s="14" t="s">
        <v>8317</v>
      </c>
      <c r="T669" t="s">
        <v>8319</v>
      </c>
      <c r="U669" s="9">
        <f t="shared" si="74"/>
        <v>42632.373414351852</v>
      </c>
      <c r="V669" s="9">
        <f t="shared" si="75"/>
        <v>42672.373414351852</v>
      </c>
      <c r="W669">
        <f t="shared" si="76"/>
        <v>2016</v>
      </c>
    </row>
    <row r="670" spans="1:23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9">
        <f t="shared" si="70"/>
        <v>42135.831273148149</v>
      </c>
      <c r="K670">
        <v>1427486222</v>
      </c>
      <c r="L670" s="9">
        <f t="shared" si="7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12">
        <f t="shared" si="72"/>
        <v>0.05</v>
      </c>
      <c r="R670">
        <f t="shared" si="73"/>
        <v>27.36</v>
      </c>
      <c r="S670" s="14" t="s">
        <v>8317</v>
      </c>
      <c r="T670" t="s">
        <v>8319</v>
      </c>
      <c r="U670" s="9">
        <f t="shared" si="74"/>
        <v>42090.831273148149</v>
      </c>
      <c r="V670" s="9">
        <f t="shared" si="75"/>
        <v>42135.831273148149</v>
      </c>
      <c r="W670">
        <f t="shared" si="76"/>
        <v>2015</v>
      </c>
    </row>
    <row r="671" spans="1:23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9">
        <f t="shared" si="70"/>
        <v>42557.625671296293</v>
      </c>
      <c r="K671">
        <v>1465225258</v>
      </c>
      <c r="L671" s="9">
        <f t="shared" si="7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12">
        <f t="shared" si="72"/>
        <v>0.22</v>
      </c>
      <c r="R671">
        <f t="shared" si="73"/>
        <v>1536.25</v>
      </c>
      <c r="S671" s="14" t="s">
        <v>8317</v>
      </c>
      <c r="T671" t="s">
        <v>8319</v>
      </c>
      <c r="U671" s="9">
        <f t="shared" si="74"/>
        <v>42527.625671296293</v>
      </c>
      <c r="V671" s="9">
        <f t="shared" si="75"/>
        <v>42557.625671296293</v>
      </c>
      <c r="W671">
        <f t="shared" si="76"/>
        <v>2016</v>
      </c>
    </row>
    <row r="672" spans="1:23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9">
        <f t="shared" si="70"/>
        <v>42540.340277777781</v>
      </c>
      <c r="K672">
        <v>1463418120</v>
      </c>
      <c r="L672" s="9">
        <f t="shared" si="7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2">
        <f t="shared" si="72"/>
        <v>0.28999999999999998</v>
      </c>
      <c r="R672">
        <f t="shared" si="73"/>
        <v>85</v>
      </c>
      <c r="S672" s="14" t="s">
        <v>8317</v>
      </c>
      <c r="T672" t="s">
        <v>8319</v>
      </c>
      <c r="U672" s="9">
        <f t="shared" si="74"/>
        <v>42506.709722222222</v>
      </c>
      <c r="V672" s="9">
        <f t="shared" si="75"/>
        <v>42540.340277777781</v>
      </c>
      <c r="W672">
        <f t="shared" si="76"/>
        <v>2016</v>
      </c>
    </row>
    <row r="673" spans="1:23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9">
        <f t="shared" si="70"/>
        <v>42018.166666666672</v>
      </c>
      <c r="K673">
        <v>1418315852</v>
      </c>
      <c r="L673" s="9">
        <f t="shared" si="7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12">
        <f t="shared" si="72"/>
        <v>0.39</v>
      </c>
      <c r="R673">
        <f t="shared" si="73"/>
        <v>788.53</v>
      </c>
      <c r="S673" s="14" t="s">
        <v>8317</v>
      </c>
      <c r="T673" t="s">
        <v>8319</v>
      </c>
      <c r="U673" s="9">
        <f t="shared" si="74"/>
        <v>41984.692731481482</v>
      </c>
      <c r="V673" s="9">
        <f t="shared" si="75"/>
        <v>42018.166666666672</v>
      </c>
      <c r="W673">
        <f t="shared" si="76"/>
        <v>2014</v>
      </c>
    </row>
    <row r="674" spans="1:23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9">
        <f t="shared" si="70"/>
        <v>42005.207638888889</v>
      </c>
      <c r="K674">
        <v>1417410964</v>
      </c>
      <c r="L674" s="9">
        <f t="shared" si="7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2">
        <f t="shared" si="72"/>
        <v>0.22</v>
      </c>
      <c r="R674">
        <f t="shared" si="73"/>
        <v>50.3</v>
      </c>
      <c r="S674" s="14" t="s">
        <v>8317</v>
      </c>
      <c r="T674" t="s">
        <v>8319</v>
      </c>
      <c r="U674" s="9">
        <f t="shared" si="74"/>
        <v>41974.219490740739</v>
      </c>
      <c r="V674" s="9">
        <f t="shared" si="75"/>
        <v>42005.207638888889</v>
      </c>
      <c r="W674">
        <f t="shared" si="76"/>
        <v>2014</v>
      </c>
    </row>
    <row r="675" spans="1:23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9">
        <f t="shared" si="70"/>
        <v>41883.840474537035</v>
      </c>
      <c r="K675">
        <v>1405714217</v>
      </c>
      <c r="L675" s="9">
        <f t="shared" si="7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12">
        <f t="shared" si="72"/>
        <v>0</v>
      </c>
      <c r="R675">
        <f t="shared" si="73"/>
        <v>68.33</v>
      </c>
      <c r="S675" s="14" t="s">
        <v>8317</v>
      </c>
      <c r="T675" t="s">
        <v>8319</v>
      </c>
      <c r="U675" s="9">
        <f t="shared" si="74"/>
        <v>41838.840474537035</v>
      </c>
      <c r="V675" s="9">
        <f t="shared" si="75"/>
        <v>41883.840474537035</v>
      </c>
      <c r="W675">
        <f t="shared" si="76"/>
        <v>2014</v>
      </c>
    </row>
    <row r="676" spans="1:23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9">
        <f t="shared" si="70"/>
        <v>41863.116053240738</v>
      </c>
      <c r="K676">
        <v>1402627627</v>
      </c>
      <c r="L676" s="9">
        <f t="shared" si="7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12">
        <f t="shared" si="72"/>
        <v>0</v>
      </c>
      <c r="R676">
        <f t="shared" si="73"/>
        <v>7.5</v>
      </c>
      <c r="S676" s="14" t="s">
        <v>8317</v>
      </c>
      <c r="T676" t="s">
        <v>8319</v>
      </c>
      <c r="U676" s="9">
        <f t="shared" si="74"/>
        <v>41803.116053240738</v>
      </c>
      <c r="V676" s="9">
        <f t="shared" si="75"/>
        <v>41863.116053240738</v>
      </c>
      <c r="W676">
        <f t="shared" si="76"/>
        <v>2014</v>
      </c>
    </row>
    <row r="677" spans="1:23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9">
        <f t="shared" si="70"/>
        <v>42005.290972222225</v>
      </c>
      <c r="K677">
        <v>1417558804</v>
      </c>
      <c r="L677" s="9">
        <f t="shared" si="7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12">
        <f t="shared" si="72"/>
        <v>0.15</v>
      </c>
      <c r="R677">
        <f t="shared" si="73"/>
        <v>34.270000000000003</v>
      </c>
      <c r="S677" s="14" t="s">
        <v>8317</v>
      </c>
      <c r="T677" t="s">
        <v>8319</v>
      </c>
      <c r="U677" s="9">
        <f t="shared" si="74"/>
        <v>41975.930601851855</v>
      </c>
      <c r="V677" s="9">
        <f t="shared" si="75"/>
        <v>42005.290972222225</v>
      </c>
      <c r="W677">
        <f t="shared" si="76"/>
        <v>2014</v>
      </c>
    </row>
    <row r="678" spans="1:23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9">
        <f t="shared" si="70"/>
        <v>42042.76829861111</v>
      </c>
      <c r="K678">
        <v>1420741581</v>
      </c>
      <c r="L678" s="9">
        <f t="shared" si="71"/>
        <v>42012.76829861111</v>
      </c>
      <c r="M678" t="b">
        <v>0</v>
      </c>
      <c r="N678">
        <v>24</v>
      </c>
      <c r="O678" t="b">
        <v>0</v>
      </c>
      <c r="P678" t="s">
        <v>8271</v>
      </c>
      <c r="Q678" s="12">
        <f t="shared" si="72"/>
        <v>0.01</v>
      </c>
      <c r="R678">
        <f t="shared" si="73"/>
        <v>61.29</v>
      </c>
      <c r="S678" s="14" t="s">
        <v>8317</v>
      </c>
      <c r="T678" t="s">
        <v>8319</v>
      </c>
      <c r="U678" s="9">
        <f t="shared" si="74"/>
        <v>42012.76829861111</v>
      </c>
      <c r="V678" s="9">
        <f t="shared" si="75"/>
        <v>42042.76829861111</v>
      </c>
      <c r="W678">
        <f t="shared" si="76"/>
        <v>2015</v>
      </c>
    </row>
    <row r="679" spans="1:23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9">
        <f t="shared" si="70"/>
        <v>42549.403877314813</v>
      </c>
      <c r="K679">
        <v>1463218895</v>
      </c>
      <c r="L679" s="9">
        <f t="shared" si="7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12">
        <f t="shared" si="72"/>
        <v>0.26</v>
      </c>
      <c r="R679">
        <f t="shared" si="73"/>
        <v>133.25</v>
      </c>
      <c r="S679" s="14" t="s">
        <v>8317</v>
      </c>
      <c r="T679" t="s">
        <v>8319</v>
      </c>
      <c r="U679" s="9">
        <f t="shared" si="74"/>
        <v>42504.403877314813</v>
      </c>
      <c r="V679" s="9">
        <f t="shared" si="75"/>
        <v>42549.403877314813</v>
      </c>
      <c r="W679">
        <f t="shared" si="76"/>
        <v>2016</v>
      </c>
    </row>
    <row r="680" spans="1:23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9">
        <f t="shared" si="70"/>
        <v>42511.376597222217</v>
      </c>
      <c r="K680">
        <v>1461229338</v>
      </c>
      <c r="L680" s="9">
        <f t="shared" si="7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12">
        <f t="shared" si="72"/>
        <v>0.04</v>
      </c>
      <c r="R680">
        <f t="shared" si="73"/>
        <v>65.180000000000007</v>
      </c>
      <c r="S680" s="14" t="s">
        <v>8317</v>
      </c>
      <c r="T680" t="s">
        <v>8319</v>
      </c>
      <c r="U680" s="9">
        <f t="shared" si="74"/>
        <v>42481.376597222217</v>
      </c>
      <c r="V680" s="9">
        <f t="shared" si="75"/>
        <v>42511.376597222217</v>
      </c>
      <c r="W680">
        <f t="shared" si="76"/>
        <v>2016</v>
      </c>
    </row>
    <row r="681" spans="1:23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9">
        <f t="shared" si="70"/>
        <v>42616.695706018523</v>
      </c>
      <c r="K681">
        <v>1467736909</v>
      </c>
      <c r="L681" s="9">
        <f t="shared" si="7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12">
        <f t="shared" si="72"/>
        <v>0.15</v>
      </c>
      <c r="R681">
        <f t="shared" si="73"/>
        <v>93.9</v>
      </c>
      <c r="S681" s="14" t="s">
        <v>8317</v>
      </c>
      <c r="T681" t="s">
        <v>8319</v>
      </c>
      <c r="U681" s="9">
        <f t="shared" si="74"/>
        <v>42556.695706018523</v>
      </c>
      <c r="V681" s="9">
        <f t="shared" si="75"/>
        <v>42616.695706018523</v>
      </c>
      <c r="W681">
        <f t="shared" si="76"/>
        <v>2016</v>
      </c>
    </row>
    <row r="682" spans="1:23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9">
        <f t="shared" si="70"/>
        <v>41899.501516203702</v>
      </c>
      <c r="K682">
        <v>1407931331</v>
      </c>
      <c r="L682" s="9">
        <f t="shared" si="7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2">
        <f t="shared" si="72"/>
        <v>0.26</v>
      </c>
      <c r="R682">
        <f t="shared" si="73"/>
        <v>150.65</v>
      </c>
      <c r="S682" s="14" t="s">
        <v>8317</v>
      </c>
      <c r="T682" t="s">
        <v>8319</v>
      </c>
      <c r="U682" s="9">
        <f t="shared" si="74"/>
        <v>41864.501516203702</v>
      </c>
      <c r="V682" s="9">
        <f t="shared" si="75"/>
        <v>41899.501516203702</v>
      </c>
      <c r="W682">
        <f t="shared" si="76"/>
        <v>2014</v>
      </c>
    </row>
    <row r="683" spans="1:23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9">
        <f t="shared" si="70"/>
        <v>42669.805601851855</v>
      </c>
      <c r="K683">
        <v>1474917604</v>
      </c>
      <c r="L683" s="9">
        <f t="shared" si="7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12">
        <f t="shared" si="72"/>
        <v>0</v>
      </c>
      <c r="R683">
        <f t="shared" si="73"/>
        <v>1</v>
      </c>
      <c r="S683" s="14" t="s">
        <v>8317</v>
      </c>
      <c r="T683" t="s">
        <v>8319</v>
      </c>
      <c r="U683" s="9">
        <f t="shared" si="74"/>
        <v>42639.805601851855</v>
      </c>
      <c r="V683" s="9">
        <f t="shared" si="75"/>
        <v>42669.805601851855</v>
      </c>
      <c r="W683">
        <f t="shared" si="76"/>
        <v>2016</v>
      </c>
    </row>
    <row r="684" spans="1:23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9">
        <f t="shared" si="70"/>
        <v>42808.723634259259</v>
      </c>
      <c r="K684">
        <v>1486923722</v>
      </c>
      <c r="L684" s="9">
        <f t="shared" si="7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12">
        <f t="shared" si="72"/>
        <v>0</v>
      </c>
      <c r="R684">
        <f t="shared" si="73"/>
        <v>13.25</v>
      </c>
      <c r="S684" s="14" t="s">
        <v>8317</v>
      </c>
      <c r="T684" t="s">
        <v>8319</v>
      </c>
      <c r="U684" s="9">
        <f t="shared" si="74"/>
        <v>42778.765300925923</v>
      </c>
      <c r="V684" s="9">
        <f t="shared" si="75"/>
        <v>42808.723634259259</v>
      </c>
      <c r="W684">
        <f t="shared" si="76"/>
        <v>2017</v>
      </c>
    </row>
    <row r="685" spans="1:23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9">
        <f t="shared" si="70"/>
        <v>42674.900046296301</v>
      </c>
      <c r="K685">
        <v>1474493764</v>
      </c>
      <c r="L685" s="9">
        <f t="shared" si="7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12">
        <f t="shared" si="72"/>
        <v>0.01</v>
      </c>
      <c r="R685">
        <f t="shared" si="73"/>
        <v>99.33</v>
      </c>
      <c r="S685" s="14" t="s">
        <v>8317</v>
      </c>
      <c r="T685" t="s">
        <v>8319</v>
      </c>
      <c r="U685" s="9">
        <f t="shared" si="74"/>
        <v>42634.900046296301</v>
      </c>
      <c r="V685" s="9">
        <f t="shared" si="75"/>
        <v>42674.900046296301</v>
      </c>
      <c r="W685">
        <f t="shared" si="76"/>
        <v>2016</v>
      </c>
    </row>
    <row r="686" spans="1:23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9">
        <f t="shared" si="70"/>
        <v>41845.125</v>
      </c>
      <c r="K686">
        <v>1403176891</v>
      </c>
      <c r="L686" s="9">
        <f t="shared" si="7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2">
        <f t="shared" si="72"/>
        <v>7.0000000000000007E-2</v>
      </c>
      <c r="R686">
        <f t="shared" si="73"/>
        <v>177.39</v>
      </c>
      <c r="S686" s="14" t="s">
        <v>8317</v>
      </c>
      <c r="T686" t="s">
        <v>8319</v>
      </c>
      <c r="U686" s="9">
        <f t="shared" si="74"/>
        <v>41809.473275462966</v>
      </c>
      <c r="V686" s="9">
        <f t="shared" si="75"/>
        <v>41845.125</v>
      </c>
      <c r="W686">
        <f t="shared" si="76"/>
        <v>2014</v>
      </c>
    </row>
    <row r="687" spans="1:23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9">
        <f t="shared" si="70"/>
        <v>42016.866574074069</v>
      </c>
      <c r="K687">
        <v>1417207672</v>
      </c>
      <c r="L687" s="9">
        <f t="shared" si="7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12">
        <f t="shared" si="72"/>
        <v>0.28000000000000003</v>
      </c>
      <c r="R687">
        <f t="shared" si="73"/>
        <v>55.3</v>
      </c>
      <c r="S687" s="14" t="s">
        <v>8317</v>
      </c>
      <c r="T687" t="s">
        <v>8319</v>
      </c>
      <c r="U687" s="9">
        <f t="shared" si="74"/>
        <v>41971.866574074069</v>
      </c>
      <c r="V687" s="9">
        <f t="shared" si="75"/>
        <v>42016.866574074069</v>
      </c>
      <c r="W687">
        <f t="shared" si="76"/>
        <v>2014</v>
      </c>
    </row>
    <row r="688" spans="1:23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9">
        <f t="shared" si="70"/>
        <v>42219.673263888893</v>
      </c>
      <c r="K688">
        <v>1436026170</v>
      </c>
      <c r="L688" s="9">
        <f t="shared" si="7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12">
        <f t="shared" si="72"/>
        <v>0</v>
      </c>
      <c r="R688">
        <f t="shared" si="73"/>
        <v>0</v>
      </c>
      <c r="S688" s="14" t="s">
        <v>8317</v>
      </c>
      <c r="T688" t="s">
        <v>8319</v>
      </c>
      <c r="U688" s="9">
        <f t="shared" si="74"/>
        <v>42189.673263888893</v>
      </c>
      <c r="V688" s="9">
        <f t="shared" si="75"/>
        <v>42219.673263888893</v>
      </c>
      <c r="W688">
        <f t="shared" si="76"/>
        <v>2015</v>
      </c>
    </row>
    <row r="689" spans="1:23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9">
        <f t="shared" si="70"/>
        <v>42771.750613425931</v>
      </c>
      <c r="K689">
        <v>1481133653</v>
      </c>
      <c r="L689" s="9">
        <f t="shared" si="7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12">
        <f t="shared" si="72"/>
        <v>0.04</v>
      </c>
      <c r="R689">
        <f t="shared" si="73"/>
        <v>591.66999999999996</v>
      </c>
      <c r="S689" s="14" t="s">
        <v>8317</v>
      </c>
      <c r="T689" t="s">
        <v>8319</v>
      </c>
      <c r="U689" s="9">
        <f t="shared" si="74"/>
        <v>42711.750613425931</v>
      </c>
      <c r="V689" s="9">
        <f t="shared" si="75"/>
        <v>42771.750613425931</v>
      </c>
      <c r="W689">
        <f t="shared" si="76"/>
        <v>2016</v>
      </c>
    </row>
    <row r="690" spans="1:23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9">
        <f t="shared" si="70"/>
        <v>42292.104780092588</v>
      </c>
      <c r="K690">
        <v>1442284253</v>
      </c>
      <c r="L690" s="9">
        <f t="shared" si="7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12">
        <f t="shared" si="72"/>
        <v>0.73</v>
      </c>
      <c r="R690">
        <f t="shared" si="73"/>
        <v>405.5</v>
      </c>
      <c r="S690" s="14" t="s">
        <v>8317</v>
      </c>
      <c r="T690" t="s">
        <v>8319</v>
      </c>
      <c r="U690" s="9">
        <f t="shared" si="74"/>
        <v>42262.104780092588</v>
      </c>
      <c r="V690" s="9">
        <f t="shared" si="75"/>
        <v>42292.104780092588</v>
      </c>
      <c r="W690">
        <f t="shared" si="76"/>
        <v>2015</v>
      </c>
    </row>
    <row r="691" spans="1:23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9">
        <f t="shared" si="70"/>
        <v>42712.207638888889</v>
      </c>
      <c r="K691">
        <v>1478016097</v>
      </c>
      <c r="L691" s="9">
        <f t="shared" si="7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12">
        <f t="shared" si="72"/>
        <v>0.57999999999999996</v>
      </c>
      <c r="R691">
        <f t="shared" si="73"/>
        <v>343.15</v>
      </c>
      <c r="S691" s="14" t="s">
        <v>8317</v>
      </c>
      <c r="T691" t="s">
        <v>8319</v>
      </c>
      <c r="U691" s="9">
        <f t="shared" si="74"/>
        <v>42675.66778935185</v>
      </c>
      <c r="V691" s="9">
        <f t="shared" si="75"/>
        <v>42712.207638888889</v>
      </c>
      <c r="W691">
        <f t="shared" si="76"/>
        <v>2016</v>
      </c>
    </row>
    <row r="692" spans="1:23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9">
        <f t="shared" si="70"/>
        <v>42622.25</v>
      </c>
      <c r="K692">
        <v>1469718841</v>
      </c>
      <c r="L692" s="9">
        <f t="shared" si="7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12">
        <f t="shared" si="72"/>
        <v>0.12</v>
      </c>
      <c r="R692">
        <f t="shared" si="73"/>
        <v>72.59</v>
      </c>
      <c r="S692" s="14" t="s">
        <v>8317</v>
      </c>
      <c r="T692" t="s">
        <v>8319</v>
      </c>
      <c r="U692" s="9">
        <f t="shared" si="74"/>
        <v>42579.634733796294</v>
      </c>
      <c r="V692" s="9">
        <f t="shared" si="75"/>
        <v>42622.25</v>
      </c>
      <c r="W692">
        <f t="shared" si="76"/>
        <v>2016</v>
      </c>
    </row>
    <row r="693" spans="1:23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9">
        <f t="shared" si="70"/>
        <v>42186.028310185182</v>
      </c>
      <c r="K693">
        <v>1433292046</v>
      </c>
      <c r="L693" s="9">
        <f t="shared" si="7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12">
        <f t="shared" si="72"/>
        <v>0.01</v>
      </c>
      <c r="R693">
        <f t="shared" si="73"/>
        <v>26</v>
      </c>
      <c r="S693" s="14" t="s">
        <v>8317</v>
      </c>
      <c r="T693" t="s">
        <v>8319</v>
      </c>
      <c r="U693" s="9">
        <f t="shared" si="74"/>
        <v>42158.028310185182</v>
      </c>
      <c r="V693" s="9">
        <f t="shared" si="75"/>
        <v>42186.028310185182</v>
      </c>
      <c r="W693">
        <f t="shared" si="76"/>
        <v>2015</v>
      </c>
    </row>
    <row r="694" spans="1:23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9">
        <f t="shared" si="70"/>
        <v>42726.37572916667</v>
      </c>
      <c r="K694">
        <v>1479805263</v>
      </c>
      <c r="L694" s="9">
        <f t="shared" si="7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12">
        <f t="shared" si="72"/>
        <v>7.0000000000000007E-2</v>
      </c>
      <c r="R694">
        <f t="shared" si="73"/>
        <v>6.5</v>
      </c>
      <c r="S694" s="14" t="s">
        <v>8317</v>
      </c>
      <c r="T694" t="s">
        <v>8319</v>
      </c>
      <c r="U694" s="9">
        <f t="shared" si="74"/>
        <v>42696.37572916667</v>
      </c>
      <c r="V694" s="9">
        <f t="shared" si="75"/>
        <v>42726.37572916667</v>
      </c>
      <c r="W694">
        <f t="shared" si="76"/>
        <v>2016</v>
      </c>
    </row>
    <row r="695" spans="1:23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9">
        <f t="shared" si="70"/>
        <v>42124.808182870373</v>
      </c>
      <c r="K695">
        <v>1427829827</v>
      </c>
      <c r="L695" s="9">
        <f t="shared" si="7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2">
        <f t="shared" si="72"/>
        <v>0.35</v>
      </c>
      <c r="R695">
        <f t="shared" si="73"/>
        <v>119.39</v>
      </c>
      <c r="S695" s="14" t="s">
        <v>8317</v>
      </c>
      <c r="T695" t="s">
        <v>8319</v>
      </c>
      <c r="U695" s="9">
        <f t="shared" si="74"/>
        <v>42094.808182870373</v>
      </c>
      <c r="V695" s="9">
        <f t="shared" si="75"/>
        <v>42124.808182870373</v>
      </c>
      <c r="W695">
        <f t="shared" si="76"/>
        <v>2015</v>
      </c>
    </row>
    <row r="696" spans="1:23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9">
        <f t="shared" si="70"/>
        <v>42767.663877314815</v>
      </c>
      <c r="K696">
        <v>1483372559</v>
      </c>
      <c r="L696" s="9">
        <f t="shared" si="7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12">
        <f t="shared" si="72"/>
        <v>0</v>
      </c>
      <c r="R696">
        <f t="shared" si="73"/>
        <v>84.29</v>
      </c>
      <c r="S696" s="14" t="s">
        <v>8317</v>
      </c>
      <c r="T696" t="s">
        <v>8319</v>
      </c>
      <c r="U696" s="9">
        <f t="shared" si="74"/>
        <v>42737.663877314815</v>
      </c>
      <c r="V696" s="9">
        <f t="shared" si="75"/>
        <v>42767.663877314815</v>
      </c>
      <c r="W696">
        <f t="shared" si="76"/>
        <v>2017</v>
      </c>
    </row>
    <row r="697" spans="1:23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9">
        <f t="shared" si="70"/>
        <v>41943.521064814813</v>
      </c>
      <c r="K697">
        <v>1412166620</v>
      </c>
      <c r="L697" s="9">
        <f t="shared" si="7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12">
        <f t="shared" si="72"/>
        <v>0.01</v>
      </c>
      <c r="R697">
        <f t="shared" si="73"/>
        <v>90.86</v>
      </c>
      <c r="S697" s="14" t="s">
        <v>8317</v>
      </c>
      <c r="T697" t="s">
        <v>8319</v>
      </c>
      <c r="U697" s="9">
        <f t="shared" si="74"/>
        <v>41913.521064814813</v>
      </c>
      <c r="V697" s="9">
        <f t="shared" si="75"/>
        <v>41943.521064814813</v>
      </c>
      <c r="W697">
        <f t="shared" si="76"/>
        <v>2014</v>
      </c>
    </row>
    <row r="698" spans="1:23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9">
        <f t="shared" si="70"/>
        <v>41845.927106481482</v>
      </c>
      <c r="K698">
        <v>1403734502</v>
      </c>
      <c r="L698" s="9">
        <f t="shared" si="7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12">
        <f t="shared" si="72"/>
        <v>0</v>
      </c>
      <c r="R698">
        <f t="shared" si="73"/>
        <v>1</v>
      </c>
      <c r="S698" s="14" t="s">
        <v>8317</v>
      </c>
      <c r="T698" t="s">
        <v>8319</v>
      </c>
      <c r="U698" s="9">
        <f t="shared" si="74"/>
        <v>41815.927106481482</v>
      </c>
      <c r="V698" s="9">
        <f t="shared" si="75"/>
        <v>41845.927106481482</v>
      </c>
      <c r="W698">
        <f t="shared" si="76"/>
        <v>2014</v>
      </c>
    </row>
    <row r="699" spans="1:23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9">
        <f t="shared" si="70"/>
        <v>42403.523020833338</v>
      </c>
      <c r="K699">
        <v>1453206789</v>
      </c>
      <c r="L699" s="9">
        <f t="shared" si="7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2">
        <f t="shared" si="72"/>
        <v>0.46</v>
      </c>
      <c r="R699">
        <f t="shared" si="73"/>
        <v>20.34</v>
      </c>
      <c r="S699" s="14" t="s">
        <v>8317</v>
      </c>
      <c r="T699" t="s">
        <v>8319</v>
      </c>
      <c r="U699" s="9">
        <f t="shared" si="74"/>
        <v>42388.523020833338</v>
      </c>
      <c r="V699" s="9">
        <f t="shared" si="75"/>
        <v>42403.523020833338</v>
      </c>
      <c r="W699">
        <f t="shared" si="76"/>
        <v>2016</v>
      </c>
    </row>
    <row r="700" spans="1:23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9">
        <f t="shared" si="70"/>
        <v>41900.083333333336</v>
      </c>
      <c r="K700">
        <v>1408141245</v>
      </c>
      <c r="L700" s="9">
        <f t="shared" si="71"/>
        <v>41866.931076388893</v>
      </c>
      <c r="M700" t="b">
        <v>0</v>
      </c>
      <c r="N700">
        <v>29</v>
      </c>
      <c r="O700" t="b">
        <v>0</v>
      </c>
      <c r="P700" t="s">
        <v>8271</v>
      </c>
      <c r="Q700" s="12">
        <f t="shared" si="72"/>
        <v>0.15</v>
      </c>
      <c r="R700">
        <f t="shared" si="73"/>
        <v>530.69000000000005</v>
      </c>
      <c r="S700" s="14" t="s">
        <v>8317</v>
      </c>
      <c r="T700" t="s">
        <v>8319</v>
      </c>
      <c r="U700" s="9">
        <f t="shared" si="74"/>
        <v>41866.931076388893</v>
      </c>
      <c r="V700" s="9">
        <f t="shared" si="75"/>
        <v>41900.083333333336</v>
      </c>
      <c r="W700">
        <f t="shared" si="76"/>
        <v>2014</v>
      </c>
    </row>
    <row r="701" spans="1:23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9">
        <f t="shared" si="70"/>
        <v>41600.666666666664</v>
      </c>
      <c r="K701">
        <v>1381923548</v>
      </c>
      <c r="L701" s="9">
        <f t="shared" si="7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2">
        <f t="shared" si="72"/>
        <v>0.82</v>
      </c>
      <c r="R701">
        <f t="shared" si="73"/>
        <v>120.39</v>
      </c>
      <c r="S701" s="14" t="s">
        <v>8317</v>
      </c>
      <c r="T701" t="s">
        <v>8319</v>
      </c>
      <c r="U701" s="9">
        <f t="shared" si="74"/>
        <v>41563.485509259262</v>
      </c>
      <c r="V701" s="9">
        <f t="shared" si="75"/>
        <v>41600.666666666664</v>
      </c>
      <c r="W701">
        <f t="shared" si="76"/>
        <v>2013</v>
      </c>
    </row>
    <row r="702" spans="1:23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9">
        <f t="shared" si="70"/>
        <v>42745.688437500001</v>
      </c>
      <c r="K702">
        <v>1481473881</v>
      </c>
      <c r="L702" s="9">
        <f t="shared" si="7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12">
        <f t="shared" si="72"/>
        <v>0.03</v>
      </c>
      <c r="R702">
        <f t="shared" si="73"/>
        <v>13</v>
      </c>
      <c r="S702" s="14" t="s">
        <v>8317</v>
      </c>
      <c r="T702" t="s">
        <v>8319</v>
      </c>
      <c r="U702" s="9">
        <f t="shared" si="74"/>
        <v>42715.688437500001</v>
      </c>
      <c r="V702" s="9">
        <f t="shared" si="75"/>
        <v>42745.688437500001</v>
      </c>
      <c r="W702">
        <f t="shared" si="76"/>
        <v>2016</v>
      </c>
    </row>
    <row r="703" spans="1:23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9">
        <f t="shared" si="70"/>
        <v>41843.662962962961</v>
      </c>
      <c r="K703">
        <v>1403538880</v>
      </c>
      <c r="L703" s="9">
        <f t="shared" si="7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12">
        <f t="shared" si="72"/>
        <v>0.27</v>
      </c>
      <c r="R703">
        <f t="shared" si="73"/>
        <v>291.33</v>
      </c>
      <c r="S703" s="14" t="s">
        <v>8317</v>
      </c>
      <c r="T703" t="s">
        <v>8319</v>
      </c>
      <c r="U703" s="9">
        <f t="shared" si="74"/>
        <v>41813.662962962961</v>
      </c>
      <c r="V703" s="9">
        <f t="shared" si="75"/>
        <v>41843.662962962961</v>
      </c>
      <c r="W703">
        <f t="shared" si="76"/>
        <v>2014</v>
      </c>
    </row>
    <row r="704" spans="1:23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9">
        <f t="shared" si="70"/>
        <v>42698.768368055556</v>
      </c>
      <c r="K704">
        <v>1477416387</v>
      </c>
      <c r="L704" s="9">
        <f t="shared" si="7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12">
        <f t="shared" si="72"/>
        <v>0.31</v>
      </c>
      <c r="R704">
        <f t="shared" si="73"/>
        <v>124.92</v>
      </c>
      <c r="S704" s="14" t="s">
        <v>8317</v>
      </c>
      <c r="T704" t="s">
        <v>8319</v>
      </c>
      <c r="U704" s="9">
        <f t="shared" si="74"/>
        <v>42668.726701388892</v>
      </c>
      <c r="V704" s="9">
        <f t="shared" si="75"/>
        <v>42698.768368055556</v>
      </c>
      <c r="W704">
        <f t="shared" si="76"/>
        <v>2016</v>
      </c>
    </row>
    <row r="705" spans="1:23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9">
        <f t="shared" si="70"/>
        <v>42766.98055555555</v>
      </c>
      <c r="K705">
        <v>1481150949</v>
      </c>
      <c r="L705" s="9">
        <f t="shared" si="7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12">
        <f t="shared" si="72"/>
        <v>0.06</v>
      </c>
      <c r="R705">
        <f t="shared" si="73"/>
        <v>119.57</v>
      </c>
      <c r="S705" s="14" t="s">
        <v>8317</v>
      </c>
      <c r="T705" t="s">
        <v>8319</v>
      </c>
      <c r="U705" s="9">
        <f t="shared" si="74"/>
        <v>42711.950798611113</v>
      </c>
      <c r="V705" s="9">
        <f t="shared" si="75"/>
        <v>42766.98055555555</v>
      </c>
      <c r="W705">
        <f t="shared" si="76"/>
        <v>2016</v>
      </c>
    </row>
    <row r="706" spans="1:23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9">
        <f t="shared" ref="J706:J769" si="77">(I706/86400)+DATE(1970,1,1)</f>
        <v>42786.192916666667</v>
      </c>
      <c r="K706">
        <v>1482381468</v>
      </c>
      <c r="L706" s="9">
        <f t="shared" ref="L706:L769" si="78">(K706/86400)+DATE(1970,1,1)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2">
        <f t="shared" si="72"/>
        <v>0.01</v>
      </c>
      <c r="R706">
        <f t="shared" si="73"/>
        <v>120.25</v>
      </c>
      <c r="S706" s="14" t="s">
        <v>8317</v>
      </c>
      <c r="T706" t="s">
        <v>8319</v>
      </c>
      <c r="U706" s="9">
        <f t="shared" si="74"/>
        <v>42726.192916666667</v>
      </c>
      <c r="V706" s="9">
        <f t="shared" si="75"/>
        <v>42786.192916666667</v>
      </c>
      <c r="W706">
        <f t="shared" si="76"/>
        <v>2016</v>
      </c>
    </row>
    <row r="707" spans="1:23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9">
        <f t="shared" si="77"/>
        <v>42756.491643518515</v>
      </c>
      <c r="K707">
        <v>1482407278</v>
      </c>
      <c r="L707" s="9">
        <f t="shared" si="78"/>
        <v>42726.491643518515</v>
      </c>
      <c r="M707" t="b">
        <v>0</v>
      </c>
      <c r="N707">
        <v>5</v>
      </c>
      <c r="O707" t="b">
        <v>0</v>
      </c>
      <c r="P707" t="s">
        <v>8271</v>
      </c>
      <c r="Q707" s="12">
        <f t="shared" ref="Q707:Q770" si="79">ROUND(E707/D707,2)</f>
        <v>0.01</v>
      </c>
      <c r="R707">
        <f t="shared" ref="R707:R770" si="80">IFERROR(ROUND(E707/N707,2),0)</f>
        <v>195.4</v>
      </c>
      <c r="S707" s="14" t="s">
        <v>8317</v>
      </c>
      <c r="T707" t="s">
        <v>8319</v>
      </c>
      <c r="U707" s="9">
        <f t="shared" ref="U707:U770" si="81">(K707/86400)+DATE(1970,1,1)</f>
        <v>42726.491643518515</v>
      </c>
      <c r="V707" s="9">
        <f t="shared" ref="V707:V770" si="82">(I707/86400)+DATE(1970,1,1)</f>
        <v>42756.491643518515</v>
      </c>
      <c r="W707">
        <f t="shared" ref="W707:W770" si="83">YEAR(U707)</f>
        <v>2016</v>
      </c>
    </row>
    <row r="708" spans="1:23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9">
        <f t="shared" si="77"/>
        <v>42718.777083333334</v>
      </c>
      <c r="K708">
        <v>1478130783</v>
      </c>
      <c r="L708" s="9">
        <f t="shared" si="78"/>
        <v>42676.995173611111</v>
      </c>
      <c r="M708" t="b">
        <v>0</v>
      </c>
      <c r="N708">
        <v>0</v>
      </c>
      <c r="O708" t="b">
        <v>0</v>
      </c>
      <c r="P708" t="s">
        <v>8271</v>
      </c>
      <c r="Q708" s="12">
        <f t="shared" si="79"/>
        <v>0</v>
      </c>
      <c r="R708">
        <f t="shared" si="80"/>
        <v>0</v>
      </c>
      <c r="S708" s="14" t="s">
        <v>8317</v>
      </c>
      <c r="T708" t="s">
        <v>8319</v>
      </c>
      <c r="U708" s="9">
        <f t="shared" si="81"/>
        <v>42676.995173611111</v>
      </c>
      <c r="V708" s="9">
        <f t="shared" si="82"/>
        <v>42718.777083333334</v>
      </c>
      <c r="W708">
        <f t="shared" si="83"/>
        <v>2016</v>
      </c>
    </row>
    <row r="709" spans="1:23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9">
        <f t="shared" si="77"/>
        <v>42736.663506944446</v>
      </c>
      <c r="K709">
        <v>1479830127</v>
      </c>
      <c r="L709" s="9">
        <f t="shared" si="78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2">
        <f t="shared" si="79"/>
        <v>0.79</v>
      </c>
      <c r="R709">
        <f t="shared" si="80"/>
        <v>117.7</v>
      </c>
      <c r="S709" s="14" t="s">
        <v>8317</v>
      </c>
      <c r="T709" t="s">
        <v>8319</v>
      </c>
      <c r="U709" s="9">
        <f t="shared" si="81"/>
        <v>42696.663506944446</v>
      </c>
      <c r="V709" s="9">
        <f t="shared" si="82"/>
        <v>42736.663506944446</v>
      </c>
      <c r="W709">
        <f t="shared" si="83"/>
        <v>2016</v>
      </c>
    </row>
    <row r="710" spans="1:23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9">
        <f t="shared" si="77"/>
        <v>41895.581018518518</v>
      </c>
      <c r="K710">
        <v>1405432600</v>
      </c>
      <c r="L710" s="9">
        <f t="shared" si="78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2">
        <f t="shared" si="79"/>
        <v>0.22</v>
      </c>
      <c r="R710">
        <f t="shared" si="80"/>
        <v>23.95</v>
      </c>
      <c r="S710" s="14" t="s">
        <v>8317</v>
      </c>
      <c r="T710" t="s">
        <v>8319</v>
      </c>
      <c r="U710" s="9">
        <f t="shared" si="81"/>
        <v>41835.581018518518</v>
      </c>
      <c r="V710" s="9">
        <f t="shared" si="82"/>
        <v>41895.581018518518</v>
      </c>
      <c r="W710">
        <f t="shared" si="83"/>
        <v>2014</v>
      </c>
    </row>
    <row r="711" spans="1:23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9">
        <f t="shared" si="77"/>
        <v>41978.041192129633</v>
      </c>
      <c r="K711">
        <v>1415149159</v>
      </c>
      <c r="L711" s="9">
        <f t="shared" si="78"/>
        <v>41948.041192129633</v>
      </c>
      <c r="M711" t="b">
        <v>0</v>
      </c>
      <c r="N711">
        <v>2</v>
      </c>
      <c r="O711" t="b">
        <v>0</v>
      </c>
      <c r="P711" t="s">
        <v>8271</v>
      </c>
      <c r="Q711" s="12">
        <f t="shared" si="79"/>
        <v>0</v>
      </c>
      <c r="R711">
        <f t="shared" si="80"/>
        <v>30.5</v>
      </c>
      <c r="S711" s="14" t="s">
        <v>8317</v>
      </c>
      <c r="T711" t="s">
        <v>8319</v>
      </c>
      <c r="U711" s="9">
        <f t="shared" si="81"/>
        <v>41948.041192129633</v>
      </c>
      <c r="V711" s="9">
        <f t="shared" si="82"/>
        <v>41978.041192129633</v>
      </c>
      <c r="W711">
        <f t="shared" si="83"/>
        <v>2014</v>
      </c>
    </row>
    <row r="712" spans="1:23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9">
        <f t="shared" si="77"/>
        <v>41871.030555555553</v>
      </c>
      <c r="K712">
        <v>1405640302</v>
      </c>
      <c r="L712" s="9">
        <f t="shared" si="78"/>
        <v>41837.984976851854</v>
      </c>
      <c r="M712" t="b">
        <v>0</v>
      </c>
      <c r="N712">
        <v>0</v>
      </c>
      <c r="O712" t="b">
        <v>0</v>
      </c>
      <c r="P712" t="s">
        <v>8271</v>
      </c>
      <c r="Q712" s="12">
        <f t="shared" si="79"/>
        <v>0</v>
      </c>
      <c r="R712">
        <f t="shared" si="80"/>
        <v>0</v>
      </c>
      <c r="S712" s="14" t="s">
        <v>8317</v>
      </c>
      <c r="T712" t="s">
        <v>8319</v>
      </c>
      <c r="U712" s="9">
        <f t="shared" si="81"/>
        <v>41837.984976851854</v>
      </c>
      <c r="V712" s="9">
        <f t="shared" si="82"/>
        <v>41871.030555555553</v>
      </c>
      <c r="W712">
        <f t="shared" si="83"/>
        <v>2014</v>
      </c>
    </row>
    <row r="713" spans="1:23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9">
        <f t="shared" si="77"/>
        <v>42718.500787037032</v>
      </c>
      <c r="K713">
        <v>1478257268</v>
      </c>
      <c r="L713" s="9">
        <f t="shared" si="78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2">
        <f t="shared" si="79"/>
        <v>0.34</v>
      </c>
      <c r="R713">
        <f t="shared" si="80"/>
        <v>99.97</v>
      </c>
      <c r="S713" s="14" t="s">
        <v>8317</v>
      </c>
      <c r="T713" t="s">
        <v>8319</v>
      </c>
      <c r="U713" s="9">
        <f t="shared" si="81"/>
        <v>42678.459120370375</v>
      </c>
      <c r="V713" s="9">
        <f t="shared" si="82"/>
        <v>42718.500787037032</v>
      </c>
      <c r="W713">
        <f t="shared" si="83"/>
        <v>2016</v>
      </c>
    </row>
    <row r="714" spans="1:23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9">
        <f t="shared" si="77"/>
        <v>42414.680925925924</v>
      </c>
      <c r="K714">
        <v>1452874832</v>
      </c>
      <c r="L714" s="9">
        <f t="shared" si="78"/>
        <v>42384.680925925924</v>
      </c>
      <c r="M714" t="b">
        <v>0</v>
      </c>
      <c r="N714">
        <v>4</v>
      </c>
      <c r="O714" t="b">
        <v>0</v>
      </c>
      <c r="P714" t="s">
        <v>8271</v>
      </c>
      <c r="Q714" s="12">
        <f t="shared" si="79"/>
        <v>0</v>
      </c>
      <c r="R714">
        <f t="shared" si="80"/>
        <v>26.25</v>
      </c>
      <c r="S714" s="14" t="s">
        <v>8317</v>
      </c>
      <c r="T714" t="s">
        <v>8319</v>
      </c>
      <c r="U714" s="9">
        <f t="shared" si="81"/>
        <v>42384.680925925924</v>
      </c>
      <c r="V714" s="9">
        <f t="shared" si="82"/>
        <v>42414.680925925924</v>
      </c>
      <c r="W714">
        <f t="shared" si="83"/>
        <v>2016</v>
      </c>
    </row>
    <row r="715" spans="1:23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9">
        <f t="shared" si="77"/>
        <v>42526.529305555552</v>
      </c>
      <c r="K715">
        <v>1462538532</v>
      </c>
      <c r="L715" s="9">
        <f t="shared" si="78"/>
        <v>42496.529305555552</v>
      </c>
      <c r="M715" t="b">
        <v>0</v>
      </c>
      <c r="N715">
        <v>1</v>
      </c>
      <c r="O715" t="b">
        <v>0</v>
      </c>
      <c r="P715" t="s">
        <v>8271</v>
      </c>
      <c r="Q715" s="12">
        <f t="shared" si="79"/>
        <v>0.01</v>
      </c>
      <c r="R715">
        <f t="shared" si="80"/>
        <v>199</v>
      </c>
      <c r="S715" s="14" t="s">
        <v>8317</v>
      </c>
      <c r="T715" t="s">
        <v>8319</v>
      </c>
      <c r="U715" s="9">
        <f t="shared" si="81"/>
        <v>42496.529305555552</v>
      </c>
      <c r="V715" s="9">
        <f t="shared" si="82"/>
        <v>42526.529305555552</v>
      </c>
      <c r="W715">
        <f t="shared" si="83"/>
        <v>2016</v>
      </c>
    </row>
    <row r="716" spans="1:23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9">
        <f t="shared" si="77"/>
        <v>42794.787986111114</v>
      </c>
      <c r="K716">
        <v>1483124082</v>
      </c>
      <c r="L716" s="9">
        <f t="shared" si="78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12">
        <f t="shared" si="79"/>
        <v>0.15</v>
      </c>
      <c r="R716">
        <f t="shared" si="80"/>
        <v>80.319999999999993</v>
      </c>
      <c r="S716" s="14" t="s">
        <v>8317</v>
      </c>
      <c r="T716" t="s">
        <v>8319</v>
      </c>
      <c r="U716" s="9">
        <f t="shared" si="81"/>
        <v>42734.787986111114</v>
      </c>
      <c r="V716" s="9">
        <f t="shared" si="82"/>
        <v>42794.787986111114</v>
      </c>
      <c r="W716">
        <f t="shared" si="83"/>
        <v>2016</v>
      </c>
    </row>
    <row r="717" spans="1:23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9">
        <f t="shared" si="77"/>
        <v>42313.132407407407</v>
      </c>
      <c r="K717">
        <v>1443233440</v>
      </c>
      <c r="L717" s="9">
        <f t="shared" si="78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12">
        <f t="shared" si="79"/>
        <v>0.05</v>
      </c>
      <c r="R717">
        <f t="shared" si="80"/>
        <v>115.75</v>
      </c>
      <c r="S717" s="14" t="s">
        <v>8317</v>
      </c>
      <c r="T717" t="s">
        <v>8319</v>
      </c>
      <c r="U717" s="9">
        <f t="shared" si="81"/>
        <v>42273.090740740736</v>
      </c>
      <c r="V717" s="9">
        <f t="shared" si="82"/>
        <v>42313.132407407407</v>
      </c>
      <c r="W717">
        <f t="shared" si="83"/>
        <v>2015</v>
      </c>
    </row>
    <row r="718" spans="1:23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9">
        <f t="shared" si="77"/>
        <v>41974</v>
      </c>
      <c r="K718">
        <v>1414511307</v>
      </c>
      <c r="L718" s="9">
        <f t="shared" si="78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12">
        <f t="shared" si="79"/>
        <v>0.1</v>
      </c>
      <c r="R718">
        <f t="shared" si="80"/>
        <v>44.69</v>
      </c>
      <c r="S718" s="14" t="s">
        <v>8317</v>
      </c>
      <c r="T718" t="s">
        <v>8319</v>
      </c>
      <c r="U718" s="9">
        <f t="shared" si="81"/>
        <v>41940.658645833333</v>
      </c>
      <c r="V718" s="9">
        <f t="shared" si="82"/>
        <v>41974</v>
      </c>
      <c r="W718">
        <f t="shared" si="83"/>
        <v>2014</v>
      </c>
    </row>
    <row r="719" spans="1:23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9">
        <f t="shared" si="77"/>
        <v>41887.854189814811</v>
      </c>
      <c r="K719">
        <v>1407357002</v>
      </c>
      <c r="L719" s="9">
        <f t="shared" si="78"/>
        <v>41857.854189814811</v>
      </c>
      <c r="M719" t="b">
        <v>0</v>
      </c>
      <c r="N719">
        <v>4</v>
      </c>
      <c r="O719" t="b">
        <v>0</v>
      </c>
      <c r="P719" t="s">
        <v>8271</v>
      </c>
      <c r="Q719" s="12">
        <f t="shared" si="79"/>
        <v>0</v>
      </c>
      <c r="R719">
        <f t="shared" si="80"/>
        <v>76.25</v>
      </c>
      <c r="S719" s="14" t="s">
        <v>8317</v>
      </c>
      <c r="T719" t="s">
        <v>8319</v>
      </c>
      <c r="U719" s="9">
        <f t="shared" si="81"/>
        <v>41857.854189814811</v>
      </c>
      <c r="V719" s="9">
        <f t="shared" si="82"/>
        <v>41887.854189814811</v>
      </c>
      <c r="W719">
        <f t="shared" si="83"/>
        <v>2014</v>
      </c>
    </row>
    <row r="720" spans="1:23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9">
        <f t="shared" si="77"/>
        <v>42784.249305555553</v>
      </c>
      <c r="K720">
        <v>1484684247</v>
      </c>
      <c r="L720" s="9">
        <f t="shared" si="78"/>
        <v>42752.845451388886</v>
      </c>
      <c r="M720" t="b">
        <v>0</v>
      </c>
      <c r="N720">
        <v>4</v>
      </c>
      <c r="O720" t="b">
        <v>0</v>
      </c>
      <c r="P720" t="s">
        <v>8271</v>
      </c>
      <c r="Q720" s="12">
        <f t="shared" si="79"/>
        <v>0.01</v>
      </c>
      <c r="R720">
        <f t="shared" si="80"/>
        <v>22.5</v>
      </c>
      <c r="S720" s="14" t="s">
        <v>8317</v>
      </c>
      <c r="T720" t="s">
        <v>8319</v>
      </c>
      <c r="U720" s="9">
        <f t="shared" si="81"/>
        <v>42752.845451388886</v>
      </c>
      <c r="V720" s="9">
        <f t="shared" si="82"/>
        <v>42784.249305555553</v>
      </c>
      <c r="W720">
        <f t="shared" si="83"/>
        <v>2017</v>
      </c>
    </row>
    <row r="721" spans="1:23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9">
        <f t="shared" si="77"/>
        <v>42423.040231481486</v>
      </c>
      <c r="K721">
        <v>1454979476</v>
      </c>
      <c r="L721" s="9">
        <f t="shared" si="78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12">
        <f t="shared" si="79"/>
        <v>0.01</v>
      </c>
      <c r="R721">
        <f t="shared" si="80"/>
        <v>19.399999999999999</v>
      </c>
      <c r="S721" s="14" t="s">
        <v>8317</v>
      </c>
      <c r="T721" t="s">
        <v>8319</v>
      </c>
      <c r="U721" s="9">
        <f t="shared" si="81"/>
        <v>42409.040231481486</v>
      </c>
      <c r="V721" s="9">
        <f t="shared" si="82"/>
        <v>42423.040231481486</v>
      </c>
      <c r="W721">
        <f t="shared" si="83"/>
        <v>2016</v>
      </c>
    </row>
    <row r="722" spans="1:23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9">
        <f t="shared" si="77"/>
        <v>40937.649201388893</v>
      </c>
      <c r="K722">
        <v>1325432091</v>
      </c>
      <c r="L722" s="9">
        <f t="shared" si="78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12">
        <f t="shared" si="79"/>
        <v>1.44</v>
      </c>
      <c r="R722">
        <f t="shared" si="80"/>
        <v>66.709999999999994</v>
      </c>
      <c r="S722" s="14" t="s">
        <v>8320</v>
      </c>
      <c r="T722" t="s">
        <v>8321</v>
      </c>
      <c r="U722" s="9">
        <f t="shared" si="81"/>
        <v>40909.649201388893</v>
      </c>
      <c r="V722" s="9">
        <f t="shared" si="82"/>
        <v>40937.649201388893</v>
      </c>
      <c r="W722">
        <f t="shared" si="83"/>
        <v>2012</v>
      </c>
    </row>
    <row r="723" spans="1:23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9">
        <f t="shared" si="77"/>
        <v>41852.571840277778</v>
      </c>
      <c r="K723">
        <v>1403012607</v>
      </c>
      <c r="L723" s="9">
        <f t="shared" si="78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2">
        <f t="shared" si="79"/>
        <v>1.22</v>
      </c>
      <c r="R723">
        <f t="shared" si="80"/>
        <v>84.14</v>
      </c>
      <c r="S723" s="14" t="s">
        <v>8320</v>
      </c>
      <c r="T723" t="s">
        <v>8321</v>
      </c>
      <c r="U723" s="9">
        <f t="shared" si="81"/>
        <v>41807.571840277778</v>
      </c>
      <c r="V723" s="9">
        <f t="shared" si="82"/>
        <v>41852.571840277778</v>
      </c>
      <c r="W723">
        <f t="shared" si="83"/>
        <v>2014</v>
      </c>
    </row>
    <row r="724" spans="1:23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9">
        <f t="shared" si="77"/>
        <v>41007.76363425926</v>
      </c>
      <c r="K724">
        <v>1331320778</v>
      </c>
      <c r="L724" s="9">
        <f t="shared" si="78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2">
        <f t="shared" si="79"/>
        <v>1.32</v>
      </c>
      <c r="R724">
        <f t="shared" si="80"/>
        <v>215.73</v>
      </c>
      <c r="S724" s="14" t="s">
        <v>8320</v>
      </c>
      <c r="T724" t="s">
        <v>8321</v>
      </c>
      <c r="U724" s="9">
        <f t="shared" si="81"/>
        <v>40977.805300925924</v>
      </c>
      <c r="V724" s="9">
        <f t="shared" si="82"/>
        <v>41007.76363425926</v>
      </c>
      <c r="W724">
        <f t="shared" si="83"/>
        <v>2012</v>
      </c>
    </row>
    <row r="725" spans="1:23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9">
        <f t="shared" si="77"/>
        <v>42215.165972222225</v>
      </c>
      <c r="K725">
        <v>1435606549</v>
      </c>
      <c r="L725" s="9">
        <f t="shared" si="78"/>
        <v>42184.81653935185</v>
      </c>
      <c r="M725" t="b">
        <v>0</v>
      </c>
      <c r="N725">
        <v>100</v>
      </c>
      <c r="O725" t="b">
        <v>1</v>
      </c>
      <c r="P725" t="s">
        <v>8272</v>
      </c>
      <c r="Q725" s="12">
        <f t="shared" si="79"/>
        <v>1.0900000000000001</v>
      </c>
      <c r="R725">
        <f t="shared" si="80"/>
        <v>54.69</v>
      </c>
      <c r="S725" s="14" t="s">
        <v>8320</v>
      </c>
      <c r="T725" t="s">
        <v>8321</v>
      </c>
      <c r="U725" s="9">
        <f t="shared" si="81"/>
        <v>42184.81653935185</v>
      </c>
      <c r="V725" s="9">
        <f t="shared" si="82"/>
        <v>42215.165972222225</v>
      </c>
      <c r="W725">
        <f t="shared" si="83"/>
        <v>2015</v>
      </c>
    </row>
    <row r="726" spans="1:23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9">
        <f t="shared" si="77"/>
        <v>40724.638460648144</v>
      </c>
      <c r="K726">
        <v>1306855163</v>
      </c>
      <c r="L726" s="9">
        <f t="shared" si="78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2">
        <f t="shared" si="79"/>
        <v>1.05</v>
      </c>
      <c r="R726">
        <f t="shared" si="80"/>
        <v>51.63</v>
      </c>
      <c r="S726" s="14" t="s">
        <v>8320</v>
      </c>
      <c r="T726" t="s">
        <v>8321</v>
      </c>
      <c r="U726" s="9">
        <f t="shared" si="81"/>
        <v>40694.638460648144</v>
      </c>
      <c r="V726" s="9">
        <f t="shared" si="82"/>
        <v>40724.638460648144</v>
      </c>
      <c r="W726">
        <f t="shared" si="83"/>
        <v>2011</v>
      </c>
    </row>
    <row r="727" spans="1:23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9">
        <f t="shared" si="77"/>
        <v>42351.626296296294</v>
      </c>
      <c r="K727">
        <v>1447426912</v>
      </c>
      <c r="L727" s="9">
        <f t="shared" si="78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2">
        <f t="shared" si="79"/>
        <v>1</v>
      </c>
      <c r="R727">
        <f t="shared" si="80"/>
        <v>143.36000000000001</v>
      </c>
      <c r="S727" s="14" t="s">
        <v>8320</v>
      </c>
      <c r="T727" t="s">
        <v>8321</v>
      </c>
      <c r="U727" s="9">
        <f t="shared" si="81"/>
        <v>42321.626296296294</v>
      </c>
      <c r="V727" s="9">
        <f t="shared" si="82"/>
        <v>42351.626296296294</v>
      </c>
      <c r="W727">
        <f t="shared" si="83"/>
        <v>2015</v>
      </c>
    </row>
    <row r="728" spans="1:23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9">
        <f t="shared" si="77"/>
        <v>41376.042673611111</v>
      </c>
      <c r="K728">
        <v>1363136487</v>
      </c>
      <c r="L728" s="9">
        <f t="shared" si="78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12">
        <f t="shared" si="79"/>
        <v>1.01</v>
      </c>
      <c r="R728">
        <f t="shared" si="80"/>
        <v>72.430000000000007</v>
      </c>
      <c r="S728" s="14" t="s">
        <v>8320</v>
      </c>
      <c r="T728" t="s">
        <v>8321</v>
      </c>
      <c r="U728" s="9">
        <f t="shared" si="81"/>
        <v>41346.042673611111</v>
      </c>
      <c r="V728" s="9">
        <f t="shared" si="82"/>
        <v>41376.042673611111</v>
      </c>
      <c r="W728">
        <f t="shared" si="83"/>
        <v>2013</v>
      </c>
    </row>
    <row r="729" spans="1:23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9">
        <f t="shared" si="77"/>
        <v>41288.888888888891</v>
      </c>
      <c r="K729">
        <v>1354580949</v>
      </c>
      <c r="L729" s="9">
        <f t="shared" si="78"/>
        <v>41247.020243055558</v>
      </c>
      <c r="M729" t="b">
        <v>0</v>
      </c>
      <c r="N729">
        <v>149</v>
      </c>
      <c r="O729" t="b">
        <v>1</v>
      </c>
      <c r="P729" t="s">
        <v>8272</v>
      </c>
      <c r="Q729" s="12">
        <f t="shared" si="79"/>
        <v>1.56</v>
      </c>
      <c r="R729">
        <f t="shared" si="80"/>
        <v>36.53</v>
      </c>
      <c r="S729" s="14" t="s">
        <v>8320</v>
      </c>
      <c r="T729" t="s">
        <v>8321</v>
      </c>
      <c r="U729" s="9">
        <f t="shared" si="81"/>
        <v>41247.020243055558</v>
      </c>
      <c r="V729" s="9">
        <f t="shared" si="82"/>
        <v>41288.888888888891</v>
      </c>
      <c r="W729">
        <f t="shared" si="83"/>
        <v>2012</v>
      </c>
    </row>
    <row r="730" spans="1:23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9">
        <f t="shared" si="77"/>
        <v>40776.837465277778</v>
      </c>
      <c r="K730">
        <v>1310069157</v>
      </c>
      <c r="L730" s="9">
        <f t="shared" si="78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2">
        <f t="shared" si="79"/>
        <v>1.06</v>
      </c>
      <c r="R730">
        <f t="shared" si="80"/>
        <v>60.9</v>
      </c>
      <c r="S730" s="14" t="s">
        <v>8320</v>
      </c>
      <c r="T730" t="s">
        <v>8321</v>
      </c>
      <c r="U730" s="9">
        <f t="shared" si="81"/>
        <v>40731.837465277778</v>
      </c>
      <c r="V730" s="9">
        <f t="shared" si="82"/>
        <v>40776.837465277778</v>
      </c>
      <c r="W730">
        <f t="shared" si="83"/>
        <v>2011</v>
      </c>
    </row>
    <row r="731" spans="1:23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9">
        <f t="shared" si="77"/>
        <v>41171.185891203706</v>
      </c>
      <c r="K731">
        <v>1342844861</v>
      </c>
      <c r="L731" s="9">
        <f t="shared" si="78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2">
        <f t="shared" si="79"/>
        <v>1.31</v>
      </c>
      <c r="R731">
        <f t="shared" si="80"/>
        <v>43.55</v>
      </c>
      <c r="S731" s="14" t="s">
        <v>8320</v>
      </c>
      <c r="T731" t="s">
        <v>8321</v>
      </c>
      <c r="U731" s="9">
        <f t="shared" si="81"/>
        <v>41111.185891203706</v>
      </c>
      <c r="V731" s="9">
        <f t="shared" si="82"/>
        <v>41171.185891203706</v>
      </c>
      <c r="W731">
        <f t="shared" si="83"/>
        <v>2012</v>
      </c>
    </row>
    <row r="732" spans="1:23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9">
        <f t="shared" si="77"/>
        <v>40884.745266203703</v>
      </c>
      <c r="K732">
        <v>1320688391</v>
      </c>
      <c r="L732" s="9">
        <f t="shared" si="78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2">
        <f t="shared" si="79"/>
        <v>1.32</v>
      </c>
      <c r="R732">
        <f t="shared" si="80"/>
        <v>99.77</v>
      </c>
      <c r="S732" s="14" t="s">
        <v>8320</v>
      </c>
      <c r="T732" t="s">
        <v>8321</v>
      </c>
      <c r="U732" s="9">
        <f t="shared" si="81"/>
        <v>40854.745266203703</v>
      </c>
      <c r="V732" s="9">
        <f t="shared" si="82"/>
        <v>40884.745266203703</v>
      </c>
      <c r="W732">
        <f t="shared" si="83"/>
        <v>2011</v>
      </c>
    </row>
    <row r="733" spans="1:23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9">
        <f t="shared" si="77"/>
        <v>40930.25</v>
      </c>
      <c r="K733">
        <v>1322852747</v>
      </c>
      <c r="L733" s="9">
        <f t="shared" si="78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12">
        <f t="shared" si="79"/>
        <v>1.26</v>
      </c>
      <c r="R733">
        <f t="shared" si="80"/>
        <v>88.73</v>
      </c>
      <c r="S733" s="14" t="s">
        <v>8320</v>
      </c>
      <c r="T733" t="s">
        <v>8321</v>
      </c>
      <c r="U733" s="9">
        <f t="shared" si="81"/>
        <v>40879.795682870368</v>
      </c>
      <c r="V733" s="9">
        <f t="shared" si="82"/>
        <v>40930.25</v>
      </c>
      <c r="W733">
        <f t="shared" si="83"/>
        <v>2011</v>
      </c>
    </row>
    <row r="734" spans="1:23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9">
        <f t="shared" si="77"/>
        <v>41546.424317129626</v>
      </c>
      <c r="K734">
        <v>1375265461</v>
      </c>
      <c r="L734" s="9">
        <f t="shared" si="78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12">
        <f t="shared" si="79"/>
        <v>1.6</v>
      </c>
      <c r="R734">
        <f t="shared" si="80"/>
        <v>4.92</v>
      </c>
      <c r="S734" s="14" t="s">
        <v>8320</v>
      </c>
      <c r="T734" t="s">
        <v>8321</v>
      </c>
      <c r="U734" s="9">
        <f t="shared" si="81"/>
        <v>41486.424317129626</v>
      </c>
      <c r="V734" s="9">
        <f t="shared" si="82"/>
        <v>41546.424317129626</v>
      </c>
      <c r="W734">
        <f t="shared" si="83"/>
        <v>2013</v>
      </c>
    </row>
    <row r="735" spans="1:23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9">
        <f t="shared" si="77"/>
        <v>41628.420046296298</v>
      </c>
      <c r="K735">
        <v>1384941892</v>
      </c>
      <c r="L735" s="9">
        <f t="shared" si="78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2">
        <f t="shared" si="79"/>
        <v>1.2</v>
      </c>
      <c r="R735">
        <f t="shared" si="80"/>
        <v>17.82</v>
      </c>
      <c r="S735" s="14" t="s">
        <v>8320</v>
      </c>
      <c r="T735" t="s">
        <v>8321</v>
      </c>
      <c r="U735" s="9">
        <f t="shared" si="81"/>
        <v>41598.420046296298</v>
      </c>
      <c r="V735" s="9">
        <f t="shared" si="82"/>
        <v>41628.420046296298</v>
      </c>
      <c r="W735">
        <f t="shared" si="83"/>
        <v>2013</v>
      </c>
    </row>
    <row r="736" spans="1:23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9">
        <f t="shared" si="77"/>
        <v>42133.208333333328</v>
      </c>
      <c r="K736">
        <v>1428465420</v>
      </c>
      <c r="L736" s="9">
        <f t="shared" si="78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12">
        <f t="shared" si="79"/>
        <v>1.26</v>
      </c>
      <c r="R736">
        <f t="shared" si="80"/>
        <v>187.19</v>
      </c>
      <c r="S736" s="14" t="s">
        <v>8320</v>
      </c>
      <c r="T736" t="s">
        <v>8321</v>
      </c>
      <c r="U736" s="9">
        <f t="shared" si="81"/>
        <v>42102.164583333331</v>
      </c>
      <c r="V736" s="9">
        <f t="shared" si="82"/>
        <v>42133.208333333328</v>
      </c>
      <c r="W736">
        <f t="shared" si="83"/>
        <v>2015</v>
      </c>
    </row>
    <row r="737" spans="1:23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9">
        <f t="shared" si="77"/>
        <v>41977.027083333334</v>
      </c>
      <c r="K737">
        <v>1414975346</v>
      </c>
      <c r="L737" s="9">
        <f t="shared" si="78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2">
        <f t="shared" si="79"/>
        <v>1.1399999999999999</v>
      </c>
      <c r="R737">
        <f t="shared" si="80"/>
        <v>234.81</v>
      </c>
      <c r="S737" s="14" t="s">
        <v>8320</v>
      </c>
      <c r="T737" t="s">
        <v>8321</v>
      </c>
      <c r="U737" s="9">
        <f t="shared" si="81"/>
        <v>41946.029467592591</v>
      </c>
      <c r="V737" s="9">
        <f t="shared" si="82"/>
        <v>41977.027083333334</v>
      </c>
      <c r="W737">
        <f t="shared" si="83"/>
        <v>2014</v>
      </c>
    </row>
    <row r="738" spans="1:23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9">
        <f t="shared" si="77"/>
        <v>41599.207638888889</v>
      </c>
      <c r="K738">
        <v>1383327440</v>
      </c>
      <c r="L738" s="9">
        <f t="shared" si="78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2">
        <f t="shared" si="79"/>
        <v>3.15</v>
      </c>
      <c r="R738">
        <f t="shared" si="80"/>
        <v>105.05</v>
      </c>
      <c r="S738" s="14" t="s">
        <v>8320</v>
      </c>
      <c r="T738" t="s">
        <v>8321</v>
      </c>
      <c r="U738" s="9">
        <f t="shared" si="81"/>
        <v>41579.734259259261</v>
      </c>
      <c r="V738" s="9">
        <f t="shared" si="82"/>
        <v>41599.207638888889</v>
      </c>
      <c r="W738">
        <f t="shared" si="83"/>
        <v>2013</v>
      </c>
    </row>
    <row r="739" spans="1:23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9">
        <f t="shared" si="77"/>
        <v>41684.833333333336</v>
      </c>
      <c r="K739">
        <v>1390890987</v>
      </c>
      <c r="L739" s="9">
        <f t="shared" si="78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2">
        <f t="shared" si="79"/>
        <v>1.22</v>
      </c>
      <c r="R739">
        <f t="shared" si="80"/>
        <v>56.67</v>
      </c>
      <c r="S739" s="14" t="s">
        <v>8320</v>
      </c>
      <c r="T739" t="s">
        <v>8321</v>
      </c>
      <c r="U739" s="9">
        <f t="shared" si="81"/>
        <v>41667.275312500002</v>
      </c>
      <c r="V739" s="9">
        <f t="shared" si="82"/>
        <v>41684.833333333336</v>
      </c>
      <c r="W739">
        <f t="shared" si="83"/>
        <v>2014</v>
      </c>
    </row>
    <row r="740" spans="1:23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9">
        <f t="shared" si="77"/>
        <v>41974.207638888889</v>
      </c>
      <c r="K740">
        <v>1414765794</v>
      </c>
      <c r="L740" s="9">
        <f t="shared" si="78"/>
        <v>41943.604097222225</v>
      </c>
      <c r="M740" t="b">
        <v>0</v>
      </c>
      <c r="N740">
        <v>41</v>
      </c>
      <c r="O740" t="b">
        <v>1</v>
      </c>
      <c r="P740" t="s">
        <v>8272</v>
      </c>
      <c r="Q740" s="12">
        <f t="shared" si="79"/>
        <v>1.07</v>
      </c>
      <c r="R740">
        <f t="shared" si="80"/>
        <v>39.049999999999997</v>
      </c>
      <c r="S740" s="14" t="s">
        <v>8320</v>
      </c>
      <c r="T740" t="s">
        <v>8321</v>
      </c>
      <c r="U740" s="9">
        <f t="shared" si="81"/>
        <v>41943.604097222225</v>
      </c>
      <c r="V740" s="9">
        <f t="shared" si="82"/>
        <v>41974.207638888889</v>
      </c>
      <c r="W740">
        <f t="shared" si="83"/>
        <v>2014</v>
      </c>
    </row>
    <row r="741" spans="1:23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9">
        <f t="shared" si="77"/>
        <v>41862.502650462964</v>
      </c>
      <c r="K741">
        <v>1404907429</v>
      </c>
      <c r="L741" s="9">
        <f t="shared" si="78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2">
        <f t="shared" si="79"/>
        <v>1.58</v>
      </c>
      <c r="R741">
        <f t="shared" si="80"/>
        <v>68.349999999999994</v>
      </c>
      <c r="S741" s="14" t="s">
        <v>8320</v>
      </c>
      <c r="T741" t="s">
        <v>8321</v>
      </c>
      <c r="U741" s="9">
        <f t="shared" si="81"/>
        <v>41829.502650462964</v>
      </c>
      <c r="V741" s="9">
        <f t="shared" si="82"/>
        <v>41862.502650462964</v>
      </c>
      <c r="W741">
        <f t="shared" si="83"/>
        <v>2014</v>
      </c>
    </row>
    <row r="742" spans="1:23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9">
        <f t="shared" si="77"/>
        <v>42176.146782407406</v>
      </c>
      <c r="K742">
        <v>1433647882</v>
      </c>
      <c r="L742" s="9">
        <f t="shared" si="78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12">
        <f t="shared" si="79"/>
        <v>1.07</v>
      </c>
      <c r="R742">
        <f t="shared" si="80"/>
        <v>169.58</v>
      </c>
      <c r="S742" s="14" t="s">
        <v>8320</v>
      </c>
      <c r="T742" t="s">
        <v>8321</v>
      </c>
      <c r="U742" s="9">
        <f t="shared" si="81"/>
        <v>42162.146782407406</v>
      </c>
      <c r="V742" s="9">
        <f t="shared" si="82"/>
        <v>42176.146782407406</v>
      </c>
      <c r="W742">
        <f t="shared" si="83"/>
        <v>2015</v>
      </c>
    </row>
    <row r="743" spans="1:23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9">
        <f t="shared" si="77"/>
        <v>41436.648217592592</v>
      </c>
      <c r="K743">
        <v>1367940806</v>
      </c>
      <c r="L743" s="9">
        <f t="shared" si="78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12">
        <f t="shared" si="79"/>
        <v>1.02</v>
      </c>
      <c r="R743">
        <f t="shared" si="80"/>
        <v>141.41999999999999</v>
      </c>
      <c r="S743" s="14" t="s">
        <v>8320</v>
      </c>
      <c r="T743" t="s">
        <v>8321</v>
      </c>
      <c r="U743" s="9">
        <f t="shared" si="81"/>
        <v>41401.648217592592</v>
      </c>
      <c r="V743" s="9">
        <f t="shared" si="82"/>
        <v>41436.648217592592</v>
      </c>
      <c r="W743">
        <f t="shared" si="83"/>
        <v>2013</v>
      </c>
    </row>
    <row r="744" spans="1:23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9">
        <f t="shared" si="77"/>
        <v>41719.876296296294</v>
      </c>
      <c r="K744">
        <v>1392847312</v>
      </c>
      <c r="L744" s="9">
        <f t="shared" si="78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12">
        <f t="shared" si="79"/>
        <v>1.1100000000000001</v>
      </c>
      <c r="R744">
        <f t="shared" si="80"/>
        <v>67.39</v>
      </c>
      <c r="S744" s="14" t="s">
        <v>8320</v>
      </c>
      <c r="T744" t="s">
        <v>8321</v>
      </c>
      <c r="U744" s="9">
        <f t="shared" si="81"/>
        <v>41689.917962962965</v>
      </c>
      <c r="V744" s="9">
        <f t="shared" si="82"/>
        <v>41719.876296296294</v>
      </c>
      <c r="W744">
        <f t="shared" si="83"/>
        <v>2014</v>
      </c>
    </row>
    <row r="745" spans="1:23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9">
        <f t="shared" si="77"/>
        <v>41015.875</v>
      </c>
      <c r="K745">
        <v>1332435685</v>
      </c>
      <c r="L745" s="9">
        <f t="shared" si="78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12">
        <f t="shared" si="79"/>
        <v>1.48</v>
      </c>
      <c r="R745">
        <f t="shared" si="80"/>
        <v>54.27</v>
      </c>
      <c r="S745" s="14" t="s">
        <v>8320</v>
      </c>
      <c r="T745" t="s">
        <v>8321</v>
      </c>
      <c r="U745" s="9">
        <f t="shared" si="81"/>
        <v>40990.709317129629</v>
      </c>
      <c r="V745" s="9">
        <f t="shared" si="82"/>
        <v>41015.875</v>
      </c>
      <c r="W745">
        <f t="shared" si="83"/>
        <v>2012</v>
      </c>
    </row>
    <row r="746" spans="1:23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9">
        <f t="shared" si="77"/>
        <v>41256.95721064815</v>
      </c>
      <c r="K746">
        <v>1352847503</v>
      </c>
      <c r="L746" s="9">
        <f t="shared" si="78"/>
        <v>41226.95721064815</v>
      </c>
      <c r="M746" t="b">
        <v>0</v>
      </c>
      <c r="N746">
        <v>62</v>
      </c>
      <c r="O746" t="b">
        <v>1</v>
      </c>
      <c r="P746" t="s">
        <v>8272</v>
      </c>
      <c r="Q746" s="12">
        <f t="shared" si="79"/>
        <v>1.02</v>
      </c>
      <c r="R746">
        <f t="shared" si="80"/>
        <v>82.52</v>
      </c>
      <c r="S746" s="14" t="s">
        <v>8320</v>
      </c>
      <c r="T746" t="s">
        <v>8321</v>
      </c>
      <c r="U746" s="9">
        <f t="shared" si="81"/>
        <v>41226.95721064815</v>
      </c>
      <c r="V746" s="9">
        <f t="shared" si="82"/>
        <v>41256.95721064815</v>
      </c>
      <c r="W746">
        <f t="shared" si="83"/>
        <v>2012</v>
      </c>
    </row>
    <row r="747" spans="1:23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9">
        <f t="shared" si="77"/>
        <v>41397.572280092594</v>
      </c>
      <c r="K747">
        <v>1364996645</v>
      </c>
      <c r="L747" s="9">
        <f t="shared" si="78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12">
        <f t="shared" si="79"/>
        <v>1.79</v>
      </c>
      <c r="R747">
        <f t="shared" si="80"/>
        <v>53.73</v>
      </c>
      <c r="S747" s="14" t="s">
        <v>8320</v>
      </c>
      <c r="T747" t="s">
        <v>8321</v>
      </c>
      <c r="U747" s="9">
        <f t="shared" si="81"/>
        <v>41367.572280092594</v>
      </c>
      <c r="V747" s="9">
        <f t="shared" si="82"/>
        <v>41397.572280092594</v>
      </c>
      <c r="W747">
        <f t="shared" si="83"/>
        <v>2013</v>
      </c>
    </row>
    <row r="748" spans="1:23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9">
        <f t="shared" si="77"/>
        <v>41175.165972222225</v>
      </c>
      <c r="K748">
        <v>1346806909</v>
      </c>
      <c r="L748" s="9">
        <f t="shared" si="78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12">
        <f t="shared" si="79"/>
        <v>1.1100000000000001</v>
      </c>
      <c r="R748">
        <f t="shared" si="80"/>
        <v>34.21</v>
      </c>
      <c r="S748" s="14" t="s">
        <v>8320</v>
      </c>
      <c r="T748" t="s">
        <v>8321</v>
      </c>
      <c r="U748" s="9">
        <f t="shared" si="81"/>
        <v>41157.042928240742</v>
      </c>
      <c r="V748" s="9">
        <f t="shared" si="82"/>
        <v>41175.165972222225</v>
      </c>
      <c r="W748">
        <f t="shared" si="83"/>
        <v>2012</v>
      </c>
    </row>
    <row r="749" spans="1:23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9">
        <f t="shared" si="77"/>
        <v>42019.454166666663</v>
      </c>
      <c r="K749">
        <v>1418649019</v>
      </c>
      <c r="L749" s="9">
        <f t="shared" si="78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12">
        <f t="shared" si="79"/>
        <v>1</v>
      </c>
      <c r="R749">
        <f t="shared" si="80"/>
        <v>127.33</v>
      </c>
      <c r="S749" s="14" t="s">
        <v>8320</v>
      </c>
      <c r="T749" t="s">
        <v>8321</v>
      </c>
      <c r="U749" s="9">
        <f t="shared" si="81"/>
        <v>41988.548831018517</v>
      </c>
      <c r="V749" s="9">
        <f t="shared" si="82"/>
        <v>42019.454166666663</v>
      </c>
      <c r="W749">
        <f t="shared" si="83"/>
        <v>2014</v>
      </c>
    </row>
    <row r="750" spans="1:23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9">
        <f t="shared" si="77"/>
        <v>41861.846828703703</v>
      </c>
      <c r="K750">
        <v>1405109966</v>
      </c>
      <c r="L750" s="9">
        <f t="shared" si="78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12">
        <f t="shared" si="79"/>
        <v>1</v>
      </c>
      <c r="R750">
        <f t="shared" si="80"/>
        <v>45.57</v>
      </c>
      <c r="S750" s="14" t="s">
        <v>8320</v>
      </c>
      <c r="T750" t="s">
        <v>8321</v>
      </c>
      <c r="U750" s="9">
        <f t="shared" si="81"/>
        <v>41831.846828703703</v>
      </c>
      <c r="V750" s="9">
        <f t="shared" si="82"/>
        <v>41861.846828703703</v>
      </c>
      <c r="W750">
        <f t="shared" si="83"/>
        <v>2014</v>
      </c>
    </row>
    <row r="751" spans="1:23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9">
        <f t="shared" si="77"/>
        <v>42763.94131944445</v>
      </c>
      <c r="K751">
        <v>1483050930</v>
      </c>
      <c r="L751" s="9">
        <f t="shared" si="78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12">
        <f t="shared" si="79"/>
        <v>1.06</v>
      </c>
      <c r="R751">
        <f t="shared" si="80"/>
        <v>95.96</v>
      </c>
      <c r="S751" s="14" t="s">
        <v>8320</v>
      </c>
      <c r="T751" t="s">
        <v>8321</v>
      </c>
      <c r="U751" s="9">
        <f t="shared" si="81"/>
        <v>42733.94131944445</v>
      </c>
      <c r="V751" s="9">
        <f t="shared" si="82"/>
        <v>42763.94131944445</v>
      </c>
      <c r="W751">
        <f t="shared" si="83"/>
        <v>2016</v>
      </c>
    </row>
    <row r="752" spans="1:23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9">
        <f t="shared" si="77"/>
        <v>41329.878148148149</v>
      </c>
      <c r="K752">
        <v>1359147872</v>
      </c>
      <c r="L752" s="9">
        <f t="shared" si="78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12">
        <f t="shared" si="79"/>
        <v>1.03</v>
      </c>
      <c r="R752">
        <f t="shared" si="80"/>
        <v>77.27</v>
      </c>
      <c r="S752" s="14" t="s">
        <v>8320</v>
      </c>
      <c r="T752" t="s">
        <v>8321</v>
      </c>
      <c r="U752" s="9">
        <f t="shared" si="81"/>
        <v>41299.878148148149</v>
      </c>
      <c r="V752" s="9">
        <f t="shared" si="82"/>
        <v>41329.878148148149</v>
      </c>
      <c r="W752">
        <f t="shared" si="83"/>
        <v>2013</v>
      </c>
    </row>
    <row r="753" spans="1:23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9">
        <f t="shared" si="77"/>
        <v>40759.630497685182</v>
      </c>
      <c r="K753">
        <v>1308496075</v>
      </c>
      <c r="L753" s="9">
        <f t="shared" si="78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12">
        <f t="shared" si="79"/>
        <v>1.19</v>
      </c>
      <c r="R753">
        <f t="shared" si="80"/>
        <v>57.34</v>
      </c>
      <c r="S753" s="14" t="s">
        <v>8320</v>
      </c>
      <c r="T753" t="s">
        <v>8321</v>
      </c>
      <c r="U753" s="9">
        <f t="shared" si="81"/>
        <v>40713.630497685182</v>
      </c>
      <c r="V753" s="9">
        <f t="shared" si="82"/>
        <v>40759.630497685182</v>
      </c>
      <c r="W753">
        <f t="shared" si="83"/>
        <v>2011</v>
      </c>
    </row>
    <row r="754" spans="1:23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9">
        <f t="shared" si="77"/>
        <v>42659.458333333328</v>
      </c>
      <c r="K754">
        <v>1474884417</v>
      </c>
      <c r="L754" s="9">
        <f t="shared" si="78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2">
        <f t="shared" si="79"/>
        <v>1.1200000000000001</v>
      </c>
      <c r="R754">
        <f t="shared" si="80"/>
        <v>53.19</v>
      </c>
      <c r="S754" s="14" t="s">
        <v>8320</v>
      </c>
      <c r="T754" t="s">
        <v>8321</v>
      </c>
      <c r="U754" s="9">
        <f t="shared" si="81"/>
        <v>42639.421493055561</v>
      </c>
      <c r="V754" s="9">
        <f t="shared" si="82"/>
        <v>42659.458333333328</v>
      </c>
      <c r="W754">
        <f t="shared" si="83"/>
        <v>2016</v>
      </c>
    </row>
    <row r="755" spans="1:23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9">
        <f t="shared" si="77"/>
        <v>42049.590173611112</v>
      </c>
      <c r="K755">
        <v>1421330991</v>
      </c>
      <c r="L755" s="9">
        <f t="shared" si="78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12">
        <f t="shared" si="79"/>
        <v>1.28</v>
      </c>
      <c r="R755">
        <f t="shared" si="80"/>
        <v>492.31</v>
      </c>
      <c r="S755" s="14" t="s">
        <v>8320</v>
      </c>
      <c r="T755" t="s">
        <v>8321</v>
      </c>
      <c r="U755" s="9">
        <f t="shared" si="81"/>
        <v>42019.590173611112</v>
      </c>
      <c r="V755" s="9">
        <f t="shared" si="82"/>
        <v>42049.590173611112</v>
      </c>
      <c r="W755">
        <f t="shared" si="83"/>
        <v>2015</v>
      </c>
    </row>
    <row r="756" spans="1:23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9">
        <f t="shared" si="77"/>
        <v>41279.749085648145</v>
      </c>
      <c r="K756">
        <v>1354816721</v>
      </c>
      <c r="L756" s="9">
        <f t="shared" si="78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12">
        <f t="shared" si="79"/>
        <v>1.04</v>
      </c>
      <c r="R756">
        <f t="shared" si="80"/>
        <v>42.35</v>
      </c>
      <c r="S756" s="14" t="s">
        <v>8320</v>
      </c>
      <c r="T756" t="s">
        <v>8321</v>
      </c>
      <c r="U756" s="9">
        <f t="shared" si="81"/>
        <v>41249.749085648145</v>
      </c>
      <c r="V756" s="9">
        <f t="shared" si="82"/>
        <v>41279.749085648145</v>
      </c>
      <c r="W756">
        <f t="shared" si="83"/>
        <v>2012</v>
      </c>
    </row>
    <row r="757" spans="1:23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9">
        <f t="shared" si="77"/>
        <v>41414.02847222222</v>
      </c>
      <c r="K757">
        <v>1366381877</v>
      </c>
      <c r="L757" s="9">
        <f t="shared" si="78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12">
        <f t="shared" si="79"/>
        <v>1.02</v>
      </c>
      <c r="R757">
        <f t="shared" si="80"/>
        <v>37.47</v>
      </c>
      <c r="S757" s="14" t="s">
        <v>8320</v>
      </c>
      <c r="T757" t="s">
        <v>8321</v>
      </c>
      <c r="U757" s="9">
        <f t="shared" si="81"/>
        <v>41383.605057870373</v>
      </c>
      <c r="V757" s="9">
        <f t="shared" si="82"/>
        <v>41414.02847222222</v>
      </c>
      <c r="W757">
        <f t="shared" si="83"/>
        <v>2013</v>
      </c>
    </row>
    <row r="758" spans="1:23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9">
        <f t="shared" si="77"/>
        <v>40651.725219907406</v>
      </c>
      <c r="K758">
        <v>1297880659</v>
      </c>
      <c r="L758" s="9">
        <f t="shared" si="78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12">
        <f t="shared" si="79"/>
        <v>1.18</v>
      </c>
      <c r="R758">
        <f t="shared" si="80"/>
        <v>37.450000000000003</v>
      </c>
      <c r="S758" s="14" t="s">
        <v>8320</v>
      </c>
      <c r="T758" t="s">
        <v>8321</v>
      </c>
      <c r="U758" s="9">
        <f t="shared" si="81"/>
        <v>40590.766886574071</v>
      </c>
      <c r="V758" s="9">
        <f t="shared" si="82"/>
        <v>40651.725219907406</v>
      </c>
      <c r="W758">
        <f t="shared" si="83"/>
        <v>2011</v>
      </c>
    </row>
    <row r="759" spans="1:23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9">
        <f t="shared" si="77"/>
        <v>41249.054560185185</v>
      </c>
      <c r="K759">
        <v>1353547114</v>
      </c>
      <c r="L759" s="9">
        <f t="shared" si="78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12">
        <f t="shared" si="79"/>
        <v>2.38</v>
      </c>
      <c r="R759">
        <f t="shared" si="80"/>
        <v>33.06</v>
      </c>
      <c r="S759" s="14" t="s">
        <v>8320</v>
      </c>
      <c r="T759" t="s">
        <v>8321</v>
      </c>
      <c r="U759" s="9">
        <f t="shared" si="81"/>
        <v>41235.054560185185</v>
      </c>
      <c r="V759" s="9">
        <f t="shared" si="82"/>
        <v>41249.054560185185</v>
      </c>
      <c r="W759">
        <f t="shared" si="83"/>
        <v>2012</v>
      </c>
    </row>
    <row r="760" spans="1:23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9">
        <f t="shared" si="77"/>
        <v>40459.836435185185</v>
      </c>
      <c r="K760">
        <v>1283976268</v>
      </c>
      <c r="L760" s="9">
        <f t="shared" si="78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12">
        <f t="shared" si="79"/>
        <v>1.02</v>
      </c>
      <c r="R760">
        <f t="shared" si="80"/>
        <v>134.21</v>
      </c>
      <c r="S760" s="14" t="s">
        <v>8320</v>
      </c>
      <c r="T760" t="s">
        <v>8321</v>
      </c>
      <c r="U760" s="9">
        <f t="shared" si="81"/>
        <v>40429.836435185185</v>
      </c>
      <c r="V760" s="9">
        <f t="shared" si="82"/>
        <v>40459.836435185185</v>
      </c>
      <c r="W760">
        <f t="shared" si="83"/>
        <v>2010</v>
      </c>
    </row>
    <row r="761" spans="1:23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9">
        <f t="shared" si="77"/>
        <v>41829.330312500002</v>
      </c>
      <c r="K761">
        <v>1401436539</v>
      </c>
      <c r="L761" s="9">
        <f t="shared" si="78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12">
        <f t="shared" si="79"/>
        <v>1.02</v>
      </c>
      <c r="R761">
        <f t="shared" si="80"/>
        <v>51.47</v>
      </c>
      <c r="S761" s="14" t="s">
        <v>8320</v>
      </c>
      <c r="T761" t="s">
        <v>8321</v>
      </c>
      <c r="U761" s="9">
        <f t="shared" si="81"/>
        <v>41789.330312500002</v>
      </c>
      <c r="V761" s="9">
        <f t="shared" si="82"/>
        <v>41829.330312500002</v>
      </c>
      <c r="W761">
        <f t="shared" si="83"/>
        <v>2014</v>
      </c>
    </row>
    <row r="762" spans="1:23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9">
        <f t="shared" si="77"/>
        <v>42700.805706018524</v>
      </c>
      <c r="K762">
        <v>1477592413</v>
      </c>
      <c r="L762" s="9">
        <f t="shared" si="78"/>
        <v>42670.764039351852</v>
      </c>
      <c r="M762" t="b">
        <v>0</v>
      </c>
      <c r="N762">
        <v>0</v>
      </c>
      <c r="O762" t="b">
        <v>0</v>
      </c>
      <c r="P762" t="s">
        <v>8273</v>
      </c>
      <c r="Q762" s="12">
        <f t="shared" si="79"/>
        <v>0</v>
      </c>
      <c r="R762">
        <f t="shared" si="80"/>
        <v>0</v>
      </c>
      <c r="S762" s="14" t="s">
        <v>8320</v>
      </c>
      <c r="T762" t="s">
        <v>8322</v>
      </c>
      <c r="U762" s="9">
        <f t="shared" si="81"/>
        <v>42670.764039351852</v>
      </c>
      <c r="V762" s="9">
        <f t="shared" si="82"/>
        <v>42700.805706018524</v>
      </c>
      <c r="W762">
        <f t="shared" si="83"/>
        <v>2016</v>
      </c>
    </row>
    <row r="763" spans="1:23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9">
        <f t="shared" si="77"/>
        <v>41672.751458333332</v>
      </c>
      <c r="K763">
        <v>1388772126</v>
      </c>
      <c r="L763" s="9">
        <f t="shared" si="78"/>
        <v>41642.751458333332</v>
      </c>
      <c r="M763" t="b">
        <v>0</v>
      </c>
      <c r="N763">
        <v>6</v>
      </c>
      <c r="O763" t="b">
        <v>0</v>
      </c>
      <c r="P763" t="s">
        <v>8273</v>
      </c>
      <c r="Q763" s="12">
        <f t="shared" si="79"/>
        <v>0.05</v>
      </c>
      <c r="R763">
        <f t="shared" si="80"/>
        <v>39.17</v>
      </c>
      <c r="S763" s="14" t="s">
        <v>8320</v>
      </c>
      <c r="T763" t="s">
        <v>8322</v>
      </c>
      <c r="U763" s="9">
        <f t="shared" si="81"/>
        <v>41642.751458333332</v>
      </c>
      <c r="V763" s="9">
        <f t="shared" si="82"/>
        <v>41672.751458333332</v>
      </c>
      <c r="W763">
        <f t="shared" si="83"/>
        <v>2014</v>
      </c>
    </row>
    <row r="764" spans="1:23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9">
        <f t="shared" si="77"/>
        <v>42708.25</v>
      </c>
      <c r="K764">
        <v>1479328570</v>
      </c>
      <c r="L764" s="9">
        <f t="shared" si="78"/>
        <v>42690.858449074076</v>
      </c>
      <c r="M764" t="b">
        <v>0</v>
      </c>
      <c r="N764">
        <v>0</v>
      </c>
      <c r="O764" t="b">
        <v>0</v>
      </c>
      <c r="P764" t="s">
        <v>8273</v>
      </c>
      <c r="Q764" s="12">
        <f t="shared" si="79"/>
        <v>0</v>
      </c>
      <c r="R764">
        <f t="shared" si="80"/>
        <v>0</v>
      </c>
      <c r="S764" s="14" t="s">
        <v>8320</v>
      </c>
      <c r="T764" t="s">
        <v>8322</v>
      </c>
      <c r="U764" s="9">
        <f t="shared" si="81"/>
        <v>42690.858449074076</v>
      </c>
      <c r="V764" s="9">
        <f t="shared" si="82"/>
        <v>42708.25</v>
      </c>
      <c r="W764">
        <f t="shared" si="83"/>
        <v>2016</v>
      </c>
    </row>
    <row r="765" spans="1:23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9">
        <f t="shared" si="77"/>
        <v>41501.446851851855</v>
      </c>
      <c r="K765">
        <v>1373971408</v>
      </c>
      <c r="L765" s="9">
        <f t="shared" si="78"/>
        <v>41471.446851851855</v>
      </c>
      <c r="M765" t="b">
        <v>0</v>
      </c>
      <c r="N765">
        <v>1</v>
      </c>
      <c r="O765" t="b">
        <v>0</v>
      </c>
      <c r="P765" t="s">
        <v>8273</v>
      </c>
      <c r="Q765" s="12">
        <f t="shared" si="79"/>
        <v>0</v>
      </c>
      <c r="R765">
        <f t="shared" si="80"/>
        <v>5</v>
      </c>
      <c r="S765" s="14" t="s">
        <v>8320</v>
      </c>
      <c r="T765" t="s">
        <v>8322</v>
      </c>
      <c r="U765" s="9">
        <f t="shared" si="81"/>
        <v>41471.446851851855</v>
      </c>
      <c r="V765" s="9">
        <f t="shared" si="82"/>
        <v>41501.446851851855</v>
      </c>
      <c r="W765">
        <f t="shared" si="83"/>
        <v>2013</v>
      </c>
    </row>
    <row r="766" spans="1:23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9">
        <f t="shared" si="77"/>
        <v>42257.173159722224</v>
      </c>
      <c r="K766">
        <v>1439266161</v>
      </c>
      <c r="L766" s="9">
        <f t="shared" si="78"/>
        <v>42227.173159722224</v>
      </c>
      <c r="M766" t="b">
        <v>0</v>
      </c>
      <c r="N766">
        <v>0</v>
      </c>
      <c r="O766" t="b">
        <v>0</v>
      </c>
      <c r="P766" t="s">
        <v>8273</v>
      </c>
      <c r="Q766" s="12">
        <f t="shared" si="79"/>
        <v>0</v>
      </c>
      <c r="R766">
        <f t="shared" si="80"/>
        <v>0</v>
      </c>
      <c r="S766" s="14" t="s">
        <v>8320</v>
      </c>
      <c r="T766" t="s">
        <v>8322</v>
      </c>
      <c r="U766" s="9">
        <f t="shared" si="81"/>
        <v>42227.173159722224</v>
      </c>
      <c r="V766" s="9">
        <f t="shared" si="82"/>
        <v>42257.173159722224</v>
      </c>
      <c r="W766">
        <f t="shared" si="83"/>
        <v>2015</v>
      </c>
    </row>
    <row r="767" spans="1:23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9">
        <f t="shared" si="77"/>
        <v>41931.542638888888</v>
      </c>
      <c r="K767">
        <v>1411131684</v>
      </c>
      <c r="L767" s="9">
        <f t="shared" si="78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12">
        <f t="shared" si="79"/>
        <v>0.36</v>
      </c>
      <c r="R767">
        <f t="shared" si="80"/>
        <v>57.3</v>
      </c>
      <c r="S767" s="14" t="s">
        <v>8320</v>
      </c>
      <c r="T767" t="s">
        <v>8322</v>
      </c>
      <c r="U767" s="9">
        <f t="shared" si="81"/>
        <v>41901.542638888888</v>
      </c>
      <c r="V767" s="9">
        <f t="shared" si="82"/>
        <v>41931.542638888888</v>
      </c>
      <c r="W767">
        <f t="shared" si="83"/>
        <v>2014</v>
      </c>
    </row>
    <row r="768" spans="1:23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9">
        <f t="shared" si="77"/>
        <v>42051.783368055556</v>
      </c>
      <c r="K768">
        <v>1421520483</v>
      </c>
      <c r="L768" s="9">
        <f t="shared" si="78"/>
        <v>42021.783368055556</v>
      </c>
      <c r="M768" t="b">
        <v>0</v>
      </c>
      <c r="N768">
        <v>0</v>
      </c>
      <c r="O768" t="b">
        <v>0</v>
      </c>
      <c r="P768" t="s">
        <v>8273</v>
      </c>
      <c r="Q768" s="12">
        <f t="shared" si="79"/>
        <v>0</v>
      </c>
      <c r="R768">
        <f t="shared" si="80"/>
        <v>0</v>
      </c>
      <c r="S768" s="14" t="s">
        <v>8320</v>
      </c>
      <c r="T768" t="s">
        <v>8322</v>
      </c>
      <c r="U768" s="9">
        <f t="shared" si="81"/>
        <v>42021.783368055556</v>
      </c>
      <c r="V768" s="9">
        <f t="shared" si="82"/>
        <v>42051.783368055556</v>
      </c>
      <c r="W768">
        <f t="shared" si="83"/>
        <v>2015</v>
      </c>
    </row>
    <row r="769" spans="1:23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9">
        <f t="shared" si="77"/>
        <v>42145.143634259264</v>
      </c>
      <c r="K769">
        <v>1429586810</v>
      </c>
      <c r="L769" s="9">
        <f t="shared" si="78"/>
        <v>42115.143634259264</v>
      </c>
      <c r="M769" t="b">
        <v>0</v>
      </c>
      <c r="N769">
        <v>3</v>
      </c>
      <c r="O769" t="b">
        <v>0</v>
      </c>
      <c r="P769" t="s">
        <v>8273</v>
      </c>
      <c r="Q769" s="12">
        <f t="shared" si="79"/>
        <v>0.04</v>
      </c>
      <c r="R769">
        <f t="shared" si="80"/>
        <v>59</v>
      </c>
      <c r="S769" s="14" t="s">
        <v>8320</v>
      </c>
      <c r="T769" t="s">
        <v>8322</v>
      </c>
      <c r="U769" s="9">
        <f t="shared" si="81"/>
        <v>42115.143634259264</v>
      </c>
      <c r="V769" s="9">
        <f t="shared" si="82"/>
        <v>42145.143634259264</v>
      </c>
      <c r="W769">
        <f t="shared" si="83"/>
        <v>2015</v>
      </c>
    </row>
    <row r="770" spans="1:23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9">
        <f t="shared" ref="J770:J833" si="84">(I770/86400)+DATE(1970,1,1)</f>
        <v>41624.207060185188</v>
      </c>
      <c r="K770">
        <v>1384577890</v>
      </c>
      <c r="L770" s="9">
        <f t="shared" ref="L770:L833" si="85">(K770/86400)+DATE(1970,1,1)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2">
        <f t="shared" si="79"/>
        <v>0</v>
      </c>
      <c r="R770">
        <f t="shared" si="80"/>
        <v>0</v>
      </c>
      <c r="S770" s="14" t="s">
        <v>8320</v>
      </c>
      <c r="T770" t="s">
        <v>8322</v>
      </c>
      <c r="U770" s="9">
        <f t="shared" si="81"/>
        <v>41594.207060185188</v>
      </c>
      <c r="V770" s="9">
        <f t="shared" si="82"/>
        <v>41624.207060185188</v>
      </c>
      <c r="W770">
        <f t="shared" si="83"/>
        <v>2013</v>
      </c>
    </row>
    <row r="771" spans="1:23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9">
        <f t="shared" si="84"/>
        <v>41634.996458333335</v>
      </c>
      <c r="K771">
        <v>1385510094</v>
      </c>
      <c r="L771" s="9">
        <f t="shared" si="85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12">
        <f t="shared" ref="Q771:Q834" si="86">ROUND(E771/D771,2)</f>
        <v>0.41</v>
      </c>
      <c r="R771">
        <f t="shared" ref="R771:R834" si="87">IFERROR(ROUND(E771/N771,2),0)</f>
        <v>31.85</v>
      </c>
      <c r="S771" s="14" t="s">
        <v>8320</v>
      </c>
      <c r="T771" t="s">
        <v>8322</v>
      </c>
      <c r="U771" s="9">
        <f t="shared" ref="U771:U834" si="88">(K771/86400)+DATE(1970,1,1)</f>
        <v>41604.996458333335</v>
      </c>
      <c r="V771" s="9">
        <f t="shared" ref="V771:V834" si="89">(I771/86400)+DATE(1970,1,1)</f>
        <v>41634.996458333335</v>
      </c>
      <c r="W771">
        <f t="shared" ref="W771:W834" si="90">YEAR(U771)</f>
        <v>2013</v>
      </c>
    </row>
    <row r="772" spans="1:23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9">
        <f t="shared" si="84"/>
        <v>41329.9996412037</v>
      </c>
      <c r="K772">
        <v>1358294369</v>
      </c>
      <c r="L772" s="9">
        <f t="shared" si="85"/>
        <v>41289.9996412037</v>
      </c>
      <c r="M772" t="b">
        <v>0</v>
      </c>
      <c r="N772">
        <v>0</v>
      </c>
      <c r="O772" t="b">
        <v>0</v>
      </c>
      <c r="P772" t="s">
        <v>8273</v>
      </c>
      <c r="Q772" s="12">
        <f t="shared" si="86"/>
        <v>0</v>
      </c>
      <c r="R772">
        <f t="shared" si="87"/>
        <v>0</v>
      </c>
      <c r="S772" s="14" t="s">
        <v>8320</v>
      </c>
      <c r="T772" t="s">
        <v>8322</v>
      </c>
      <c r="U772" s="9">
        <f t="shared" si="88"/>
        <v>41289.9996412037</v>
      </c>
      <c r="V772" s="9">
        <f t="shared" si="89"/>
        <v>41329.9996412037</v>
      </c>
      <c r="W772">
        <f t="shared" si="90"/>
        <v>2013</v>
      </c>
    </row>
    <row r="773" spans="1:23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9">
        <f t="shared" si="84"/>
        <v>42399.824097222227</v>
      </c>
      <c r="K773">
        <v>1449863202</v>
      </c>
      <c r="L773" s="9">
        <f t="shared" si="85"/>
        <v>42349.824097222227</v>
      </c>
      <c r="M773" t="b">
        <v>0</v>
      </c>
      <c r="N773">
        <v>1</v>
      </c>
      <c r="O773" t="b">
        <v>0</v>
      </c>
      <c r="P773" t="s">
        <v>8273</v>
      </c>
      <c r="Q773" s="12">
        <f t="shared" si="86"/>
        <v>0</v>
      </c>
      <c r="R773">
        <f t="shared" si="87"/>
        <v>10</v>
      </c>
      <c r="S773" s="14" t="s">
        <v>8320</v>
      </c>
      <c r="T773" t="s">
        <v>8322</v>
      </c>
      <c r="U773" s="9">
        <f t="shared" si="88"/>
        <v>42349.824097222227</v>
      </c>
      <c r="V773" s="9">
        <f t="shared" si="89"/>
        <v>42399.824097222227</v>
      </c>
      <c r="W773">
        <f t="shared" si="90"/>
        <v>2015</v>
      </c>
    </row>
    <row r="774" spans="1:23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9">
        <f t="shared" si="84"/>
        <v>40118.165972222225</v>
      </c>
      <c r="K774">
        <v>1252718519</v>
      </c>
      <c r="L774" s="9">
        <f t="shared" si="85"/>
        <v>40068.056932870371</v>
      </c>
      <c r="M774" t="b">
        <v>0</v>
      </c>
      <c r="N774">
        <v>1</v>
      </c>
      <c r="O774" t="b">
        <v>0</v>
      </c>
      <c r="P774" t="s">
        <v>8273</v>
      </c>
      <c r="Q774" s="12">
        <f t="shared" si="86"/>
        <v>0.03</v>
      </c>
      <c r="R774">
        <f t="shared" si="87"/>
        <v>50</v>
      </c>
      <c r="S774" s="14" t="s">
        <v>8320</v>
      </c>
      <c r="T774" t="s">
        <v>8322</v>
      </c>
      <c r="U774" s="9">
        <f t="shared" si="88"/>
        <v>40068.056932870371</v>
      </c>
      <c r="V774" s="9">
        <f t="shared" si="89"/>
        <v>40118.165972222225</v>
      </c>
      <c r="W774">
        <f t="shared" si="90"/>
        <v>2009</v>
      </c>
    </row>
    <row r="775" spans="1:23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9">
        <f t="shared" si="84"/>
        <v>42134.959027777775</v>
      </c>
      <c r="K775">
        <v>1428341985</v>
      </c>
      <c r="L775" s="9">
        <f t="shared" si="85"/>
        <v>42100.735937500001</v>
      </c>
      <c r="M775" t="b">
        <v>0</v>
      </c>
      <c r="N775">
        <v>2</v>
      </c>
      <c r="O775" t="b">
        <v>0</v>
      </c>
      <c r="P775" t="s">
        <v>8273</v>
      </c>
      <c r="Q775" s="12">
        <f t="shared" si="86"/>
        <v>0.01</v>
      </c>
      <c r="R775">
        <f t="shared" si="87"/>
        <v>16</v>
      </c>
      <c r="S775" s="14" t="s">
        <v>8320</v>
      </c>
      <c r="T775" t="s">
        <v>8322</v>
      </c>
      <c r="U775" s="9">
        <f t="shared" si="88"/>
        <v>42100.735937500001</v>
      </c>
      <c r="V775" s="9">
        <f t="shared" si="89"/>
        <v>42134.959027777775</v>
      </c>
      <c r="W775">
        <f t="shared" si="90"/>
        <v>2015</v>
      </c>
    </row>
    <row r="776" spans="1:23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9">
        <f t="shared" si="84"/>
        <v>41693.780300925922</v>
      </c>
      <c r="K776">
        <v>1390589018</v>
      </c>
      <c r="L776" s="9">
        <f t="shared" si="85"/>
        <v>41663.780300925922</v>
      </c>
      <c r="M776" t="b">
        <v>0</v>
      </c>
      <c r="N776">
        <v>9</v>
      </c>
      <c r="O776" t="b">
        <v>0</v>
      </c>
      <c r="P776" t="s">
        <v>8273</v>
      </c>
      <c r="Q776" s="12">
        <f t="shared" si="86"/>
        <v>0.7</v>
      </c>
      <c r="R776">
        <f t="shared" si="87"/>
        <v>39</v>
      </c>
      <c r="S776" s="14" t="s">
        <v>8320</v>
      </c>
      <c r="T776" t="s">
        <v>8322</v>
      </c>
      <c r="U776" s="9">
        <f t="shared" si="88"/>
        <v>41663.780300925922</v>
      </c>
      <c r="V776" s="9">
        <f t="shared" si="89"/>
        <v>41693.780300925922</v>
      </c>
      <c r="W776">
        <f t="shared" si="90"/>
        <v>2014</v>
      </c>
    </row>
    <row r="777" spans="1:23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9">
        <f t="shared" si="84"/>
        <v>40893.060127314813</v>
      </c>
      <c r="K777">
        <v>1321406795</v>
      </c>
      <c r="L777" s="9">
        <f t="shared" si="85"/>
        <v>40863.060127314813</v>
      </c>
      <c r="M777" t="b">
        <v>0</v>
      </c>
      <c r="N777">
        <v>5</v>
      </c>
      <c r="O777" t="b">
        <v>0</v>
      </c>
      <c r="P777" t="s">
        <v>8273</v>
      </c>
      <c r="Q777" s="12">
        <f t="shared" si="86"/>
        <v>0.02</v>
      </c>
      <c r="R777">
        <f t="shared" si="87"/>
        <v>34</v>
      </c>
      <c r="S777" s="14" t="s">
        <v>8320</v>
      </c>
      <c r="T777" t="s">
        <v>8322</v>
      </c>
      <c r="U777" s="9">
        <f t="shared" si="88"/>
        <v>40863.060127314813</v>
      </c>
      <c r="V777" s="9">
        <f t="shared" si="89"/>
        <v>40893.060127314813</v>
      </c>
      <c r="W777">
        <f t="shared" si="90"/>
        <v>2011</v>
      </c>
    </row>
    <row r="778" spans="1:23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9">
        <f t="shared" si="84"/>
        <v>42288.208333333328</v>
      </c>
      <c r="K778">
        <v>1441297645</v>
      </c>
      <c r="L778" s="9">
        <f t="shared" si="85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12">
        <f t="shared" si="86"/>
        <v>0.51</v>
      </c>
      <c r="R778">
        <f t="shared" si="87"/>
        <v>63.12</v>
      </c>
      <c r="S778" s="14" t="s">
        <v>8320</v>
      </c>
      <c r="T778" t="s">
        <v>8322</v>
      </c>
      <c r="U778" s="9">
        <f t="shared" si="88"/>
        <v>42250.685706018514</v>
      </c>
      <c r="V778" s="9">
        <f t="shared" si="89"/>
        <v>42288.208333333328</v>
      </c>
      <c r="W778">
        <f t="shared" si="90"/>
        <v>2015</v>
      </c>
    </row>
    <row r="779" spans="1:23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9">
        <f t="shared" si="84"/>
        <v>41486.981215277774</v>
      </c>
      <c r="K779">
        <v>1372721577</v>
      </c>
      <c r="L779" s="9">
        <f t="shared" si="85"/>
        <v>41456.981215277774</v>
      </c>
      <c r="M779" t="b">
        <v>0</v>
      </c>
      <c r="N779">
        <v>3</v>
      </c>
      <c r="O779" t="b">
        <v>0</v>
      </c>
      <c r="P779" t="s">
        <v>8273</v>
      </c>
      <c r="Q779" s="12">
        <f t="shared" si="86"/>
        <v>0.01</v>
      </c>
      <c r="R779">
        <f t="shared" si="87"/>
        <v>7</v>
      </c>
      <c r="S779" s="14" t="s">
        <v>8320</v>
      </c>
      <c r="T779" t="s">
        <v>8322</v>
      </c>
      <c r="U779" s="9">
        <f t="shared" si="88"/>
        <v>41456.981215277774</v>
      </c>
      <c r="V779" s="9">
        <f t="shared" si="89"/>
        <v>41486.981215277774</v>
      </c>
      <c r="W779">
        <f t="shared" si="90"/>
        <v>2013</v>
      </c>
    </row>
    <row r="780" spans="1:23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9">
        <f t="shared" si="84"/>
        <v>41759.702314814815</v>
      </c>
      <c r="K780">
        <v>1396284680</v>
      </c>
      <c r="L780" s="9">
        <f t="shared" si="85"/>
        <v>41729.702314814815</v>
      </c>
      <c r="M780" t="b">
        <v>0</v>
      </c>
      <c r="N780">
        <v>1</v>
      </c>
      <c r="O780" t="b">
        <v>0</v>
      </c>
      <c r="P780" t="s">
        <v>8273</v>
      </c>
      <c r="Q780" s="12">
        <f t="shared" si="86"/>
        <v>0</v>
      </c>
      <c r="R780">
        <f t="shared" si="87"/>
        <v>2</v>
      </c>
      <c r="S780" s="14" t="s">
        <v>8320</v>
      </c>
      <c r="T780" t="s">
        <v>8322</v>
      </c>
      <c r="U780" s="9">
        <f t="shared" si="88"/>
        <v>41729.702314814815</v>
      </c>
      <c r="V780" s="9">
        <f t="shared" si="89"/>
        <v>41759.702314814815</v>
      </c>
      <c r="W780">
        <f t="shared" si="90"/>
        <v>2014</v>
      </c>
    </row>
    <row r="781" spans="1:23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9">
        <f t="shared" si="84"/>
        <v>40466.166666666664</v>
      </c>
      <c r="K781">
        <v>1284567905</v>
      </c>
      <c r="L781" s="9">
        <f t="shared" si="85"/>
        <v>40436.68408564815</v>
      </c>
      <c r="M781" t="b">
        <v>0</v>
      </c>
      <c r="N781">
        <v>6</v>
      </c>
      <c r="O781" t="b">
        <v>0</v>
      </c>
      <c r="P781" t="s">
        <v>8273</v>
      </c>
      <c r="Q781" s="12">
        <f t="shared" si="86"/>
        <v>0.03</v>
      </c>
      <c r="R781">
        <f t="shared" si="87"/>
        <v>66.67</v>
      </c>
      <c r="S781" s="14" t="s">
        <v>8320</v>
      </c>
      <c r="T781" t="s">
        <v>8322</v>
      </c>
      <c r="U781" s="9">
        <f t="shared" si="88"/>
        <v>40436.68408564815</v>
      </c>
      <c r="V781" s="9">
        <f t="shared" si="89"/>
        <v>40466.166666666664</v>
      </c>
      <c r="W781">
        <f t="shared" si="90"/>
        <v>2010</v>
      </c>
    </row>
    <row r="782" spans="1:23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9">
        <f t="shared" si="84"/>
        <v>40666.673900462964</v>
      </c>
      <c r="K782">
        <v>1301847025</v>
      </c>
      <c r="L782" s="9">
        <f t="shared" si="85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12">
        <f t="shared" si="86"/>
        <v>1.04</v>
      </c>
      <c r="R782">
        <f t="shared" si="87"/>
        <v>38.520000000000003</v>
      </c>
      <c r="S782" s="14" t="s">
        <v>8323</v>
      </c>
      <c r="T782" t="s">
        <v>8324</v>
      </c>
      <c r="U782" s="9">
        <f t="shared" si="88"/>
        <v>40636.673900462964</v>
      </c>
      <c r="V782" s="9">
        <f t="shared" si="89"/>
        <v>40666.673900462964</v>
      </c>
      <c r="W782">
        <f t="shared" si="90"/>
        <v>2011</v>
      </c>
    </row>
    <row r="783" spans="1:23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9">
        <f t="shared" si="84"/>
        <v>41433.000856481478</v>
      </c>
      <c r="K783">
        <v>1368057674</v>
      </c>
      <c r="L783" s="9">
        <f t="shared" si="85"/>
        <v>41403.000856481478</v>
      </c>
      <c r="M783" t="b">
        <v>0</v>
      </c>
      <c r="N783">
        <v>25</v>
      </c>
      <c r="O783" t="b">
        <v>1</v>
      </c>
      <c r="P783" t="s">
        <v>8274</v>
      </c>
      <c r="Q783" s="12">
        <f t="shared" si="86"/>
        <v>1.33</v>
      </c>
      <c r="R783">
        <f t="shared" si="87"/>
        <v>42.61</v>
      </c>
      <c r="S783" s="14" t="s">
        <v>8323</v>
      </c>
      <c r="T783" t="s">
        <v>8324</v>
      </c>
      <c r="U783" s="9">
        <f t="shared" si="88"/>
        <v>41403.000856481478</v>
      </c>
      <c r="V783" s="9">
        <f t="shared" si="89"/>
        <v>41433.000856481478</v>
      </c>
      <c r="W783">
        <f t="shared" si="90"/>
        <v>2013</v>
      </c>
    </row>
    <row r="784" spans="1:23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9">
        <f t="shared" si="84"/>
        <v>41146.758125</v>
      </c>
      <c r="K784">
        <v>1343326302</v>
      </c>
      <c r="L784" s="9">
        <f t="shared" si="85"/>
        <v>41116.758125</v>
      </c>
      <c r="M784" t="b">
        <v>0</v>
      </c>
      <c r="N784">
        <v>14</v>
      </c>
      <c r="O784" t="b">
        <v>1</v>
      </c>
      <c r="P784" t="s">
        <v>8274</v>
      </c>
      <c r="Q784" s="12">
        <f t="shared" si="86"/>
        <v>1</v>
      </c>
      <c r="R784">
        <f t="shared" si="87"/>
        <v>50</v>
      </c>
      <c r="S784" s="14" t="s">
        <v>8323</v>
      </c>
      <c r="T784" t="s">
        <v>8324</v>
      </c>
      <c r="U784" s="9">
        <f t="shared" si="88"/>
        <v>41116.758125</v>
      </c>
      <c r="V784" s="9">
        <f t="shared" si="89"/>
        <v>41146.758125</v>
      </c>
      <c r="W784">
        <f t="shared" si="90"/>
        <v>2012</v>
      </c>
    </row>
    <row r="785" spans="1:23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9">
        <f t="shared" si="84"/>
        <v>41026.916666666664</v>
      </c>
      <c r="K785">
        <v>1332182049</v>
      </c>
      <c r="L785" s="9">
        <f t="shared" si="85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12">
        <f t="shared" si="86"/>
        <v>1.48</v>
      </c>
      <c r="R785">
        <f t="shared" si="87"/>
        <v>63.49</v>
      </c>
      <c r="S785" s="14" t="s">
        <v>8323</v>
      </c>
      <c r="T785" t="s">
        <v>8324</v>
      </c>
      <c r="U785" s="9">
        <f t="shared" si="88"/>
        <v>40987.773715277777</v>
      </c>
      <c r="V785" s="9">
        <f t="shared" si="89"/>
        <v>41026.916666666664</v>
      </c>
      <c r="W785">
        <f t="shared" si="90"/>
        <v>2012</v>
      </c>
    </row>
    <row r="786" spans="1:23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9">
        <f t="shared" si="84"/>
        <v>41715.107858796298</v>
      </c>
      <c r="K786">
        <v>1391571319</v>
      </c>
      <c r="L786" s="9">
        <f t="shared" si="85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12">
        <f t="shared" si="86"/>
        <v>1.03</v>
      </c>
      <c r="R786">
        <f t="shared" si="87"/>
        <v>102.5</v>
      </c>
      <c r="S786" s="14" t="s">
        <v>8323</v>
      </c>
      <c r="T786" t="s">
        <v>8324</v>
      </c>
      <c r="U786" s="9">
        <f t="shared" si="88"/>
        <v>41675.149525462963</v>
      </c>
      <c r="V786" s="9">
        <f t="shared" si="89"/>
        <v>41715.107858796298</v>
      </c>
      <c r="W786">
        <f t="shared" si="90"/>
        <v>2014</v>
      </c>
    </row>
    <row r="787" spans="1:23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9">
        <f t="shared" si="84"/>
        <v>41333.593923611115</v>
      </c>
      <c r="K787">
        <v>1359468915</v>
      </c>
      <c r="L787" s="9">
        <f t="shared" si="85"/>
        <v>41303.593923611115</v>
      </c>
      <c r="M787" t="b">
        <v>0</v>
      </c>
      <c r="N787">
        <v>29</v>
      </c>
      <c r="O787" t="b">
        <v>1</v>
      </c>
      <c r="P787" t="s">
        <v>8274</v>
      </c>
      <c r="Q787" s="12">
        <f t="shared" si="86"/>
        <v>1.81</v>
      </c>
      <c r="R787">
        <f t="shared" si="87"/>
        <v>31.14</v>
      </c>
      <c r="S787" s="14" t="s">
        <v>8323</v>
      </c>
      <c r="T787" t="s">
        <v>8324</v>
      </c>
      <c r="U787" s="9">
        <f t="shared" si="88"/>
        <v>41303.593923611115</v>
      </c>
      <c r="V787" s="9">
        <f t="shared" si="89"/>
        <v>41333.593923611115</v>
      </c>
      <c r="W787">
        <f t="shared" si="90"/>
        <v>2013</v>
      </c>
    </row>
    <row r="788" spans="1:23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9">
        <f t="shared" si="84"/>
        <v>41040.657638888893</v>
      </c>
      <c r="K788">
        <v>1331774434</v>
      </c>
      <c r="L788" s="9">
        <f t="shared" si="85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12">
        <f t="shared" si="86"/>
        <v>1.43</v>
      </c>
      <c r="R788">
        <f t="shared" si="87"/>
        <v>162.27000000000001</v>
      </c>
      <c r="S788" s="14" t="s">
        <v>8323</v>
      </c>
      <c r="T788" t="s">
        <v>8324</v>
      </c>
      <c r="U788" s="9">
        <f t="shared" si="88"/>
        <v>40983.055949074071</v>
      </c>
      <c r="V788" s="9">
        <f t="shared" si="89"/>
        <v>41040.657638888893</v>
      </c>
      <c r="W788">
        <f t="shared" si="90"/>
        <v>2012</v>
      </c>
    </row>
    <row r="789" spans="1:23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9">
        <f t="shared" si="84"/>
        <v>41579.627615740741</v>
      </c>
      <c r="K789">
        <v>1380726226</v>
      </c>
      <c r="L789" s="9">
        <f t="shared" si="85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12">
        <f t="shared" si="86"/>
        <v>1.1399999999999999</v>
      </c>
      <c r="R789">
        <f t="shared" si="87"/>
        <v>80.59</v>
      </c>
      <c r="S789" s="14" t="s">
        <v>8323</v>
      </c>
      <c r="T789" t="s">
        <v>8324</v>
      </c>
      <c r="U789" s="9">
        <f t="shared" si="88"/>
        <v>41549.627615740741</v>
      </c>
      <c r="V789" s="9">
        <f t="shared" si="89"/>
        <v>41579.627615740741</v>
      </c>
      <c r="W789">
        <f t="shared" si="90"/>
        <v>2013</v>
      </c>
    </row>
    <row r="790" spans="1:23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9">
        <f t="shared" si="84"/>
        <v>41097.165972222225</v>
      </c>
      <c r="K790">
        <v>1338336588</v>
      </c>
      <c r="L790" s="9">
        <f t="shared" si="85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12">
        <f t="shared" si="86"/>
        <v>2.04</v>
      </c>
      <c r="R790">
        <f t="shared" si="87"/>
        <v>59.85</v>
      </c>
      <c r="S790" s="14" t="s">
        <v>8323</v>
      </c>
      <c r="T790" t="s">
        <v>8324</v>
      </c>
      <c r="U790" s="9">
        <f t="shared" si="88"/>
        <v>41059.006805555553</v>
      </c>
      <c r="V790" s="9">
        <f t="shared" si="89"/>
        <v>41097.165972222225</v>
      </c>
      <c r="W790">
        <f t="shared" si="90"/>
        <v>2012</v>
      </c>
    </row>
    <row r="791" spans="1:23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9">
        <f t="shared" si="84"/>
        <v>41295.332638888889</v>
      </c>
      <c r="K791">
        <v>1357187280</v>
      </c>
      <c r="L791" s="9">
        <f t="shared" si="85"/>
        <v>41277.186111111107</v>
      </c>
      <c r="M791" t="b">
        <v>0</v>
      </c>
      <c r="N791">
        <v>14</v>
      </c>
      <c r="O791" t="b">
        <v>1</v>
      </c>
      <c r="P791" t="s">
        <v>8274</v>
      </c>
      <c r="Q791" s="12">
        <f t="shared" si="86"/>
        <v>1.0900000000000001</v>
      </c>
      <c r="R791">
        <f t="shared" si="87"/>
        <v>132.86000000000001</v>
      </c>
      <c r="S791" s="14" t="s">
        <v>8323</v>
      </c>
      <c r="T791" t="s">
        <v>8324</v>
      </c>
      <c r="U791" s="9">
        <f t="shared" si="88"/>
        <v>41277.186111111107</v>
      </c>
      <c r="V791" s="9">
        <f t="shared" si="89"/>
        <v>41295.332638888889</v>
      </c>
      <c r="W791">
        <f t="shared" si="90"/>
        <v>2013</v>
      </c>
    </row>
    <row r="792" spans="1:23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9">
        <f t="shared" si="84"/>
        <v>41306.047905092593</v>
      </c>
      <c r="K792">
        <v>1357088939</v>
      </c>
      <c r="L792" s="9">
        <f t="shared" si="85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2">
        <f t="shared" si="86"/>
        <v>1.44</v>
      </c>
      <c r="R792">
        <f t="shared" si="87"/>
        <v>92.55</v>
      </c>
      <c r="S792" s="14" t="s">
        <v>8323</v>
      </c>
      <c r="T792" t="s">
        <v>8324</v>
      </c>
      <c r="U792" s="9">
        <f t="shared" si="88"/>
        <v>41276.047905092593</v>
      </c>
      <c r="V792" s="9">
        <f t="shared" si="89"/>
        <v>41306.047905092593</v>
      </c>
      <c r="W792">
        <f t="shared" si="90"/>
        <v>2013</v>
      </c>
    </row>
    <row r="793" spans="1:23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9">
        <f t="shared" si="84"/>
        <v>41591.249305555553</v>
      </c>
      <c r="K793">
        <v>1381430646</v>
      </c>
      <c r="L793" s="9">
        <f t="shared" si="85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2">
        <f t="shared" si="86"/>
        <v>1.04</v>
      </c>
      <c r="R793">
        <f t="shared" si="87"/>
        <v>60.86</v>
      </c>
      <c r="S793" s="14" t="s">
        <v>8323</v>
      </c>
      <c r="T793" t="s">
        <v>8324</v>
      </c>
      <c r="U793" s="9">
        <f t="shared" si="88"/>
        <v>41557.780624999999</v>
      </c>
      <c r="V793" s="9">
        <f t="shared" si="89"/>
        <v>41591.249305555553</v>
      </c>
      <c r="W793">
        <f t="shared" si="90"/>
        <v>2013</v>
      </c>
    </row>
    <row r="794" spans="1:23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9">
        <f t="shared" si="84"/>
        <v>41585.915312500001</v>
      </c>
      <c r="K794">
        <v>1381265883</v>
      </c>
      <c r="L794" s="9">
        <f t="shared" si="85"/>
        <v>41555.87364583333</v>
      </c>
      <c r="M794" t="b">
        <v>0</v>
      </c>
      <c r="N794">
        <v>60</v>
      </c>
      <c r="O794" t="b">
        <v>1</v>
      </c>
      <c r="P794" t="s">
        <v>8274</v>
      </c>
      <c r="Q794" s="12">
        <f t="shared" si="86"/>
        <v>1</v>
      </c>
      <c r="R794">
        <f t="shared" si="87"/>
        <v>41.85</v>
      </c>
      <c r="S794" s="14" t="s">
        <v>8323</v>
      </c>
      <c r="T794" t="s">
        <v>8324</v>
      </c>
      <c r="U794" s="9">
        <f t="shared" si="88"/>
        <v>41555.87364583333</v>
      </c>
      <c r="V794" s="9">
        <f t="shared" si="89"/>
        <v>41585.915312500001</v>
      </c>
      <c r="W794">
        <f t="shared" si="90"/>
        <v>2013</v>
      </c>
    </row>
    <row r="795" spans="1:23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9">
        <f t="shared" si="84"/>
        <v>41458.207638888889</v>
      </c>
      <c r="K795">
        <v>1371491244</v>
      </c>
      <c r="L795" s="9">
        <f t="shared" si="85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12">
        <f t="shared" si="86"/>
        <v>1.03</v>
      </c>
      <c r="R795">
        <f t="shared" si="87"/>
        <v>88.33</v>
      </c>
      <c r="S795" s="14" t="s">
        <v>8323</v>
      </c>
      <c r="T795" t="s">
        <v>8324</v>
      </c>
      <c r="U795" s="9">
        <f t="shared" si="88"/>
        <v>41442.741249999999</v>
      </c>
      <c r="V795" s="9">
        <f t="shared" si="89"/>
        <v>41458.207638888889</v>
      </c>
      <c r="W795">
        <f t="shared" si="90"/>
        <v>2013</v>
      </c>
    </row>
    <row r="796" spans="1:23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9">
        <f t="shared" si="84"/>
        <v>40791.712500000001</v>
      </c>
      <c r="K796">
        <v>1310438737</v>
      </c>
      <c r="L796" s="9">
        <f t="shared" si="85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12">
        <f t="shared" si="86"/>
        <v>1.05</v>
      </c>
      <c r="R796">
        <f t="shared" si="87"/>
        <v>158.96</v>
      </c>
      <c r="S796" s="14" t="s">
        <v>8323</v>
      </c>
      <c r="T796" t="s">
        <v>8324</v>
      </c>
      <c r="U796" s="9">
        <f t="shared" si="88"/>
        <v>40736.115011574075</v>
      </c>
      <c r="V796" s="9">
        <f t="shared" si="89"/>
        <v>40791.712500000001</v>
      </c>
      <c r="W796">
        <f t="shared" si="90"/>
        <v>2011</v>
      </c>
    </row>
    <row r="797" spans="1:23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9">
        <f t="shared" si="84"/>
        <v>41006.207638888889</v>
      </c>
      <c r="K797">
        <v>1330094566</v>
      </c>
      <c r="L797" s="9">
        <f t="shared" si="85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2">
        <f t="shared" si="86"/>
        <v>1.1200000000000001</v>
      </c>
      <c r="R797">
        <f t="shared" si="87"/>
        <v>85.05</v>
      </c>
      <c r="S797" s="14" t="s">
        <v>8323</v>
      </c>
      <c r="T797" t="s">
        <v>8324</v>
      </c>
      <c r="U797" s="9">
        <f t="shared" si="88"/>
        <v>40963.613032407404</v>
      </c>
      <c r="V797" s="9">
        <f t="shared" si="89"/>
        <v>41006.207638888889</v>
      </c>
      <c r="W797">
        <f t="shared" si="90"/>
        <v>2012</v>
      </c>
    </row>
    <row r="798" spans="1:23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9">
        <f t="shared" si="84"/>
        <v>41532.881944444445</v>
      </c>
      <c r="K798">
        <v>1376687485</v>
      </c>
      <c r="L798" s="9">
        <f t="shared" si="85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12">
        <f t="shared" si="86"/>
        <v>1.01</v>
      </c>
      <c r="R798">
        <f t="shared" si="87"/>
        <v>112.61</v>
      </c>
      <c r="S798" s="14" t="s">
        <v>8323</v>
      </c>
      <c r="T798" t="s">
        <v>8324</v>
      </c>
      <c r="U798" s="9">
        <f t="shared" si="88"/>
        <v>41502.882928240739</v>
      </c>
      <c r="V798" s="9">
        <f t="shared" si="89"/>
        <v>41532.881944444445</v>
      </c>
      <c r="W798">
        <f t="shared" si="90"/>
        <v>2013</v>
      </c>
    </row>
    <row r="799" spans="1:23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9">
        <f t="shared" si="84"/>
        <v>41028.166666666664</v>
      </c>
      <c r="K799">
        <v>1332978688</v>
      </c>
      <c r="L799" s="9">
        <f t="shared" si="85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12">
        <f t="shared" si="86"/>
        <v>1.08</v>
      </c>
      <c r="R799">
        <f t="shared" si="87"/>
        <v>45.44</v>
      </c>
      <c r="S799" s="14" t="s">
        <v>8323</v>
      </c>
      <c r="T799" t="s">
        <v>8324</v>
      </c>
      <c r="U799" s="9">
        <f t="shared" si="88"/>
        <v>40996.994074074071</v>
      </c>
      <c r="V799" s="9">
        <f t="shared" si="89"/>
        <v>41028.166666666664</v>
      </c>
      <c r="W799">
        <f t="shared" si="90"/>
        <v>2012</v>
      </c>
    </row>
    <row r="800" spans="1:23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9">
        <f t="shared" si="84"/>
        <v>41912.590127314819</v>
      </c>
      <c r="K800">
        <v>1409494187</v>
      </c>
      <c r="L800" s="9">
        <f t="shared" si="85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12">
        <f t="shared" si="86"/>
        <v>1.1499999999999999</v>
      </c>
      <c r="R800">
        <f t="shared" si="87"/>
        <v>46.22</v>
      </c>
      <c r="S800" s="14" t="s">
        <v>8323</v>
      </c>
      <c r="T800" t="s">
        <v>8324</v>
      </c>
      <c r="U800" s="9">
        <f t="shared" si="88"/>
        <v>41882.590127314819</v>
      </c>
      <c r="V800" s="9">
        <f t="shared" si="89"/>
        <v>41912.590127314819</v>
      </c>
      <c r="W800">
        <f t="shared" si="90"/>
        <v>2014</v>
      </c>
    </row>
    <row r="801" spans="1:23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9">
        <f t="shared" si="84"/>
        <v>41026.667199074072</v>
      </c>
      <c r="K801">
        <v>1332950446</v>
      </c>
      <c r="L801" s="9">
        <f t="shared" si="85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12">
        <f t="shared" si="86"/>
        <v>1</v>
      </c>
      <c r="R801">
        <f t="shared" si="87"/>
        <v>178.61</v>
      </c>
      <c r="S801" s="14" t="s">
        <v>8323</v>
      </c>
      <c r="T801" t="s">
        <v>8324</v>
      </c>
      <c r="U801" s="9">
        <f t="shared" si="88"/>
        <v>40996.667199074072</v>
      </c>
      <c r="V801" s="9">
        <f t="shared" si="89"/>
        <v>41026.667199074072</v>
      </c>
      <c r="W801">
        <f t="shared" si="90"/>
        <v>2012</v>
      </c>
    </row>
    <row r="802" spans="1:23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9">
        <f t="shared" si="84"/>
        <v>41893.433495370373</v>
      </c>
      <c r="K802">
        <v>1407839054</v>
      </c>
      <c r="L802" s="9">
        <f t="shared" si="85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12">
        <f t="shared" si="86"/>
        <v>1.52</v>
      </c>
      <c r="R802">
        <f t="shared" si="87"/>
        <v>40.75</v>
      </c>
      <c r="S802" s="14" t="s">
        <v>8323</v>
      </c>
      <c r="T802" t="s">
        <v>8324</v>
      </c>
      <c r="U802" s="9">
        <f t="shared" si="88"/>
        <v>41863.433495370373</v>
      </c>
      <c r="V802" s="9">
        <f t="shared" si="89"/>
        <v>41893.433495370373</v>
      </c>
      <c r="W802">
        <f t="shared" si="90"/>
        <v>2014</v>
      </c>
    </row>
    <row r="803" spans="1:23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9">
        <f t="shared" si="84"/>
        <v>40725.795370370368</v>
      </c>
      <c r="K803">
        <v>1306955120</v>
      </c>
      <c r="L803" s="9">
        <f t="shared" si="85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12">
        <f t="shared" si="86"/>
        <v>1.1200000000000001</v>
      </c>
      <c r="R803">
        <f t="shared" si="87"/>
        <v>43.73</v>
      </c>
      <c r="S803" s="14" t="s">
        <v>8323</v>
      </c>
      <c r="T803" t="s">
        <v>8324</v>
      </c>
      <c r="U803" s="9">
        <f t="shared" si="88"/>
        <v>40695.795370370368</v>
      </c>
      <c r="V803" s="9">
        <f t="shared" si="89"/>
        <v>40725.795370370368</v>
      </c>
      <c r="W803">
        <f t="shared" si="90"/>
        <v>2011</v>
      </c>
    </row>
    <row r="804" spans="1:23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9">
        <f t="shared" si="84"/>
        <v>41169.170138888891</v>
      </c>
      <c r="K804">
        <v>1343867524</v>
      </c>
      <c r="L804" s="9">
        <f t="shared" si="85"/>
        <v>41123.022268518514</v>
      </c>
      <c r="M804" t="b">
        <v>0</v>
      </c>
      <c r="N804">
        <v>75</v>
      </c>
      <c r="O804" t="b">
        <v>1</v>
      </c>
      <c r="P804" t="s">
        <v>8274</v>
      </c>
      <c r="Q804" s="12">
        <f t="shared" si="86"/>
        <v>1.01</v>
      </c>
      <c r="R804">
        <f t="shared" si="87"/>
        <v>81.069999999999993</v>
      </c>
      <c r="S804" s="14" t="s">
        <v>8323</v>
      </c>
      <c r="T804" t="s">
        <v>8324</v>
      </c>
      <c r="U804" s="9">
        <f t="shared" si="88"/>
        <v>41123.022268518514</v>
      </c>
      <c r="V804" s="9">
        <f t="shared" si="89"/>
        <v>41169.170138888891</v>
      </c>
      <c r="W804">
        <f t="shared" si="90"/>
        <v>2012</v>
      </c>
    </row>
    <row r="805" spans="1:23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9">
        <f t="shared" si="84"/>
        <v>40692.041666666664</v>
      </c>
      <c r="K805">
        <v>1304376478</v>
      </c>
      <c r="L805" s="9">
        <f t="shared" si="85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12">
        <f t="shared" si="86"/>
        <v>1.23</v>
      </c>
      <c r="R805">
        <f t="shared" si="87"/>
        <v>74.61</v>
      </c>
      <c r="S805" s="14" t="s">
        <v>8323</v>
      </c>
      <c r="T805" t="s">
        <v>8324</v>
      </c>
      <c r="U805" s="9">
        <f t="shared" si="88"/>
        <v>40665.949976851851</v>
      </c>
      <c r="V805" s="9">
        <f t="shared" si="89"/>
        <v>40692.041666666664</v>
      </c>
      <c r="W805">
        <f t="shared" si="90"/>
        <v>2011</v>
      </c>
    </row>
    <row r="806" spans="1:23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9">
        <f t="shared" si="84"/>
        <v>40747.165972222225</v>
      </c>
      <c r="K806">
        <v>1309919526</v>
      </c>
      <c r="L806" s="9">
        <f t="shared" si="85"/>
        <v>40730.105624999997</v>
      </c>
      <c r="M806" t="b">
        <v>0</v>
      </c>
      <c r="N806">
        <v>18</v>
      </c>
      <c r="O806" t="b">
        <v>1</v>
      </c>
      <c r="P806" t="s">
        <v>8274</v>
      </c>
      <c r="Q806" s="12">
        <f t="shared" si="86"/>
        <v>1</v>
      </c>
      <c r="R806">
        <f t="shared" si="87"/>
        <v>305.56</v>
      </c>
      <c r="S806" s="14" t="s">
        <v>8323</v>
      </c>
      <c r="T806" t="s">
        <v>8324</v>
      </c>
      <c r="U806" s="9">
        <f t="shared" si="88"/>
        <v>40730.105624999997</v>
      </c>
      <c r="V806" s="9">
        <f t="shared" si="89"/>
        <v>40747.165972222225</v>
      </c>
      <c r="W806">
        <f t="shared" si="90"/>
        <v>2011</v>
      </c>
    </row>
    <row r="807" spans="1:23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9">
        <f t="shared" si="84"/>
        <v>40740.958333333336</v>
      </c>
      <c r="K807">
        <v>1306525512</v>
      </c>
      <c r="L807" s="9">
        <f t="shared" si="85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12">
        <f t="shared" si="86"/>
        <v>1.05</v>
      </c>
      <c r="R807">
        <f t="shared" si="87"/>
        <v>58.33</v>
      </c>
      <c r="S807" s="14" t="s">
        <v>8323</v>
      </c>
      <c r="T807" t="s">
        <v>8324</v>
      </c>
      <c r="U807" s="9">
        <f t="shared" si="88"/>
        <v>40690.823055555556</v>
      </c>
      <c r="V807" s="9">
        <f t="shared" si="89"/>
        <v>40740.958333333336</v>
      </c>
      <c r="W807">
        <f t="shared" si="90"/>
        <v>2011</v>
      </c>
    </row>
    <row r="808" spans="1:23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9">
        <f t="shared" si="84"/>
        <v>40793.691423611112</v>
      </c>
      <c r="K808">
        <v>1312821339</v>
      </c>
      <c r="L808" s="9">
        <f t="shared" si="85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12">
        <f t="shared" si="86"/>
        <v>1.04</v>
      </c>
      <c r="R808">
        <f t="shared" si="87"/>
        <v>117.68</v>
      </c>
      <c r="S808" s="14" t="s">
        <v>8323</v>
      </c>
      <c r="T808" t="s">
        <v>8324</v>
      </c>
      <c r="U808" s="9">
        <f t="shared" si="88"/>
        <v>40763.691423611112</v>
      </c>
      <c r="V808" s="9">
        <f t="shared" si="89"/>
        <v>40793.691423611112</v>
      </c>
      <c r="W808">
        <f t="shared" si="90"/>
        <v>2011</v>
      </c>
    </row>
    <row r="809" spans="1:23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9">
        <f t="shared" si="84"/>
        <v>42795.083333333328</v>
      </c>
      <c r="K809">
        <v>1485270311</v>
      </c>
      <c r="L809" s="9">
        <f t="shared" si="85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12">
        <f t="shared" si="86"/>
        <v>1.05</v>
      </c>
      <c r="R809">
        <f t="shared" si="87"/>
        <v>73.77</v>
      </c>
      <c r="S809" s="14" t="s">
        <v>8323</v>
      </c>
      <c r="T809" t="s">
        <v>8324</v>
      </c>
      <c r="U809" s="9">
        <f t="shared" si="88"/>
        <v>42759.628599537042</v>
      </c>
      <c r="V809" s="9">
        <f t="shared" si="89"/>
        <v>42795.083333333328</v>
      </c>
      <c r="W809">
        <f t="shared" si="90"/>
        <v>2017</v>
      </c>
    </row>
    <row r="810" spans="1:23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9">
        <f t="shared" si="84"/>
        <v>41995.207638888889</v>
      </c>
      <c r="K810">
        <v>1416363886</v>
      </c>
      <c r="L810" s="9">
        <f t="shared" si="85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12">
        <f t="shared" si="86"/>
        <v>1</v>
      </c>
      <c r="R810">
        <f t="shared" si="87"/>
        <v>104.65</v>
      </c>
      <c r="S810" s="14" t="s">
        <v>8323</v>
      </c>
      <c r="T810" t="s">
        <v>8324</v>
      </c>
      <c r="U810" s="9">
        <f t="shared" si="88"/>
        <v>41962.100532407407</v>
      </c>
      <c r="V810" s="9">
        <f t="shared" si="89"/>
        <v>41995.207638888889</v>
      </c>
      <c r="W810">
        <f t="shared" si="90"/>
        <v>2014</v>
      </c>
    </row>
    <row r="811" spans="1:23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9">
        <f t="shared" si="84"/>
        <v>41658.833680555559</v>
      </c>
      <c r="K811">
        <v>1387569630</v>
      </c>
      <c r="L811" s="9">
        <f t="shared" si="85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12">
        <f t="shared" si="86"/>
        <v>1.04</v>
      </c>
      <c r="R811">
        <f t="shared" si="87"/>
        <v>79.83</v>
      </c>
      <c r="S811" s="14" t="s">
        <v>8323</v>
      </c>
      <c r="T811" t="s">
        <v>8324</v>
      </c>
      <c r="U811" s="9">
        <f t="shared" si="88"/>
        <v>41628.833680555559</v>
      </c>
      <c r="V811" s="9">
        <f t="shared" si="89"/>
        <v>41658.833680555559</v>
      </c>
      <c r="W811">
        <f t="shared" si="90"/>
        <v>2013</v>
      </c>
    </row>
    <row r="812" spans="1:23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9">
        <f t="shared" si="84"/>
        <v>41153.056273148148</v>
      </c>
      <c r="K812">
        <v>1343870462</v>
      </c>
      <c r="L812" s="9">
        <f t="shared" si="85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12">
        <f t="shared" si="86"/>
        <v>1.05</v>
      </c>
      <c r="R812">
        <f t="shared" si="87"/>
        <v>58.33</v>
      </c>
      <c r="S812" s="14" t="s">
        <v>8323</v>
      </c>
      <c r="T812" t="s">
        <v>8324</v>
      </c>
      <c r="U812" s="9">
        <f t="shared" si="88"/>
        <v>41123.056273148148</v>
      </c>
      <c r="V812" s="9">
        <f t="shared" si="89"/>
        <v>41153.056273148148</v>
      </c>
      <c r="W812">
        <f t="shared" si="90"/>
        <v>2012</v>
      </c>
    </row>
    <row r="813" spans="1:23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9">
        <f t="shared" si="84"/>
        <v>41465.702777777777</v>
      </c>
      <c r="K813">
        <v>1371569202</v>
      </c>
      <c r="L813" s="9">
        <f t="shared" si="85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12">
        <f t="shared" si="86"/>
        <v>1.04</v>
      </c>
      <c r="R813">
        <f t="shared" si="87"/>
        <v>86.67</v>
      </c>
      <c r="S813" s="14" t="s">
        <v>8323</v>
      </c>
      <c r="T813" t="s">
        <v>8324</v>
      </c>
      <c r="U813" s="9">
        <f t="shared" si="88"/>
        <v>41443.643541666665</v>
      </c>
      <c r="V813" s="9">
        <f t="shared" si="89"/>
        <v>41465.702777777777</v>
      </c>
      <c r="W813">
        <f t="shared" si="90"/>
        <v>2013</v>
      </c>
    </row>
    <row r="814" spans="1:23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9">
        <f t="shared" si="84"/>
        <v>41334.581944444442</v>
      </c>
      <c r="K814">
        <v>1357604752</v>
      </c>
      <c r="L814" s="9">
        <f t="shared" si="85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12">
        <f t="shared" si="86"/>
        <v>1.52</v>
      </c>
      <c r="R814">
        <f t="shared" si="87"/>
        <v>27.61</v>
      </c>
      <c r="S814" s="14" t="s">
        <v>8323</v>
      </c>
      <c r="T814" t="s">
        <v>8324</v>
      </c>
      <c r="U814" s="9">
        <f t="shared" si="88"/>
        <v>41282.017962962964</v>
      </c>
      <c r="V814" s="9">
        <f t="shared" si="89"/>
        <v>41334.581944444442</v>
      </c>
      <c r="W814">
        <f t="shared" si="90"/>
        <v>2013</v>
      </c>
    </row>
    <row r="815" spans="1:23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9">
        <f t="shared" si="84"/>
        <v>41110.960243055553</v>
      </c>
      <c r="K815">
        <v>1340233365</v>
      </c>
      <c r="L815" s="9">
        <f t="shared" si="85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12">
        <f t="shared" si="86"/>
        <v>1.6</v>
      </c>
      <c r="R815">
        <f t="shared" si="87"/>
        <v>25</v>
      </c>
      <c r="S815" s="14" t="s">
        <v>8323</v>
      </c>
      <c r="T815" t="s">
        <v>8324</v>
      </c>
      <c r="U815" s="9">
        <f t="shared" si="88"/>
        <v>41080.960243055553</v>
      </c>
      <c r="V815" s="9">
        <f t="shared" si="89"/>
        <v>41110.960243055553</v>
      </c>
      <c r="W815">
        <f t="shared" si="90"/>
        <v>2012</v>
      </c>
    </row>
    <row r="816" spans="1:23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9">
        <f t="shared" si="84"/>
        <v>40694.75277777778</v>
      </c>
      <c r="K816">
        <v>1305568201</v>
      </c>
      <c r="L816" s="9">
        <f t="shared" si="85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12">
        <f t="shared" si="86"/>
        <v>1.27</v>
      </c>
      <c r="R816">
        <f t="shared" si="87"/>
        <v>45.46</v>
      </c>
      <c r="S816" s="14" t="s">
        <v>8323</v>
      </c>
      <c r="T816" t="s">
        <v>8324</v>
      </c>
      <c r="U816" s="9">
        <f t="shared" si="88"/>
        <v>40679.743067129632</v>
      </c>
      <c r="V816" s="9">
        <f t="shared" si="89"/>
        <v>40694.75277777778</v>
      </c>
      <c r="W816">
        <f t="shared" si="90"/>
        <v>2011</v>
      </c>
    </row>
    <row r="817" spans="1:23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9">
        <f t="shared" si="84"/>
        <v>41944.917858796296</v>
      </c>
      <c r="K817">
        <v>1412287303</v>
      </c>
      <c r="L817" s="9">
        <f t="shared" si="85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12">
        <f t="shared" si="86"/>
        <v>1.07</v>
      </c>
      <c r="R817">
        <f t="shared" si="87"/>
        <v>99.53</v>
      </c>
      <c r="S817" s="14" t="s">
        <v>8323</v>
      </c>
      <c r="T817" t="s">
        <v>8324</v>
      </c>
      <c r="U817" s="9">
        <f t="shared" si="88"/>
        <v>41914.917858796296</v>
      </c>
      <c r="V817" s="9">
        <f t="shared" si="89"/>
        <v>41944.917858796296</v>
      </c>
      <c r="W817">
        <f t="shared" si="90"/>
        <v>2014</v>
      </c>
    </row>
    <row r="818" spans="1:23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9">
        <f t="shared" si="84"/>
        <v>41373.270833333336</v>
      </c>
      <c r="K818">
        <v>1362776043</v>
      </c>
      <c r="L818" s="9">
        <f t="shared" si="85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2">
        <f t="shared" si="86"/>
        <v>1.1499999999999999</v>
      </c>
      <c r="R818">
        <f t="shared" si="87"/>
        <v>39.31</v>
      </c>
      <c r="S818" s="14" t="s">
        <v>8323</v>
      </c>
      <c r="T818" t="s">
        <v>8324</v>
      </c>
      <c r="U818" s="9">
        <f t="shared" si="88"/>
        <v>41341.870868055557</v>
      </c>
      <c r="V818" s="9">
        <f t="shared" si="89"/>
        <v>41373.270833333336</v>
      </c>
      <c r="W818">
        <f t="shared" si="90"/>
        <v>2013</v>
      </c>
    </row>
    <row r="819" spans="1:23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9">
        <f t="shared" si="84"/>
        <v>40979.207638888889</v>
      </c>
      <c r="K819">
        <v>1326810211</v>
      </c>
      <c r="L819" s="9">
        <f t="shared" si="85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12">
        <f t="shared" si="86"/>
        <v>1.37</v>
      </c>
      <c r="R819">
        <f t="shared" si="87"/>
        <v>89.42</v>
      </c>
      <c r="S819" s="14" t="s">
        <v>8323</v>
      </c>
      <c r="T819" t="s">
        <v>8324</v>
      </c>
      <c r="U819" s="9">
        <f t="shared" si="88"/>
        <v>40925.599664351852</v>
      </c>
      <c r="V819" s="9">
        <f t="shared" si="89"/>
        <v>40979.207638888889</v>
      </c>
      <c r="W819">
        <f t="shared" si="90"/>
        <v>2012</v>
      </c>
    </row>
    <row r="820" spans="1:23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9">
        <f t="shared" si="84"/>
        <v>41128.709027777775</v>
      </c>
      <c r="K820">
        <v>1343682681</v>
      </c>
      <c r="L820" s="9">
        <f t="shared" si="85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12">
        <f t="shared" si="86"/>
        <v>1.56</v>
      </c>
      <c r="R820">
        <f t="shared" si="87"/>
        <v>28.68</v>
      </c>
      <c r="S820" s="14" t="s">
        <v>8323</v>
      </c>
      <c r="T820" t="s">
        <v>8324</v>
      </c>
      <c r="U820" s="9">
        <f t="shared" si="88"/>
        <v>41120.882881944446</v>
      </c>
      <c r="V820" s="9">
        <f t="shared" si="89"/>
        <v>41128.709027777775</v>
      </c>
      <c r="W820">
        <f t="shared" si="90"/>
        <v>2012</v>
      </c>
    </row>
    <row r="821" spans="1:23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9">
        <f t="shared" si="84"/>
        <v>41629.197222222225</v>
      </c>
      <c r="K821">
        <v>1386806254</v>
      </c>
      <c r="L821" s="9">
        <f t="shared" si="85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12">
        <f t="shared" si="86"/>
        <v>1.0900000000000001</v>
      </c>
      <c r="R821">
        <f t="shared" si="87"/>
        <v>31.07</v>
      </c>
      <c r="S821" s="14" t="s">
        <v>8323</v>
      </c>
      <c r="T821" t="s">
        <v>8324</v>
      </c>
      <c r="U821" s="9">
        <f t="shared" si="88"/>
        <v>41619.998310185183</v>
      </c>
      <c r="V821" s="9">
        <f t="shared" si="89"/>
        <v>41629.197222222225</v>
      </c>
      <c r="W821">
        <f t="shared" si="90"/>
        <v>2013</v>
      </c>
    </row>
    <row r="822" spans="1:23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9">
        <f t="shared" si="84"/>
        <v>41799.208333333336</v>
      </c>
      <c r="K822">
        <v>1399666342</v>
      </c>
      <c r="L822" s="9">
        <f t="shared" si="85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12">
        <f t="shared" si="86"/>
        <v>1.34</v>
      </c>
      <c r="R822">
        <f t="shared" si="87"/>
        <v>70.55</v>
      </c>
      <c r="S822" s="14" t="s">
        <v>8323</v>
      </c>
      <c r="T822" t="s">
        <v>8324</v>
      </c>
      <c r="U822" s="9">
        <f t="shared" si="88"/>
        <v>41768.841921296298</v>
      </c>
      <c r="V822" s="9">
        <f t="shared" si="89"/>
        <v>41799.208333333336</v>
      </c>
      <c r="W822">
        <f t="shared" si="90"/>
        <v>2014</v>
      </c>
    </row>
    <row r="823" spans="1:23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9">
        <f t="shared" si="84"/>
        <v>42128.167361111111</v>
      </c>
      <c r="K823">
        <v>1427753265</v>
      </c>
      <c r="L823" s="9">
        <f t="shared" si="85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12">
        <f t="shared" si="86"/>
        <v>1</v>
      </c>
      <c r="R823">
        <f t="shared" si="87"/>
        <v>224.13</v>
      </c>
      <c r="S823" s="14" t="s">
        <v>8323</v>
      </c>
      <c r="T823" t="s">
        <v>8324</v>
      </c>
      <c r="U823" s="9">
        <f t="shared" si="88"/>
        <v>42093.922048611115</v>
      </c>
      <c r="V823" s="9">
        <f t="shared" si="89"/>
        <v>42128.167361111111</v>
      </c>
      <c r="W823">
        <f t="shared" si="90"/>
        <v>2015</v>
      </c>
    </row>
    <row r="824" spans="1:23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9">
        <f t="shared" si="84"/>
        <v>41187.947337962964</v>
      </c>
      <c r="K824">
        <v>1346885050</v>
      </c>
      <c r="L824" s="9">
        <f t="shared" si="85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12">
        <f t="shared" si="86"/>
        <v>1.19</v>
      </c>
      <c r="R824">
        <f t="shared" si="87"/>
        <v>51.81</v>
      </c>
      <c r="S824" s="14" t="s">
        <v>8323</v>
      </c>
      <c r="T824" t="s">
        <v>8324</v>
      </c>
      <c r="U824" s="9">
        <f t="shared" si="88"/>
        <v>41157.947337962964</v>
      </c>
      <c r="V824" s="9">
        <f t="shared" si="89"/>
        <v>41187.947337962964</v>
      </c>
      <c r="W824">
        <f t="shared" si="90"/>
        <v>2012</v>
      </c>
    </row>
    <row r="825" spans="1:23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9">
        <f t="shared" si="84"/>
        <v>42085.931157407409</v>
      </c>
      <c r="K825">
        <v>1424474452</v>
      </c>
      <c r="L825" s="9">
        <f t="shared" si="85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12">
        <f t="shared" si="86"/>
        <v>1.8</v>
      </c>
      <c r="R825">
        <f t="shared" si="87"/>
        <v>43.52</v>
      </c>
      <c r="S825" s="14" t="s">
        <v>8323</v>
      </c>
      <c r="T825" t="s">
        <v>8324</v>
      </c>
      <c r="U825" s="9">
        <f t="shared" si="88"/>
        <v>42055.972824074073</v>
      </c>
      <c r="V825" s="9">
        <f t="shared" si="89"/>
        <v>42085.931157407409</v>
      </c>
      <c r="W825">
        <f t="shared" si="90"/>
        <v>2015</v>
      </c>
    </row>
    <row r="826" spans="1:23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9">
        <f t="shared" si="84"/>
        <v>40286.290972222225</v>
      </c>
      <c r="K826">
        <v>1268459318</v>
      </c>
      <c r="L826" s="9">
        <f t="shared" si="85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12">
        <f t="shared" si="86"/>
        <v>1.34</v>
      </c>
      <c r="R826">
        <f t="shared" si="87"/>
        <v>39.82</v>
      </c>
      <c r="S826" s="14" t="s">
        <v>8323</v>
      </c>
      <c r="T826" t="s">
        <v>8324</v>
      </c>
      <c r="U826" s="9">
        <f t="shared" si="88"/>
        <v>40250.242106481484</v>
      </c>
      <c r="V826" s="9">
        <f t="shared" si="89"/>
        <v>40286.290972222225</v>
      </c>
      <c r="W826">
        <f t="shared" si="90"/>
        <v>2010</v>
      </c>
    </row>
    <row r="827" spans="1:23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9">
        <f t="shared" si="84"/>
        <v>41211.306527777779</v>
      </c>
      <c r="K827">
        <v>1349335284</v>
      </c>
      <c r="L827" s="9">
        <f t="shared" si="85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12">
        <f t="shared" si="86"/>
        <v>1</v>
      </c>
      <c r="R827">
        <f t="shared" si="87"/>
        <v>126.81</v>
      </c>
      <c r="S827" s="14" t="s">
        <v>8323</v>
      </c>
      <c r="T827" t="s">
        <v>8324</v>
      </c>
      <c r="U827" s="9">
        <f t="shared" si="88"/>
        <v>41186.306527777779</v>
      </c>
      <c r="V827" s="9">
        <f t="shared" si="89"/>
        <v>41211.306527777779</v>
      </c>
      <c r="W827">
        <f t="shared" si="90"/>
        <v>2012</v>
      </c>
    </row>
    <row r="828" spans="1:23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9">
        <f t="shared" si="84"/>
        <v>40993.996874999997</v>
      </c>
      <c r="K828">
        <v>1330908930</v>
      </c>
      <c r="L828" s="9">
        <f t="shared" si="85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12">
        <f t="shared" si="86"/>
        <v>1.01</v>
      </c>
      <c r="R828">
        <f t="shared" si="87"/>
        <v>113.88</v>
      </c>
      <c r="S828" s="14" t="s">
        <v>8323</v>
      </c>
      <c r="T828" t="s">
        <v>8324</v>
      </c>
      <c r="U828" s="9">
        <f t="shared" si="88"/>
        <v>40973.038541666669</v>
      </c>
      <c r="V828" s="9">
        <f t="shared" si="89"/>
        <v>40993.996874999997</v>
      </c>
      <c r="W828">
        <f t="shared" si="90"/>
        <v>2012</v>
      </c>
    </row>
    <row r="829" spans="1:23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9">
        <f t="shared" si="84"/>
        <v>40953.825694444444</v>
      </c>
      <c r="K829">
        <v>1326972107</v>
      </c>
      <c r="L829" s="9">
        <f t="shared" si="85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12">
        <f t="shared" si="86"/>
        <v>1.03</v>
      </c>
      <c r="R829">
        <f t="shared" si="87"/>
        <v>28.18</v>
      </c>
      <c r="S829" s="14" t="s">
        <v>8323</v>
      </c>
      <c r="T829" t="s">
        <v>8324</v>
      </c>
      <c r="U829" s="9">
        <f t="shared" si="88"/>
        <v>40927.473460648151</v>
      </c>
      <c r="V829" s="9">
        <f t="shared" si="89"/>
        <v>40953.825694444444</v>
      </c>
      <c r="W829">
        <f t="shared" si="90"/>
        <v>2012</v>
      </c>
    </row>
    <row r="830" spans="1:23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9">
        <f t="shared" si="84"/>
        <v>41085.683333333334</v>
      </c>
      <c r="K830">
        <v>1339549982</v>
      </c>
      <c r="L830" s="9">
        <f t="shared" si="85"/>
        <v>41073.050717592589</v>
      </c>
      <c r="M830" t="b">
        <v>0</v>
      </c>
      <c r="N830">
        <v>38</v>
      </c>
      <c r="O830" t="b">
        <v>1</v>
      </c>
      <c r="P830" t="s">
        <v>8274</v>
      </c>
      <c r="Q830" s="12">
        <f t="shared" si="86"/>
        <v>1.07</v>
      </c>
      <c r="R830">
        <f t="shared" si="87"/>
        <v>36.61</v>
      </c>
      <c r="S830" s="14" t="s">
        <v>8323</v>
      </c>
      <c r="T830" t="s">
        <v>8324</v>
      </c>
      <c r="U830" s="9">
        <f t="shared" si="88"/>
        <v>41073.050717592589</v>
      </c>
      <c r="V830" s="9">
        <f t="shared" si="89"/>
        <v>41085.683333333334</v>
      </c>
      <c r="W830">
        <f t="shared" si="90"/>
        <v>2012</v>
      </c>
    </row>
    <row r="831" spans="1:23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9">
        <f t="shared" si="84"/>
        <v>42564.801388888889</v>
      </c>
      <c r="K831">
        <v>1463253240</v>
      </c>
      <c r="L831" s="9">
        <f t="shared" si="85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12">
        <f t="shared" si="86"/>
        <v>1.04</v>
      </c>
      <c r="R831">
        <f t="shared" si="87"/>
        <v>32.5</v>
      </c>
      <c r="S831" s="14" t="s">
        <v>8323</v>
      </c>
      <c r="T831" t="s">
        <v>8324</v>
      </c>
      <c r="U831" s="9">
        <f t="shared" si="88"/>
        <v>42504.801388888889</v>
      </c>
      <c r="V831" s="9">
        <f t="shared" si="89"/>
        <v>42564.801388888889</v>
      </c>
      <c r="W831">
        <f t="shared" si="90"/>
        <v>2016</v>
      </c>
    </row>
    <row r="832" spans="1:23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9">
        <f t="shared" si="84"/>
        <v>41355.484085648146</v>
      </c>
      <c r="K832">
        <v>1361363825</v>
      </c>
      <c r="L832" s="9">
        <f t="shared" si="85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12">
        <f t="shared" si="86"/>
        <v>1.08</v>
      </c>
      <c r="R832">
        <f t="shared" si="87"/>
        <v>60.66</v>
      </c>
      <c r="S832" s="14" t="s">
        <v>8323</v>
      </c>
      <c r="T832" t="s">
        <v>8324</v>
      </c>
      <c r="U832" s="9">
        <f t="shared" si="88"/>
        <v>41325.525752314818</v>
      </c>
      <c r="V832" s="9">
        <f t="shared" si="89"/>
        <v>41355.484085648146</v>
      </c>
      <c r="W832">
        <f t="shared" si="90"/>
        <v>2013</v>
      </c>
    </row>
    <row r="833" spans="1:23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9">
        <f t="shared" si="84"/>
        <v>41026.646921296298</v>
      </c>
      <c r="K833">
        <v>1332948694</v>
      </c>
      <c r="L833" s="9">
        <f t="shared" si="85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12">
        <f t="shared" si="86"/>
        <v>2.33</v>
      </c>
      <c r="R833">
        <f t="shared" si="87"/>
        <v>175</v>
      </c>
      <c r="S833" s="14" t="s">
        <v>8323</v>
      </c>
      <c r="T833" t="s">
        <v>8324</v>
      </c>
      <c r="U833" s="9">
        <f t="shared" si="88"/>
        <v>40996.646921296298</v>
      </c>
      <c r="V833" s="9">
        <f t="shared" si="89"/>
        <v>41026.646921296298</v>
      </c>
      <c r="W833">
        <f t="shared" si="90"/>
        <v>2012</v>
      </c>
    </row>
    <row r="834" spans="1:23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9">
        <f t="shared" ref="J834:J897" si="91">(I834/86400)+DATE(1970,1,1)</f>
        <v>40929.342361111107</v>
      </c>
      <c r="K834">
        <v>1321978335</v>
      </c>
      <c r="L834" s="9">
        <f t="shared" ref="L834:L897" si="92">(K834/86400)+DATE(1970,1,1)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2">
        <f t="shared" si="86"/>
        <v>1.01</v>
      </c>
      <c r="R834">
        <f t="shared" si="87"/>
        <v>97.99</v>
      </c>
      <c r="S834" s="14" t="s">
        <v>8323</v>
      </c>
      <c r="T834" t="s">
        <v>8324</v>
      </c>
      <c r="U834" s="9">
        <f t="shared" si="88"/>
        <v>40869.675173611111</v>
      </c>
      <c r="V834" s="9">
        <f t="shared" si="89"/>
        <v>40929.342361111107</v>
      </c>
      <c r="W834">
        <f t="shared" si="90"/>
        <v>2011</v>
      </c>
    </row>
    <row r="835" spans="1:23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9">
        <f t="shared" si="91"/>
        <v>41748.878182870372</v>
      </c>
      <c r="K835">
        <v>1395349475</v>
      </c>
      <c r="L835" s="9">
        <f t="shared" si="92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12">
        <f t="shared" ref="Q835:Q898" si="93">ROUND(E835/D835,2)</f>
        <v>1.02</v>
      </c>
      <c r="R835">
        <f t="shared" ref="R835:R898" si="94">IFERROR(ROUND(E835/N835,2),0)</f>
        <v>148.78</v>
      </c>
      <c r="S835" s="14" t="s">
        <v>8323</v>
      </c>
      <c r="T835" t="s">
        <v>8324</v>
      </c>
      <c r="U835" s="9">
        <f t="shared" ref="U835:U898" si="95">(K835/86400)+DATE(1970,1,1)</f>
        <v>41718.878182870372</v>
      </c>
      <c r="V835" s="9">
        <f t="shared" ref="V835:V898" si="96">(I835/86400)+DATE(1970,1,1)</f>
        <v>41748.878182870372</v>
      </c>
      <c r="W835">
        <f t="shared" ref="W835:W898" si="97">YEAR(U835)</f>
        <v>2014</v>
      </c>
    </row>
    <row r="836" spans="1:23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9">
        <f t="shared" si="91"/>
        <v>41456.165972222225</v>
      </c>
      <c r="K836">
        <v>1369770292</v>
      </c>
      <c r="L836" s="9">
        <f t="shared" si="92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12">
        <f t="shared" si="93"/>
        <v>1.31</v>
      </c>
      <c r="R836">
        <f t="shared" si="94"/>
        <v>96.08</v>
      </c>
      <c r="S836" s="14" t="s">
        <v>8323</v>
      </c>
      <c r="T836" t="s">
        <v>8324</v>
      </c>
      <c r="U836" s="9">
        <f t="shared" si="95"/>
        <v>41422.822824074072</v>
      </c>
      <c r="V836" s="9">
        <f t="shared" si="96"/>
        <v>41456.165972222225</v>
      </c>
      <c r="W836">
        <f t="shared" si="97"/>
        <v>2013</v>
      </c>
    </row>
    <row r="837" spans="1:23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9">
        <f t="shared" si="91"/>
        <v>41048.125</v>
      </c>
      <c r="K837">
        <v>1333709958</v>
      </c>
      <c r="L837" s="9">
        <f t="shared" si="92"/>
        <v>41005.45784722222</v>
      </c>
      <c r="M837" t="b">
        <v>0</v>
      </c>
      <c r="N837">
        <v>40</v>
      </c>
      <c r="O837" t="b">
        <v>1</v>
      </c>
      <c r="P837" t="s">
        <v>8274</v>
      </c>
      <c r="Q837" s="12">
        <f t="shared" si="93"/>
        <v>1.17</v>
      </c>
      <c r="R837">
        <f t="shared" si="94"/>
        <v>58.63</v>
      </c>
      <c r="S837" s="14" t="s">
        <v>8323</v>
      </c>
      <c r="T837" t="s">
        <v>8324</v>
      </c>
      <c r="U837" s="9">
        <f t="shared" si="95"/>
        <v>41005.45784722222</v>
      </c>
      <c r="V837" s="9">
        <f t="shared" si="96"/>
        <v>41048.125</v>
      </c>
      <c r="W837">
        <f t="shared" si="97"/>
        <v>2012</v>
      </c>
    </row>
    <row r="838" spans="1:23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9">
        <f t="shared" si="91"/>
        <v>41554.056921296295</v>
      </c>
      <c r="K838">
        <v>1378516918</v>
      </c>
      <c r="L838" s="9">
        <f t="shared" si="92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12">
        <f t="shared" si="93"/>
        <v>1.01</v>
      </c>
      <c r="R838">
        <f t="shared" si="94"/>
        <v>109.71</v>
      </c>
      <c r="S838" s="14" t="s">
        <v>8323</v>
      </c>
      <c r="T838" t="s">
        <v>8324</v>
      </c>
      <c r="U838" s="9">
        <f t="shared" si="95"/>
        <v>41524.056921296295</v>
      </c>
      <c r="V838" s="9">
        <f t="shared" si="96"/>
        <v>41554.056921296295</v>
      </c>
      <c r="W838">
        <f t="shared" si="97"/>
        <v>2013</v>
      </c>
    </row>
    <row r="839" spans="1:23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9">
        <f t="shared" si="91"/>
        <v>41760.998402777775</v>
      </c>
      <c r="K839">
        <v>1396396662</v>
      </c>
      <c r="L839" s="9">
        <f t="shared" si="92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12">
        <f t="shared" si="93"/>
        <v>1.22</v>
      </c>
      <c r="R839">
        <f t="shared" si="94"/>
        <v>49.11</v>
      </c>
      <c r="S839" s="14" t="s">
        <v>8323</v>
      </c>
      <c r="T839" t="s">
        <v>8324</v>
      </c>
      <c r="U839" s="9">
        <f t="shared" si="95"/>
        <v>41730.998402777775</v>
      </c>
      <c r="V839" s="9">
        <f t="shared" si="96"/>
        <v>41760.998402777775</v>
      </c>
      <c r="W839">
        <f t="shared" si="97"/>
        <v>2014</v>
      </c>
    </row>
    <row r="840" spans="1:23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9">
        <f t="shared" si="91"/>
        <v>40925.897974537038</v>
      </c>
      <c r="K840">
        <v>1324243985</v>
      </c>
      <c r="L840" s="9">
        <f t="shared" si="92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12">
        <f t="shared" si="93"/>
        <v>1.45</v>
      </c>
      <c r="R840">
        <f t="shared" si="94"/>
        <v>47.67</v>
      </c>
      <c r="S840" s="14" t="s">
        <v>8323</v>
      </c>
      <c r="T840" t="s">
        <v>8324</v>
      </c>
      <c r="U840" s="9">
        <f t="shared" si="95"/>
        <v>40895.897974537038</v>
      </c>
      <c r="V840" s="9">
        <f t="shared" si="96"/>
        <v>40925.897974537038</v>
      </c>
      <c r="W840">
        <f t="shared" si="97"/>
        <v>2011</v>
      </c>
    </row>
    <row r="841" spans="1:23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9">
        <f t="shared" si="91"/>
        <v>41174.763379629629</v>
      </c>
      <c r="K841">
        <v>1345745956</v>
      </c>
      <c r="L841" s="9">
        <f t="shared" si="92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12">
        <f t="shared" si="93"/>
        <v>1.17</v>
      </c>
      <c r="R841">
        <f t="shared" si="94"/>
        <v>60.74</v>
      </c>
      <c r="S841" s="14" t="s">
        <v>8323</v>
      </c>
      <c r="T841" t="s">
        <v>8324</v>
      </c>
      <c r="U841" s="9">
        <f t="shared" si="95"/>
        <v>41144.763379629629</v>
      </c>
      <c r="V841" s="9">
        <f t="shared" si="96"/>
        <v>41174.763379629629</v>
      </c>
      <c r="W841">
        <f t="shared" si="97"/>
        <v>2012</v>
      </c>
    </row>
    <row r="842" spans="1:23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9">
        <f t="shared" si="91"/>
        <v>42637.226701388892</v>
      </c>
      <c r="K842">
        <v>1472102787</v>
      </c>
      <c r="L842" s="9">
        <f t="shared" si="92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2">
        <f t="shared" si="93"/>
        <v>1.2</v>
      </c>
      <c r="R842">
        <f t="shared" si="94"/>
        <v>63.38</v>
      </c>
      <c r="S842" s="14" t="s">
        <v>8323</v>
      </c>
      <c r="T842" t="s">
        <v>8325</v>
      </c>
      <c r="U842" s="9">
        <f t="shared" si="95"/>
        <v>42607.226701388892</v>
      </c>
      <c r="V842" s="9">
        <f t="shared" si="96"/>
        <v>42637.226701388892</v>
      </c>
      <c r="W842">
        <f t="shared" si="97"/>
        <v>2016</v>
      </c>
    </row>
    <row r="843" spans="1:23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9">
        <f t="shared" si="91"/>
        <v>41953.880358796298</v>
      </c>
      <c r="K843">
        <v>1413058063</v>
      </c>
      <c r="L843" s="9">
        <f t="shared" si="92"/>
        <v>41923.838692129633</v>
      </c>
      <c r="M843" t="b">
        <v>1</v>
      </c>
      <c r="N843">
        <v>94</v>
      </c>
      <c r="O843" t="b">
        <v>1</v>
      </c>
      <c r="P843" t="s">
        <v>8275</v>
      </c>
      <c r="Q843" s="12">
        <f t="shared" si="93"/>
        <v>1.01</v>
      </c>
      <c r="R843">
        <f t="shared" si="94"/>
        <v>53.89</v>
      </c>
      <c r="S843" s="14" t="s">
        <v>8323</v>
      </c>
      <c r="T843" t="s">
        <v>8325</v>
      </c>
      <c r="U843" s="9">
        <f t="shared" si="95"/>
        <v>41923.838692129633</v>
      </c>
      <c r="V843" s="9">
        <f t="shared" si="96"/>
        <v>41953.880358796298</v>
      </c>
      <c r="W843">
        <f t="shared" si="97"/>
        <v>2014</v>
      </c>
    </row>
    <row r="844" spans="1:23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9">
        <f t="shared" si="91"/>
        <v>41561.165972222225</v>
      </c>
      <c r="K844">
        <v>1378735983</v>
      </c>
      <c r="L844" s="9">
        <f t="shared" si="92"/>
        <v>41526.59239583333</v>
      </c>
      <c r="M844" t="b">
        <v>1</v>
      </c>
      <c r="N844">
        <v>39</v>
      </c>
      <c r="O844" t="b">
        <v>1</v>
      </c>
      <c r="P844" t="s">
        <v>8275</v>
      </c>
      <c r="Q844" s="12">
        <f t="shared" si="93"/>
        <v>1.04</v>
      </c>
      <c r="R844">
        <f t="shared" si="94"/>
        <v>66.87</v>
      </c>
      <c r="S844" s="14" t="s">
        <v>8323</v>
      </c>
      <c r="T844" t="s">
        <v>8325</v>
      </c>
      <c r="U844" s="9">
        <f t="shared" si="95"/>
        <v>41526.59239583333</v>
      </c>
      <c r="V844" s="9">
        <f t="shared" si="96"/>
        <v>41561.165972222225</v>
      </c>
      <c r="W844">
        <f t="shared" si="97"/>
        <v>2013</v>
      </c>
    </row>
    <row r="845" spans="1:23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9">
        <f t="shared" si="91"/>
        <v>42712.333333333328</v>
      </c>
      <c r="K845">
        <v>1479708680</v>
      </c>
      <c r="L845" s="9">
        <f t="shared" si="92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2">
        <f t="shared" si="93"/>
        <v>2.67</v>
      </c>
      <c r="R845">
        <f t="shared" si="94"/>
        <v>63.1</v>
      </c>
      <c r="S845" s="14" t="s">
        <v>8323</v>
      </c>
      <c r="T845" t="s">
        <v>8325</v>
      </c>
      <c r="U845" s="9">
        <f t="shared" si="95"/>
        <v>42695.257870370369</v>
      </c>
      <c r="V845" s="9">
        <f t="shared" si="96"/>
        <v>42712.333333333328</v>
      </c>
      <c r="W845">
        <f t="shared" si="97"/>
        <v>2016</v>
      </c>
    </row>
    <row r="846" spans="1:23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9">
        <f t="shared" si="91"/>
        <v>41944.207638888889</v>
      </c>
      <c r="K846">
        <v>1411489552</v>
      </c>
      <c r="L846" s="9">
        <f t="shared" si="92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2">
        <f t="shared" si="93"/>
        <v>1.94</v>
      </c>
      <c r="R846">
        <f t="shared" si="94"/>
        <v>36.630000000000003</v>
      </c>
      <c r="S846" s="14" t="s">
        <v>8323</v>
      </c>
      <c r="T846" t="s">
        <v>8325</v>
      </c>
      <c r="U846" s="9">
        <f t="shared" si="95"/>
        <v>41905.684629629628</v>
      </c>
      <c r="V846" s="9">
        <f t="shared" si="96"/>
        <v>41944.207638888889</v>
      </c>
      <c r="W846">
        <f t="shared" si="97"/>
        <v>2014</v>
      </c>
    </row>
    <row r="847" spans="1:23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9">
        <f t="shared" si="91"/>
        <v>42618.165972222225</v>
      </c>
      <c r="K847">
        <v>1469595396</v>
      </c>
      <c r="L847" s="9">
        <f t="shared" si="92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2">
        <f t="shared" si="93"/>
        <v>1.2</v>
      </c>
      <c r="R847">
        <f t="shared" si="94"/>
        <v>34.01</v>
      </c>
      <c r="S847" s="14" t="s">
        <v>8323</v>
      </c>
      <c r="T847" t="s">
        <v>8325</v>
      </c>
      <c r="U847" s="9">
        <f t="shared" si="95"/>
        <v>42578.205972222218</v>
      </c>
      <c r="V847" s="9">
        <f t="shared" si="96"/>
        <v>42618.165972222225</v>
      </c>
      <c r="W847">
        <f t="shared" si="97"/>
        <v>2016</v>
      </c>
    </row>
    <row r="848" spans="1:23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9">
        <f t="shared" si="91"/>
        <v>41708.583333333336</v>
      </c>
      <c r="K848">
        <v>1393233855</v>
      </c>
      <c r="L848" s="9">
        <f t="shared" si="92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12">
        <f t="shared" si="93"/>
        <v>1.22</v>
      </c>
      <c r="R848">
        <f t="shared" si="94"/>
        <v>28.55</v>
      </c>
      <c r="S848" s="14" t="s">
        <v>8323</v>
      </c>
      <c r="T848" t="s">
        <v>8325</v>
      </c>
      <c r="U848" s="9">
        <f t="shared" si="95"/>
        <v>41694.391840277778</v>
      </c>
      <c r="V848" s="9">
        <f t="shared" si="96"/>
        <v>41708.583333333336</v>
      </c>
      <c r="W848">
        <f t="shared" si="97"/>
        <v>2014</v>
      </c>
    </row>
    <row r="849" spans="1:23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9">
        <f t="shared" si="91"/>
        <v>42195.798333333332</v>
      </c>
      <c r="K849">
        <v>1433963376</v>
      </c>
      <c r="L849" s="9">
        <f t="shared" si="92"/>
        <v>42165.798333333332</v>
      </c>
      <c r="M849" t="b">
        <v>0</v>
      </c>
      <c r="N849">
        <v>1</v>
      </c>
      <c r="O849" t="b">
        <v>1</v>
      </c>
      <c r="P849" t="s">
        <v>8275</v>
      </c>
      <c r="Q849" s="12">
        <f t="shared" si="93"/>
        <v>1</v>
      </c>
      <c r="R849">
        <f t="shared" si="94"/>
        <v>10</v>
      </c>
      <c r="S849" s="14" t="s">
        <v>8323</v>
      </c>
      <c r="T849" t="s">
        <v>8325</v>
      </c>
      <c r="U849" s="9">
        <f t="shared" si="95"/>
        <v>42165.798333333332</v>
      </c>
      <c r="V849" s="9">
        <f t="shared" si="96"/>
        <v>42195.798333333332</v>
      </c>
      <c r="W849">
        <f t="shared" si="97"/>
        <v>2015</v>
      </c>
    </row>
    <row r="850" spans="1:23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9">
        <f t="shared" si="91"/>
        <v>42108.792048611111</v>
      </c>
      <c r="K850">
        <v>1426446033</v>
      </c>
      <c r="L850" s="9">
        <f t="shared" si="92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12">
        <f t="shared" si="93"/>
        <v>1</v>
      </c>
      <c r="R850">
        <f t="shared" si="94"/>
        <v>18.75</v>
      </c>
      <c r="S850" s="14" t="s">
        <v>8323</v>
      </c>
      <c r="T850" t="s">
        <v>8325</v>
      </c>
      <c r="U850" s="9">
        <f t="shared" si="95"/>
        <v>42078.792048611111</v>
      </c>
      <c r="V850" s="9">
        <f t="shared" si="96"/>
        <v>42108.792048611111</v>
      </c>
      <c r="W850">
        <f t="shared" si="97"/>
        <v>2015</v>
      </c>
    </row>
    <row r="851" spans="1:23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9">
        <f t="shared" si="91"/>
        <v>42079.107222222221</v>
      </c>
      <c r="K851">
        <v>1424057664</v>
      </c>
      <c r="L851" s="9">
        <f t="shared" si="92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2">
        <f t="shared" si="93"/>
        <v>1.2</v>
      </c>
      <c r="R851">
        <f t="shared" si="94"/>
        <v>41.7</v>
      </c>
      <c r="S851" s="14" t="s">
        <v>8323</v>
      </c>
      <c r="T851" t="s">
        <v>8325</v>
      </c>
      <c r="U851" s="9">
        <f t="shared" si="95"/>
        <v>42051.148888888885</v>
      </c>
      <c r="V851" s="9">
        <f t="shared" si="96"/>
        <v>42079.107222222221</v>
      </c>
      <c r="W851">
        <f t="shared" si="97"/>
        <v>2015</v>
      </c>
    </row>
    <row r="852" spans="1:23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9">
        <f t="shared" si="91"/>
        <v>42485.207638888889</v>
      </c>
      <c r="K852">
        <v>1458762717</v>
      </c>
      <c r="L852" s="9">
        <f t="shared" si="92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2">
        <f t="shared" si="93"/>
        <v>1.55</v>
      </c>
      <c r="R852">
        <f t="shared" si="94"/>
        <v>46.67</v>
      </c>
      <c r="S852" s="14" t="s">
        <v>8323</v>
      </c>
      <c r="T852" t="s">
        <v>8325</v>
      </c>
      <c r="U852" s="9">
        <f t="shared" si="95"/>
        <v>42452.827743055561</v>
      </c>
      <c r="V852" s="9">
        <f t="shared" si="96"/>
        <v>42485.207638888889</v>
      </c>
      <c r="W852">
        <f t="shared" si="97"/>
        <v>2016</v>
      </c>
    </row>
    <row r="853" spans="1:23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9">
        <f t="shared" si="91"/>
        <v>42582.822916666672</v>
      </c>
      <c r="K853">
        <v>1464815253</v>
      </c>
      <c r="L853" s="9">
        <f t="shared" si="92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12">
        <f t="shared" si="93"/>
        <v>1.3</v>
      </c>
      <c r="R853">
        <f t="shared" si="94"/>
        <v>37.270000000000003</v>
      </c>
      <c r="S853" s="14" t="s">
        <v>8323</v>
      </c>
      <c r="T853" t="s">
        <v>8325</v>
      </c>
      <c r="U853" s="9">
        <f t="shared" si="95"/>
        <v>42522.880243055552</v>
      </c>
      <c r="V853" s="9">
        <f t="shared" si="96"/>
        <v>42582.822916666672</v>
      </c>
      <c r="W853">
        <f t="shared" si="97"/>
        <v>2016</v>
      </c>
    </row>
    <row r="854" spans="1:23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9">
        <f t="shared" si="91"/>
        <v>42667.875</v>
      </c>
      <c r="K854">
        <v>1476386395</v>
      </c>
      <c r="L854" s="9">
        <f t="shared" si="92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12">
        <f t="shared" si="93"/>
        <v>1.05</v>
      </c>
      <c r="R854">
        <f t="shared" si="94"/>
        <v>59.26</v>
      </c>
      <c r="S854" s="14" t="s">
        <v>8323</v>
      </c>
      <c r="T854" t="s">
        <v>8325</v>
      </c>
      <c r="U854" s="9">
        <f t="shared" si="95"/>
        <v>42656.805497685185</v>
      </c>
      <c r="V854" s="9">
        <f t="shared" si="96"/>
        <v>42667.875</v>
      </c>
      <c r="W854">
        <f t="shared" si="97"/>
        <v>2016</v>
      </c>
    </row>
    <row r="855" spans="1:23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9">
        <f t="shared" si="91"/>
        <v>42051.832280092596</v>
      </c>
      <c r="K855">
        <v>1421524709</v>
      </c>
      <c r="L855" s="9">
        <f t="shared" si="92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12">
        <f t="shared" si="93"/>
        <v>1</v>
      </c>
      <c r="R855">
        <f t="shared" si="94"/>
        <v>30</v>
      </c>
      <c r="S855" s="14" t="s">
        <v>8323</v>
      </c>
      <c r="T855" t="s">
        <v>8325</v>
      </c>
      <c r="U855" s="9">
        <f t="shared" si="95"/>
        <v>42021.832280092596</v>
      </c>
      <c r="V855" s="9">
        <f t="shared" si="96"/>
        <v>42051.832280092596</v>
      </c>
      <c r="W855">
        <f t="shared" si="97"/>
        <v>2015</v>
      </c>
    </row>
    <row r="856" spans="1:23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9">
        <f t="shared" si="91"/>
        <v>42732.212337962963</v>
      </c>
      <c r="K856">
        <v>1480309546</v>
      </c>
      <c r="L856" s="9">
        <f t="shared" si="92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2">
        <f t="shared" si="93"/>
        <v>1.18</v>
      </c>
      <c r="R856">
        <f t="shared" si="94"/>
        <v>65.86</v>
      </c>
      <c r="S856" s="14" t="s">
        <v>8323</v>
      </c>
      <c r="T856" t="s">
        <v>8325</v>
      </c>
      <c r="U856" s="9">
        <f t="shared" si="95"/>
        <v>42702.212337962963</v>
      </c>
      <c r="V856" s="9">
        <f t="shared" si="96"/>
        <v>42732.212337962963</v>
      </c>
      <c r="W856">
        <f t="shared" si="97"/>
        <v>2016</v>
      </c>
    </row>
    <row r="857" spans="1:23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9">
        <f t="shared" si="91"/>
        <v>42575.125196759254</v>
      </c>
      <c r="K857">
        <v>1466737217</v>
      </c>
      <c r="L857" s="9">
        <f t="shared" si="92"/>
        <v>42545.125196759254</v>
      </c>
      <c r="M857" t="b">
        <v>0</v>
      </c>
      <c r="N857">
        <v>47</v>
      </c>
      <c r="O857" t="b">
        <v>1</v>
      </c>
      <c r="P857" t="s">
        <v>8275</v>
      </c>
      <c r="Q857" s="12">
        <f t="shared" si="93"/>
        <v>1.03</v>
      </c>
      <c r="R857">
        <f t="shared" si="94"/>
        <v>31.91</v>
      </c>
      <c r="S857" s="14" t="s">
        <v>8323</v>
      </c>
      <c r="T857" t="s">
        <v>8325</v>
      </c>
      <c r="U857" s="9">
        <f t="shared" si="95"/>
        <v>42545.125196759254</v>
      </c>
      <c r="V857" s="9">
        <f t="shared" si="96"/>
        <v>42575.125196759254</v>
      </c>
      <c r="W857">
        <f t="shared" si="97"/>
        <v>2016</v>
      </c>
    </row>
    <row r="858" spans="1:23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9">
        <f t="shared" si="91"/>
        <v>42668.791666666672</v>
      </c>
      <c r="K858">
        <v>1472282956</v>
      </c>
      <c r="L858" s="9">
        <f t="shared" si="92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12">
        <f t="shared" si="93"/>
        <v>2.1800000000000002</v>
      </c>
      <c r="R858">
        <f t="shared" si="94"/>
        <v>19.46</v>
      </c>
      <c r="S858" s="14" t="s">
        <v>8323</v>
      </c>
      <c r="T858" t="s">
        <v>8325</v>
      </c>
      <c r="U858" s="9">
        <f t="shared" si="95"/>
        <v>42609.311990740738</v>
      </c>
      <c r="V858" s="9">
        <f t="shared" si="96"/>
        <v>42668.791666666672</v>
      </c>
      <c r="W858">
        <f t="shared" si="97"/>
        <v>2016</v>
      </c>
    </row>
    <row r="859" spans="1:23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9">
        <f t="shared" si="91"/>
        <v>42333.623043981483</v>
      </c>
      <c r="K859">
        <v>1444831031</v>
      </c>
      <c r="L859" s="9">
        <f t="shared" si="92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12">
        <f t="shared" si="93"/>
        <v>1</v>
      </c>
      <c r="R859">
        <f t="shared" si="94"/>
        <v>50</v>
      </c>
      <c r="S859" s="14" t="s">
        <v>8323</v>
      </c>
      <c r="T859" t="s">
        <v>8325</v>
      </c>
      <c r="U859" s="9">
        <f t="shared" si="95"/>
        <v>42291.581377314811</v>
      </c>
      <c r="V859" s="9">
        <f t="shared" si="96"/>
        <v>42333.623043981483</v>
      </c>
      <c r="W859">
        <f t="shared" si="97"/>
        <v>2015</v>
      </c>
    </row>
    <row r="860" spans="1:23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9">
        <f t="shared" si="91"/>
        <v>42109.957638888889</v>
      </c>
      <c r="K860">
        <v>1426528418</v>
      </c>
      <c r="L860" s="9">
        <f t="shared" si="92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12">
        <f t="shared" si="93"/>
        <v>1.44</v>
      </c>
      <c r="R860">
        <f t="shared" si="94"/>
        <v>22.74</v>
      </c>
      <c r="S860" s="14" t="s">
        <v>8323</v>
      </c>
      <c r="T860" t="s">
        <v>8325</v>
      </c>
      <c r="U860" s="9">
        <f t="shared" si="95"/>
        <v>42079.745578703703</v>
      </c>
      <c r="V860" s="9">
        <f t="shared" si="96"/>
        <v>42109.957638888889</v>
      </c>
      <c r="W860">
        <f t="shared" si="97"/>
        <v>2015</v>
      </c>
    </row>
    <row r="861" spans="1:23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9">
        <f t="shared" si="91"/>
        <v>42159</v>
      </c>
      <c r="K861">
        <v>1430768468</v>
      </c>
      <c r="L861" s="9">
        <f t="shared" si="92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12">
        <f t="shared" si="93"/>
        <v>1.05</v>
      </c>
      <c r="R861">
        <f t="shared" si="94"/>
        <v>42.72</v>
      </c>
      <c r="S861" s="14" t="s">
        <v>8323</v>
      </c>
      <c r="T861" t="s">
        <v>8325</v>
      </c>
      <c r="U861" s="9">
        <f t="shared" si="95"/>
        <v>42128.820231481484</v>
      </c>
      <c r="V861" s="9">
        <f t="shared" si="96"/>
        <v>42159</v>
      </c>
      <c r="W861">
        <f t="shared" si="97"/>
        <v>2015</v>
      </c>
    </row>
    <row r="862" spans="1:23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9">
        <f t="shared" si="91"/>
        <v>41600.524456018517</v>
      </c>
      <c r="K862">
        <v>1382528113</v>
      </c>
      <c r="L862" s="9">
        <f t="shared" si="92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12">
        <f t="shared" si="93"/>
        <v>0.18</v>
      </c>
      <c r="R862">
        <f t="shared" si="94"/>
        <v>52.92</v>
      </c>
      <c r="S862" s="14" t="s">
        <v>8323</v>
      </c>
      <c r="T862" t="s">
        <v>8326</v>
      </c>
      <c r="U862" s="9">
        <f t="shared" si="95"/>
        <v>41570.482789351852</v>
      </c>
      <c r="V862" s="9">
        <f t="shared" si="96"/>
        <v>41600.524456018517</v>
      </c>
      <c r="W862">
        <f t="shared" si="97"/>
        <v>2013</v>
      </c>
    </row>
    <row r="863" spans="1:23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9">
        <f t="shared" si="91"/>
        <v>42629.965324074074</v>
      </c>
      <c r="K863">
        <v>1471475404</v>
      </c>
      <c r="L863" s="9">
        <f t="shared" si="92"/>
        <v>42599.965324074074</v>
      </c>
      <c r="M863" t="b">
        <v>0</v>
      </c>
      <c r="N863">
        <v>2</v>
      </c>
      <c r="O863" t="b">
        <v>0</v>
      </c>
      <c r="P863" t="s">
        <v>8276</v>
      </c>
      <c r="Q863" s="12">
        <f t="shared" si="93"/>
        <v>0.02</v>
      </c>
      <c r="R863">
        <f t="shared" si="94"/>
        <v>50.5</v>
      </c>
      <c r="S863" s="14" t="s">
        <v>8323</v>
      </c>
      <c r="T863" t="s">
        <v>8326</v>
      </c>
      <c r="U863" s="9">
        <f t="shared" si="95"/>
        <v>42599.965324074074</v>
      </c>
      <c r="V863" s="9">
        <f t="shared" si="96"/>
        <v>42629.965324074074</v>
      </c>
      <c r="W863">
        <f t="shared" si="97"/>
        <v>2016</v>
      </c>
    </row>
    <row r="864" spans="1:23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9">
        <f t="shared" si="91"/>
        <v>41589.596620370372</v>
      </c>
      <c r="K864">
        <v>1381583948</v>
      </c>
      <c r="L864" s="9">
        <f t="shared" si="92"/>
        <v>41559.5549537037</v>
      </c>
      <c r="M864" t="b">
        <v>0</v>
      </c>
      <c r="N864">
        <v>4</v>
      </c>
      <c r="O864" t="b">
        <v>0</v>
      </c>
      <c r="P864" t="s">
        <v>8276</v>
      </c>
      <c r="Q864" s="12">
        <f t="shared" si="93"/>
        <v>0</v>
      </c>
      <c r="R864">
        <f t="shared" si="94"/>
        <v>42.5</v>
      </c>
      <c r="S864" s="14" t="s">
        <v>8323</v>
      </c>
      <c r="T864" t="s">
        <v>8326</v>
      </c>
      <c r="U864" s="9">
        <f t="shared" si="95"/>
        <v>41559.5549537037</v>
      </c>
      <c r="V864" s="9">
        <f t="shared" si="96"/>
        <v>41589.596620370372</v>
      </c>
      <c r="W864">
        <f t="shared" si="97"/>
        <v>2013</v>
      </c>
    </row>
    <row r="865" spans="1:23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9">
        <f t="shared" si="91"/>
        <v>40951.117662037039</v>
      </c>
      <c r="K865">
        <v>1326422966</v>
      </c>
      <c r="L865" s="9">
        <f t="shared" si="92"/>
        <v>40921.117662037039</v>
      </c>
      <c r="M865" t="b">
        <v>0</v>
      </c>
      <c r="N865">
        <v>5</v>
      </c>
      <c r="O865" t="b">
        <v>0</v>
      </c>
      <c r="P865" t="s">
        <v>8276</v>
      </c>
      <c r="Q865" s="12">
        <f t="shared" si="93"/>
        <v>0.05</v>
      </c>
      <c r="R865">
        <f t="shared" si="94"/>
        <v>18</v>
      </c>
      <c r="S865" s="14" t="s">
        <v>8323</v>
      </c>
      <c r="T865" t="s">
        <v>8326</v>
      </c>
      <c r="U865" s="9">
        <f t="shared" si="95"/>
        <v>40921.117662037039</v>
      </c>
      <c r="V865" s="9">
        <f t="shared" si="96"/>
        <v>40951.117662037039</v>
      </c>
      <c r="W865">
        <f t="shared" si="97"/>
        <v>2012</v>
      </c>
    </row>
    <row r="866" spans="1:23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9">
        <f t="shared" si="91"/>
        <v>41563.415972222225</v>
      </c>
      <c r="K866">
        <v>1379990038</v>
      </c>
      <c r="L866" s="9">
        <f t="shared" si="92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12">
        <f t="shared" si="93"/>
        <v>0.42</v>
      </c>
      <c r="R866">
        <f t="shared" si="94"/>
        <v>34.18</v>
      </c>
      <c r="S866" s="14" t="s">
        <v>8323</v>
      </c>
      <c r="T866" t="s">
        <v>8326</v>
      </c>
      <c r="U866" s="9">
        <f t="shared" si="95"/>
        <v>41541.106921296298</v>
      </c>
      <c r="V866" s="9">
        <f t="shared" si="96"/>
        <v>41563.415972222225</v>
      </c>
      <c r="W866">
        <f t="shared" si="97"/>
        <v>2013</v>
      </c>
    </row>
    <row r="867" spans="1:23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9">
        <f t="shared" si="91"/>
        <v>41290.773113425923</v>
      </c>
      <c r="K867">
        <v>1353177197</v>
      </c>
      <c r="L867" s="9">
        <f t="shared" si="92"/>
        <v>41230.773113425923</v>
      </c>
      <c r="M867" t="b">
        <v>0</v>
      </c>
      <c r="N867">
        <v>2</v>
      </c>
      <c r="O867" t="b">
        <v>0</v>
      </c>
      <c r="P867" t="s">
        <v>8276</v>
      </c>
      <c r="Q867" s="12">
        <f t="shared" si="93"/>
        <v>0.02</v>
      </c>
      <c r="R867">
        <f t="shared" si="94"/>
        <v>22.5</v>
      </c>
      <c r="S867" s="14" t="s">
        <v>8323</v>
      </c>
      <c r="T867" t="s">
        <v>8326</v>
      </c>
      <c r="U867" s="9">
        <f t="shared" si="95"/>
        <v>41230.773113425923</v>
      </c>
      <c r="V867" s="9">
        <f t="shared" si="96"/>
        <v>41290.773113425923</v>
      </c>
      <c r="W867">
        <f t="shared" si="97"/>
        <v>2012</v>
      </c>
    </row>
    <row r="868" spans="1:23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9">
        <f t="shared" si="91"/>
        <v>42063.631944444445</v>
      </c>
      <c r="K868">
        <v>1421853518</v>
      </c>
      <c r="L868" s="9">
        <f t="shared" si="92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12">
        <f t="shared" si="93"/>
        <v>0.18</v>
      </c>
      <c r="R868">
        <f t="shared" si="94"/>
        <v>58.18</v>
      </c>
      <c r="S868" s="14" t="s">
        <v>8323</v>
      </c>
      <c r="T868" t="s">
        <v>8326</v>
      </c>
      <c r="U868" s="9">
        <f t="shared" si="95"/>
        <v>42025.637939814813</v>
      </c>
      <c r="V868" s="9">
        <f t="shared" si="96"/>
        <v>42063.631944444445</v>
      </c>
      <c r="W868">
        <f t="shared" si="97"/>
        <v>2015</v>
      </c>
    </row>
    <row r="869" spans="1:23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9">
        <f t="shared" si="91"/>
        <v>40148.207638888889</v>
      </c>
      <c r="K869">
        <v>1254450706</v>
      </c>
      <c r="L869" s="9">
        <f t="shared" si="92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12">
        <f t="shared" si="93"/>
        <v>0.24</v>
      </c>
      <c r="R869">
        <f t="shared" si="94"/>
        <v>109.18</v>
      </c>
      <c r="S869" s="14" t="s">
        <v>8323</v>
      </c>
      <c r="T869" t="s">
        <v>8326</v>
      </c>
      <c r="U869" s="9">
        <f t="shared" si="95"/>
        <v>40088.105393518519</v>
      </c>
      <c r="V869" s="9">
        <f t="shared" si="96"/>
        <v>40148.207638888889</v>
      </c>
      <c r="W869">
        <f t="shared" si="97"/>
        <v>2009</v>
      </c>
    </row>
    <row r="870" spans="1:23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9">
        <f t="shared" si="91"/>
        <v>41646.027754629627</v>
      </c>
      <c r="K870">
        <v>1386463198</v>
      </c>
      <c r="L870" s="9">
        <f t="shared" si="92"/>
        <v>41616.027754629627</v>
      </c>
      <c r="M870" t="b">
        <v>0</v>
      </c>
      <c r="N870">
        <v>1</v>
      </c>
      <c r="O870" t="b">
        <v>0</v>
      </c>
      <c r="P870" t="s">
        <v>8276</v>
      </c>
      <c r="Q870" s="12">
        <f t="shared" si="93"/>
        <v>0</v>
      </c>
      <c r="R870">
        <f t="shared" si="94"/>
        <v>50</v>
      </c>
      <c r="S870" s="14" t="s">
        <v>8323</v>
      </c>
      <c r="T870" t="s">
        <v>8326</v>
      </c>
      <c r="U870" s="9">
        <f t="shared" si="95"/>
        <v>41616.027754629627</v>
      </c>
      <c r="V870" s="9">
        <f t="shared" si="96"/>
        <v>41646.027754629627</v>
      </c>
      <c r="W870">
        <f t="shared" si="97"/>
        <v>2013</v>
      </c>
    </row>
    <row r="871" spans="1:23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9">
        <f t="shared" si="91"/>
        <v>41372.803900462961</v>
      </c>
      <c r="K871">
        <v>1362860257</v>
      </c>
      <c r="L871" s="9">
        <f t="shared" si="92"/>
        <v>41342.845567129625</v>
      </c>
      <c r="M871" t="b">
        <v>0</v>
      </c>
      <c r="N871">
        <v>3</v>
      </c>
      <c r="O871" t="b">
        <v>0</v>
      </c>
      <c r="P871" t="s">
        <v>8276</v>
      </c>
      <c r="Q871" s="12">
        <f t="shared" si="93"/>
        <v>0.12</v>
      </c>
      <c r="R871">
        <f t="shared" si="94"/>
        <v>346.67</v>
      </c>
      <c r="S871" s="14" t="s">
        <v>8323</v>
      </c>
      <c r="T871" t="s">
        <v>8326</v>
      </c>
      <c r="U871" s="9">
        <f t="shared" si="95"/>
        <v>41342.845567129625</v>
      </c>
      <c r="V871" s="9">
        <f t="shared" si="96"/>
        <v>41372.803900462961</v>
      </c>
      <c r="W871">
        <f t="shared" si="97"/>
        <v>2013</v>
      </c>
    </row>
    <row r="872" spans="1:23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9">
        <f t="shared" si="91"/>
        <v>41518.022256944445</v>
      </c>
      <c r="K872">
        <v>1375403523</v>
      </c>
      <c r="L872" s="9">
        <f t="shared" si="92"/>
        <v>41488.022256944445</v>
      </c>
      <c r="M872" t="b">
        <v>0</v>
      </c>
      <c r="N872">
        <v>5</v>
      </c>
      <c r="O872" t="b">
        <v>0</v>
      </c>
      <c r="P872" t="s">
        <v>8276</v>
      </c>
      <c r="Q872" s="12">
        <f t="shared" si="93"/>
        <v>0</v>
      </c>
      <c r="R872">
        <f t="shared" si="94"/>
        <v>12.4</v>
      </c>
      <c r="S872" s="14" t="s">
        <v>8323</v>
      </c>
      <c r="T872" t="s">
        <v>8326</v>
      </c>
      <c r="U872" s="9">
        <f t="shared" si="95"/>
        <v>41488.022256944445</v>
      </c>
      <c r="V872" s="9">
        <f t="shared" si="96"/>
        <v>41518.022256944445</v>
      </c>
      <c r="W872">
        <f t="shared" si="97"/>
        <v>2013</v>
      </c>
    </row>
    <row r="873" spans="1:23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9">
        <f t="shared" si="91"/>
        <v>41607.602951388893</v>
      </c>
      <c r="K873">
        <v>1383139695</v>
      </c>
      <c r="L873" s="9">
        <f t="shared" si="92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12">
        <f t="shared" si="93"/>
        <v>0.05</v>
      </c>
      <c r="R873">
        <f t="shared" si="94"/>
        <v>27.08</v>
      </c>
      <c r="S873" s="14" t="s">
        <v>8323</v>
      </c>
      <c r="T873" t="s">
        <v>8326</v>
      </c>
      <c r="U873" s="9">
        <f t="shared" si="95"/>
        <v>41577.561284722222</v>
      </c>
      <c r="V873" s="9">
        <f t="shared" si="96"/>
        <v>41607.602951388893</v>
      </c>
      <c r="W873">
        <f t="shared" si="97"/>
        <v>2013</v>
      </c>
    </row>
    <row r="874" spans="1:23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9">
        <f t="shared" si="91"/>
        <v>40612.825543981482</v>
      </c>
      <c r="K874">
        <v>1295898527</v>
      </c>
      <c r="L874" s="9">
        <f t="shared" si="92"/>
        <v>40567.825543981482</v>
      </c>
      <c r="M874" t="b">
        <v>0</v>
      </c>
      <c r="N874">
        <v>2</v>
      </c>
      <c r="O874" t="b">
        <v>0</v>
      </c>
      <c r="P874" t="s">
        <v>8276</v>
      </c>
      <c r="Q874" s="12">
        <f t="shared" si="93"/>
        <v>0.01</v>
      </c>
      <c r="R874">
        <f t="shared" si="94"/>
        <v>32.5</v>
      </c>
      <c r="S874" s="14" t="s">
        <v>8323</v>
      </c>
      <c r="T874" t="s">
        <v>8326</v>
      </c>
      <c r="U874" s="9">
        <f t="shared" si="95"/>
        <v>40567.825543981482</v>
      </c>
      <c r="V874" s="9">
        <f t="shared" si="96"/>
        <v>40612.825543981482</v>
      </c>
      <c r="W874">
        <f t="shared" si="97"/>
        <v>2011</v>
      </c>
    </row>
    <row r="875" spans="1:23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9">
        <f t="shared" si="91"/>
        <v>41224.208796296298</v>
      </c>
      <c r="K875">
        <v>1349150440</v>
      </c>
      <c r="L875" s="9">
        <f t="shared" si="92"/>
        <v>41184.167129629626</v>
      </c>
      <c r="M875" t="b">
        <v>0</v>
      </c>
      <c r="N875">
        <v>5</v>
      </c>
      <c r="O875" t="b">
        <v>0</v>
      </c>
      <c r="P875" t="s">
        <v>8276</v>
      </c>
      <c r="Q875" s="12">
        <f t="shared" si="93"/>
        <v>0.01</v>
      </c>
      <c r="R875">
        <f t="shared" si="94"/>
        <v>9</v>
      </c>
      <c r="S875" s="14" t="s">
        <v>8323</v>
      </c>
      <c r="T875" t="s">
        <v>8326</v>
      </c>
      <c r="U875" s="9">
        <f t="shared" si="95"/>
        <v>41184.167129629626</v>
      </c>
      <c r="V875" s="9">
        <f t="shared" si="96"/>
        <v>41224.208796296298</v>
      </c>
      <c r="W875">
        <f t="shared" si="97"/>
        <v>2012</v>
      </c>
    </row>
    <row r="876" spans="1:23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9">
        <f t="shared" si="91"/>
        <v>41398.583726851852</v>
      </c>
      <c r="K876">
        <v>1365084034</v>
      </c>
      <c r="L876" s="9">
        <f t="shared" si="92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12">
        <f t="shared" si="93"/>
        <v>0.24</v>
      </c>
      <c r="R876">
        <f t="shared" si="94"/>
        <v>34.76</v>
      </c>
      <c r="S876" s="14" t="s">
        <v>8323</v>
      </c>
      <c r="T876" t="s">
        <v>8326</v>
      </c>
      <c r="U876" s="9">
        <f t="shared" si="95"/>
        <v>41368.583726851852</v>
      </c>
      <c r="V876" s="9">
        <f t="shared" si="96"/>
        <v>41398.583726851852</v>
      </c>
      <c r="W876">
        <f t="shared" si="97"/>
        <v>2013</v>
      </c>
    </row>
    <row r="877" spans="1:23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9">
        <f t="shared" si="91"/>
        <v>42268.723738425921</v>
      </c>
      <c r="K877">
        <v>1441128131</v>
      </c>
      <c r="L877" s="9">
        <f t="shared" si="92"/>
        <v>42248.723738425921</v>
      </c>
      <c r="M877" t="b">
        <v>0</v>
      </c>
      <c r="N877">
        <v>0</v>
      </c>
      <c r="O877" t="b">
        <v>0</v>
      </c>
      <c r="P877" t="s">
        <v>8276</v>
      </c>
      <c r="Q877" s="12">
        <f t="shared" si="93"/>
        <v>0</v>
      </c>
      <c r="R877">
        <f t="shared" si="94"/>
        <v>0</v>
      </c>
      <c r="S877" s="14" t="s">
        <v>8323</v>
      </c>
      <c r="T877" t="s">
        <v>8326</v>
      </c>
      <c r="U877" s="9">
        <f t="shared" si="95"/>
        <v>42248.723738425921</v>
      </c>
      <c r="V877" s="9">
        <f t="shared" si="96"/>
        <v>42268.723738425921</v>
      </c>
      <c r="W877">
        <f t="shared" si="97"/>
        <v>2015</v>
      </c>
    </row>
    <row r="878" spans="1:23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9">
        <f t="shared" si="91"/>
        <v>41309.496840277774</v>
      </c>
      <c r="K878">
        <v>1357127727</v>
      </c>
      <c r="L878" s="9">
        <f t="shared" si="92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12">
        <f t="shared" si="93"/>
        <v>0.41</v>
      </c>
      <c r="R878">
        <f t="shared" si="94"/>
        <v>28.58</v>
      </c>
      <c r="S878" s="14" t="s">
        <v>8323</v>
      </c>
      <c r="T878" t="s">
        <v>8326</v>
      </c>
      <c r="U878" s="9">
        <f t="shared" si="95"/>
        <v>41276.496840277774</v>
      </c>
      <c r="V878" s="9">
        <f t="shared" si="96"/>
        <v>41309.496840277774</v>
      </c>
      <c r="W878">
        <f t="shared" si="97"/>
        <v>2013</v>
      </c>
    </row>
    <row r="879" spans="1:23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9">
        <f t="shared" si="91"/>
        <v>41627.788888888885</v>
      </c>
      <c r="K879">
        <v>1384887360</v>
      </c>
      <c r="L879" s="9">
        <f t="shared" si="92"/>
        <v>41597.788888888885</v>
      </c>
      <c r="M879" t="b">
        <v>0</v>
      </c>
      <c r="N879">
        <v>29</v>
      </c>
      <c r="O879" t="b">
        <v>0</v>
      </c>
      <c r="P879" t="s">
        <v>8276</v>
      </c>
      <c r="Q879" s="12">
        <f t="shared" si="93"/>
        <v>0.68</v>
      </c>
      <c r="R879">
        <f t="shared" si="94"/>
        <v>46.59</v>
      </c>
      <c r="S879" s="14" t="s">
        <v>8323</v>
      </c>
      <c r="T879" t="s">
        <v>8326</v>
      </c>
      <c r="U879" s="9">
        <f t="shared" si="95"/>
        <v>41597.788888888885</v>
      </c>
      <c r="V879" s="9">
        <f t="shared" si="96"/>
        <v>41627.788888888885</v>
      </c>
      <c r="W879">
        <f t="shared" si="97"/>
        <v>2013</v>
      </c>
    </row>
    <row r="880" spans="1:23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9">
        <f t="shared" si="91"/>
        <v>40535.232916666668</v>
      </c>
      <c r="K880">
        <v>1290490524</v>
      </c>
      <c r="L880" s="9">
        <f t="shared" si="92"/>
        <v>40505.232916666668</v>
      </c>
      <c r="M880" t="b">
        <v>0</v>
      </c>
      <c r="N880">
        <v>2</v>
      </c>
      <c r="O880" t="b">
        <v>0</v>
      </c>
      <c r="P880" t="s">
        <v>8276</v>
      </c>
      <c r="Q880" s="12">
        <f t="shared" si="93"/>
        <v>0.01</v>
      </c>
      <c r="R880">
        <f t="shared" si="94"/>
        <v>32.5</v>
      </c>
      <c r="S880" s="14" t="s">
        <v>8323</v>
      </c>
      <c r="T880" t="s">
        <v>8326</v>
      </c>
      <c r="U880" s="9">
        <f t="shared" si="95"/>
        <v>40505.232916666668</v>
      </c>
      <c r="V880" s="9">
        <f t="shared" si="96"/>
        <v>40535.232916666668</v>
      </c>
      <c r="W880">
        <f t="shared" si="97"/>
        <v>2010</v>
      </c>
    </row>
    <row r="881" spans="1:23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9">
        <f t="shared" si="91"/>
        <v>41058.829918981479</v>
      </c>
      <c r="K881">
        <v>1336506905</v>
      </c>
      <c r="L881" s="9">
        <f t="shared" si="92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12">
        <f t="shared" si="93"/>
        <v>0.31</v>
      </c>
      <c r="R881">
        <f t="shared" si="94"/>
        <v>21.47</v>
      </c>
      <c r="S881" s="14" t="s">
        <v>8323</v>
      </c>
      <c r="T881" t="s">
        <v>8326</v>
      </c>
      <c r="U881" s="9">
        <f t="shared" si="95"/>
        <v>41037.829918981479</v>
      </c>
      <c r="V881" s="9">
        <f t="shared" si="96"/>
        <v>41058.829918981479</v>
      </c>
      <c r="W881">
        <f t="shared" si="97"/>
        <v>2012</v>
      </c>
    </row>
    <row r="882" spans="1:23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9">
        <f t="shared" si="91"/>
        <v>41212.32104166667</v>
      </c>
      <c r="K882">
        <v>1348731738</v>
      </c>
      <c r="L882" s="9">
        <f t="shared" si="92"/>
        <v>41179.32104166667</v>
      </c>
      <c r="M882" t="b">
        <v>0</v>
      </c>
      <c r="N882">
        <v>8</v>
      </c>
      <c r="O882" t="b">
        <v>0</v>
      </c>
      <c r="P882" t="s">
        <v>8277</v>
      </c>
      <c r="Q882" s="12">
        <f t="shared" si="93"/>
        <v>0.03</v>
      </c>
      <c r="R882">
        <f t="shared" si="94"/>
        <v>14.13</v>
      </c>
      <c r="S882" s="14" t="s">
        <v>8323</v>
      </c>
      <c r="T882" t="s">
        <v>8327</v>
      </c>
      <c r="U882" s="9">
        <f t="shared" si="95"/>
        <v>41179.32104166667</v>
      </c>
      <c r="V882" s="9">
        <f t="shared" si="96"/>
        <v>41212.32104166667</v>
      </c>
      <c r="W882">
        <f t="shared" si="97"/>
        <v>2012</v>
      </c>
    </row>
    <row r="883" spans="1:23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9">
        <f t="shared" si="91"/>
        <v>40922.25099537037</v>
      </c>
      <c r="K883">
        <v>1322632886</v>
      </c>
      <c r="L883" s="9">
        <f t="shared" si="92"/>
        <v>40877.25099537037</v>
      </c>
      <c r="M883" t="b">
        <v>0</v>
      </c>
      <c r="N883">
        <v>1</v>
      </c>
      <c r="O883" t="b">
        <v>0</v>
      </c>
      <c r="P883" t="s">
        <v>8277</v>
      </c>
      <c r="Q883" s="12">
        <f t="shared" si="93"/>
        <v>0.01</v>
      </c>
      <c r="R883">
        <f t="shared" si="94"/>
        <v>30</v>
      </c>
      <c r="S883" s="14" t="s">
        <v>8323</v>
      </c>
      <c r="T883" t="s">
        <v>8327</v>
      </c>
      <c r="U883" s="9">
        <f t="shared" si="95"/>
        <v>40877.25099537037</v>
      </c>
      <c r="V883" s="9">
        <f t="shared" si="96"/>
        <v>40922.25099537037</v>
      </c>
      <c r="W883">
        <f t="shared" si="97"/>
        <v>2011</v>
      </c>
    </row>
    <row r="884" spans="1:23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9">
        <f t="shared" si="91"/>
        <v>40792.860532407409</v>
      </c>
      <c r="K884">
        <v>1312490350</v>
      </c>
      <c r="L884" s="9">
        <f t="shared" si="92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12">
        <f t="shared" si="93"/>
        <v>0.2</v>
      </c>
      <c r="R884">
        <f t="shared" si="94"/>
        <v>21.57</v>
      </c>
      <c r="S884" s="14" t="s">
        <v>8323</v>
      </c>
      <c r="T884" t="s">
        <v>8327</v>
      </c>
      <c r="U884" s="9">
        <f t="shared" si="95"/>
        <v>40759.860532407409</v>
      </c>
      <c r="V884" s="9">
        <f t="shared" si="96"/>
        <v>40792.860532407409</v>
      </c>
      <c r="W884">
        <f t="shared" si="97"/>
        <v>2011</v>
      </c>
    </row>
    <row r="885" spans="1:23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9">
        <f t="shared" si="91"/>
        <v>42431.935590277775</v>
      </c>
      <c r="K885">
        <v>1451773635</v>
      </c>
      <c r="L885" s="9">
        <f t="shared" si="92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12">
        <f t="shared" si="93"/>
        <v>0.4</v>
      </c>
      <c r="R885">
        <f t="shared" si="94"/>
        <v>83.38</v>
      </c>
      <c r="S885" s="14" t="s">
        <v>8323</v>
      </c>
      <c r="T885" t="s">
        <v>8327</v>
      </c>
      <c r="U885" s="9">
        <f t="shared" si="95"/>
        <v>42371.935590277775</v>
      </c>
      <c r="V885" s="9">
        <f t="shared" si="96"/>
        <v>42431.935590277775</v>
      </c>
      <c r="W885">
        <f t="shared" si="97"/>
        <v>2016</v>
      </c>
    </row>
    <row r="886" spans="1:23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9">
        <f t="shared" si="91"/>
        <v>41041.104861111111</v>
      </c>
      <c r="K886">
        <v>1331666146</v>
      </c>
      <c r="L886" s="9">
        <f t="shared" si="92"/>
        <v>40981.802615740744</v>
      </c>
      <c r="M886" t="b">
        <v>0</v>
      </c>
      <c r="N886">
        <v>2</v>
      </c>
      <c r="O886" t="b">
        <v>0</v>
      </c>
      <c r="P886" t="s">
        <v>8277</v>
      </c>
      <c r="Q886" s="12">
        <f t="shared" si="93"/>
        <v>0.01</v>
      </c>
      <c r="R886">
        <f t="shared" si="94"/>
        <v>10</v>
      </c>
      <c r="S886" s="14" t="s">
        <v>8323</v>
      </c>
      <c r="T886" t="s">
        <v>8327</v>
      </c>
      <c r="U886" s="9">
        <f t="shared" si="95"/>
        <v>40981.802615740744</v>
      </c>
      <c r="V886" s="9">
        <f t="shared" si="96"/>
        <v>41041.104861111111</v>
      </c>
      <c r="W886">
        <f t="shared" si="97"/>
        <v>2012</v>
      </c>
    </row>
    <row r="887" spans="1:23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9">
        <f t="shared" si="91"/>
        <v>42734.941099537042</v>
      </c>
      <c r="K887">
        <v>1481322911</v>
      </c>
      <c r="L887" s="9">
        <f t="shared" si="92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12">
        <f t="shared" si="93"/>
        <v>0.75</v>
      </c>
      <c r="R887">
        <f t="shared" si="94"/>
        <v>35.71</v>
      </c>
      <c r="S887" s="14" t="s">
        <v>8323</v>
      </c>
      <c r="T887" t="s">
        <v>8327</v>
      </c>
      <c r="U887" s="9">
        <f t="shared" si="95"/>
        <v>42713.941099537042</v>
      </c>
      <c r="V887" s="9">
        <f t="shared" si="96"/>
        <v>42734.941099537042</v>
      </c>
      <c r="W887">
        <f t="shared" si="97"/>
        <v>2016</v>
      </c>
    </row>
    <row r="888" spans="1:23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9">
        <f t="shared" si="91"/>
        <v>42628.870520833334</v>
      </c>
      <c r="K888">
        <v>1471812813</v>
      </c>
      <c r="L888" s="9">
        <f t="shared" si="92"/>
        <v>42603.870520833334</v>
      </c>
      <c r="M888" t="b">
        <v>0</v>
      </c>
      <c r="N888">
        <v>7</v>
      </c>
      <c r="O888" t="b">
        <v>0</v>
      </c>
      <c r="P888" t="s">
        <v>8277</v>
      </c>
      <c r="Q888" s="12">
        <f t="shared" si="93"/>
        <v>0.41</v>
      </c>
      <c r="R888">
        <f t="shared" si="94"/>
        <v>29.29</v>
      </c>
      <c r="S888" s="14" t="s">
        <v>8323</v>
      </c>
      <c r="T888" t="s">
        <v>8327</v>
      </c>
      <c r="U888" s="9">
        <f t="shared" si="95"/>
        <v>42603.870520833334</v>
      </c>
      <c r="V888" s="9">
        <f t="shared" si="96"/>
        <v>42628.870520833334</v>
      </c>
      <c r="W888">
        <f t="shared" si="97"/>
        <v>2016</v>
      </c>
    </row>
    <row r="889" spans="1:23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9">
        <f t="shared" si="91"/>
        <v>41056.958969907406</v>
      </c>
      <c r="K889">
        <v>1335567655</v>
      </c>
      <c r="L889" s="9">
        <f t="shared" si="92"/>
        <v>41026.958969907406</v>
      </c>
      <c r="M889" t="b">
        <v>0</v>
      </c>
      <c r="N889">
        <v>0</v>
      </c>
      <c r="O889" t="b">
        <v>0</v>
      </c>
      <c r="P889" t="s">
        <v>8277</v>
      </c>
      <c r="Q889" s="12">
        <f t="shared" si="93"/>
        <v>0</v>
      </c>
      <c r="R889">
        <f t="shared" si="94"/>
        <v>0</v>
      </c>
      <c r="S889" s="14" t="s">
        <v>8323</v>
      </c>
      <c r="T889" t="s">
        <v>8327</v>
      </c>
      <c r="U889" s="9">
        <f t="shared" si="95"/>
        <v>41026.958969907406</v>
      </c>
      <c r="V889" s="9">
        <f t="shared" si="96"/>
        <v>41056.958969907406</v>
      </c>
      <c r="W889">
        <f t="shared" si="97"/>
        <v>2012</v>
      </c>
    </row>
    <row r="890" spans="1:23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9">
        <f t="shared" si="91"/>
        <v>40787.25</v>
      </c>
      <c r="K890">
        <v>1311789885</v>
      </c>
      <c r="L890" s="9">
        <f t="shared" si="92"/>
        <v>40751.753298611111</v>
      </c>
      <c r="M890" t="b">
        <v>0</v>
      </c>
      <c r="N890">
        <v>4</v>
      </c>
      <c r="O890" t="b">
        <v>0</v>
      </c>
      <c r="P890" t="s">
        <v>8277</v>
      </c>
      <c r="Q890" s="12">
        <f t="shared" si="93"/>
        <v>7.0000000000000007E-2</v>
      </c>
      <c r="R890">
        <f t="shared" si="94"/>
        <v>18</v>
      </c>
      <c r="S890" s="14" t="s">
        <v>8323</v>
      </c>
      <c r="T890" t="s">
        <v>8327</v>
      </c>
      <c r="U890" s="9">
        <f t="shared" si="95"/>
        <v>40751.753298611111</v>
      </c>
      <c r="V890" s="9">
        <f t="shared" si="96"/>
        <v>40787.25</v>
      </c>
      <c r="W890">
        <f t="shared" si="97"/>
        <v>2011</v>
      </c>
    </row>
    <row r="891" spans="1:23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9">
        <f t="shared" si="91"/>
        <v>41917.784062500003</v>
      </c>
      <c r="K891">
        <v>1409942943</v>
      </c>
      <c r="L891" s="9">
        <f t="shared" si="92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12">
        <f t="shared" si="93"/>
        <v>0.09</v>
      </c>
      <c r="R891">
        <f t="shared" si="94"/>
        <v>73.760000000000005</v>
      </c>
      <c r="S891" s="14" t="s">
        <v>8323</v>
      </c>
      <c r="T891" t="s">
        <v>8327</v>
      </c>
      <c r="U891" s="9">
        <f t="shared" si="95"/>
        <v>41887.784062500003</v>
      </c>
      <c r="V891" s="9">
        <f t="shared" si="96"/>
        <v>41917.784062500003</v>
      </c>
      <c r="W891">
        <f t="shared" si="97"/>
        <v>2014</v>
      </c>
    </row>
    <row r="892" spans="1:23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9">
        <f t="shared" si="91"/>
        <v>41599.740497685183</v>
      </c>
      <c r="K892">
        <v>1382460379</v>
      </c>
      <c r="L892" s="9">
        <f t="shared" si="92"/>
        <v>41569.698831018519</v>
      </c>
      <c r="M892" t="b">
        <v>0</v>
      </c>
      <c r="N892">
        <v>4</v>
      </c>
      <c r="O892" t="b">
        <v>0</v>
      </c>
      <c r="P892" t="s">
        <v>8277</v>
      </c>
      <c r="Q892" s="12">
        <f t="shared" si="93"/>
        <v>0.04</v>
      </c>
      <c r="R892">
        <f t="shared" si="94"/>
        <v>31.25</v>
      </c>
      <c r="S892" s="14" t="s">
        <v>8323</v>
      </c>
      <c r="T892" t="s">
        <v>8327</v>
      </c>
      <c r="U892" s="9">
        <f t="shared" si="95"/>
        <v>41569.698831018519</v>
      </c>
      <c r="V892" s="9">
        <f t="shared" si="96"/>
        <v>41599.740497685183</v>
      </c>
      <c r="W892">
        <f t="shared" si="97"/>
        <v>2013</v>
      </c>
    </row>
    <row r="893" spans="1:23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9">
        <f t="shared" si="91"/>
        <v>41872.031597222223</v>
      </c>
      <c r="K893">
        <v>1405989930</v>
      </c>
      <c r="L893" s="9">
        <f t="shared" si="92"/>
        <v>41842.031597222223</v>
      </c>
      <c r="M893" t="b">
        <v>0</v>
      </c>
      <c r="N893">
        <v>9</v>
      </c>
      <c r="O893" t="b">
        <v>0</v>
      </c>
      <c r="P893" t="s">
        <v>8277</v>
      </c>
      <c r="Q893" s="12">
        <f t="shared" si="93"/>
        <v>0.03</v>
      </c>
      <c r="R893">
        <f t="shared" si="94"/>
        <v>28.89</v>
      </c>
      <c r="S893" s="14" t="s">
        <v>8323</v>
      </c>
      <c r="T893" t="s">
        <v>8327</v>
      </c>
      <c r="U893" s="9">
        <f t="shared" si="95"/>
        <v>41842.031597222223</v>
      </c>
      <c r="V893" s="9">
        <f t="shared" si="96"/>
        <v>41872.031597222223</v>
      </c>
      <c r="W893">
        <f t="shared" si="97"/>
        <v>2014</v>
      </c>
    </row>
    <row r="894" spans="1:23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9">
        <f t="shared" si="91"/>
        <v>40391.166666666664</v>
      </c>
      <c r="K894">
        <v>1273121283</v>
      </c>
      <c r="L894" s="9">
        <f t="shared" si="92"/>
        <v>40304.20003472222</v>
      </c>
      <c r="M894" t="b">
        <v>0</v>
      </c>
      <c r="N894">
        <v>17</v>
      </c>
      <c r="O894" t="b">
        <v>0</v>
      </c>
      <c r="P894" t="s">
        <v>8277</v>
      </c>
      <c r="Q894" s="12">
        <f t="shared" si="93"/>
        <v>0.41</v>
      </c>
      <c r="R894">
        <f t="shared" si="94"/>
        <v>143.82</v>
      </c>
      <c r="S894" s="14" t="s">
        <v>8323</v>
      </c>
      <c r="T894" t="s">
        <v>8327</v>
      </c>
      <c r="U894" s="9">
        <f t="shared" si="95"/>
        <v>40304.20003472222</v>
      </c>
      <c r="V894" s="9">
        <f t="shared" si="96"/>
        <v>40391.166666666664</v>
      </c>
      <c r="W894">
        <f t="shared" si="97"/>
        <v>2010</v>
      </c>
    </row>
    <row r="895" spans="1:23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9">
        <f t="shared" si="91"/>
        <v>42095.856053240743</v>
      </c>
      <c r="K895">
        <v>1425331963</v>
      </c>
      <c r="L895" s="9">
        <f t="shared" si="92"/>
        <v>42065.897719907407</v>
      </c>
      <c r="M895" t="b">
        <v>0</v>
      </c>
      <c r="N895">
        <v>5</v>
      </c>
      <c r="O895" t="b">
        <v>0</v>
      </c>
      <c r="P895" t="s">
        <v>8277</v>
      </c>
      <c r="Q895" s="12">
        <f t="shared" si="93"/>
        <v>0.1</v>
      </c>
      <c r="R895">
        <f t="shared" si="94"/>
        <v>40</v>
      </c>
      <c r="S895" s="14" t="s">
        <v>8323</v>
      </c>
      <c r="T895" t="s">
        <v>8327</v>
      </c>
      <c r="U895" s="9">
        <f t="shared" si="95"/>
        <v>42065.897719907407</v>
      </c>
      <c r="V895" s="9">
        <f t="shared" si="96"/>
        <v>42095.856053240743</v>
      </c>
      <c r="W895">
        <f t="shared" si="97"/>
        <v>2015</v>
      </c>
    </row>
    <row r="896" spans="1:23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9">
        <f t="shared" si="91"/>
        <v>42526.98159722222</v>
      </c>
      <c r="K896">
        <v>1462577610</v>
      </c>
      <c r="L896" s="9">
        <f t="shared" si="92"/>
        <v>42496.98159722222</v>
      </c>
      <c r="M896" t="b">
        <v>0</v>
      </c>
      <c r="N896">
        <v>53</v>
      </c>
      <c r="O896" t="b">
        <v>0</v>
      </c>
      <c r="P896" t="s">
        <v>8277</v>
      </c>
      <c r="Q896" s="12">
        <f t="shared" si="93"/>
        <v>0.39</v>
      </c>
      <c r="R896">
        <f t="shared" si="94"/>
        <v>147.81</v>
      </c>
      <c r="S896" s="14" t="s">
        <v>8323</v>
      </c>
      <c r="T896" t="s">
        <v>8327</v>
      </c>
      <c r="U896" s="9">
        <f t="shared" si="95"/>
        <v>42496.98159722222</v>
      </c>
      <c r="V896" s="9">
        <f t="shared" si="96"/>
        <v>42526.98159722222</v>
      </c>
      <c r="W896">
        <f t="shared" si="97"/>
        <v>2016</v>
      </c>
    </row>
    <row r="897" spans="1:23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9">
        <f t="shared" si="91"/>
        <v>40476.127650462964</v>
      </c>
      <c r="K897">
        <v>1284087829</v>
      </c>
      <c r="L897" s="9">
        <f t="shared" si="92"/>
        <v>40431.127650462964</v>
      </c>
      <c r="M897" t="b">
        <v>0</v>
      </c>
      <c r="N897">
        <v>7</v>
      </c>
      <c r="O897" t="b">
        <v>0</v>
      </c>
      <c r="P897" t="s">
        <v>8277</v>
      </c>
      <c r="Q897" s="12">
        <f t="shared" si="93"/>
        <v>0.02</v>
      </c>
      <c r="R897">
        <f t="shared" si="94"/>
        <v>27.86</v>
      </c>
      <c r="S897" s="14" t="s">
        <v>8323</v>
      </c>
      <c r="T897" t="s">
        <v>8327</v>
      </c>
      <c r="U897" s="9">
        <f t="shared" si="95"/>
        <v>40431.127650462964</v>
      </c>
      <c r="V897" s="9">
        <f t="shared" si="96"/>
        <v>40476.127650462964</v>
      </c>
      <c r="W897">
        <f t="shared" si="97"/>
        <v>2010</v>
      </c>
    </row>
    <row r="898" spans="1:23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9">
        <f t="shared" ref="J898:J961" si="98">(I898/86400)+DATE(1970,1,1)</f>
        <v>42244.166666666672</v>
      </c>
      <c r="K898">
        <v>1438549026</v>
      </c>
      <c r="L898" s="9">
        <f t="shared" ref="L898:L961" si="99">(K898/86400)+DATE(1970,1,1)</f>
        <v>42218.872986111106</v>
      </c>
      <c r="M898" t="b">
        <v>0</v>
      </c>
      <c r="N898">
        <v>72</v>
      </c>
      <c r="O898" t="b">
        <v>0</v>
      </c>
      <c r="P898" t="s">
        <v>8277</v>
      </c>
      <c r="Q898" s="12">
        <f t="shared" si="93"/>
        <v>0.4</v>
      </c>
      <c r="R898">
        <f t="shared" si="94"/>
        <v>44.44</v>
      </c>
      <c r="S898" s="14" t="s">
        <v>8323</v>
      </c>
      <c r="T898" t="s">
        <v>8327</v>
      </c>
      <c r="U898" s="9">
        <f t="shared" si="95"/>
        <v>42218.872986111106</v>
      </c>
      <c r="V898" s="9">
        <f t="shared" si="96"/>
        <v>42244.166666666672</v>
      </c>
      <c r="W898">
        <f t="shared" si="97"/>
        <v>2015</v>
      </c>
    </row>
    <row r="899" spans="1:23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9">
        <f t="shared" si="98"/>
        <v>41241.730416666665</v>
      </c>
      <c r="K899">
        <v>1351528308</v>
      </c>
      <c r="L899" s="9">
        <f t="shared" si="99"/>
        <v>41211.688750000001</v>
      </c>
      <c r="M899" t="b">
        <v>0</v>
      </c>
      <c r="N899">
        <v>0</v>
      </c>
      <c r="O899" t="b">
        <v>0</v>
      </c>
      <c r="P899" t="s">
        <v>8277</v>
      </c>
      <c r="Q899" s="12">
        <f t="shared" ref="Q899:Q962" si="100">ROUND(E899/D899,2)</f>
        <v>0</v>
      </c>
      <c r="R899">
        <f t="shared" ref="R899:R962" si="101">IFERROR(ROUND(E899/N899,2),0)</f>
        <v>0</v>
      </c>
      <c r="S899" s="14" t="s">
        <v>8323</v>
      </c>
      <c r="T899" t="s">
        <v>8327</v>
      </c>
      <c r="U899" s="9">
        <f t="shared" ref="U899:U962" si="102">(K899/86400)+DATE(1970,1,1)</f>
        <v>41211.688750000001</v>
      </c>
      <c r="V899" s="9">
        <f t="shared" ref="V899:V962" si="103">(I899/86400)+DATE(1970,1,1)</f>
        <v>41241.730416666665</v>
      </c>
      <c r="W899">
        <f t="shared" ref="W899:W962" si="104">YEAR(U899)</f>
        <v>2012</v>
      </c>
    </row>
    <row r="900" spans="1:23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9">
        <f t="shared" si="98"/>
        <v>40923.758217592593</v>
      </c>
      <c r="K900">
        <v>1322763110</v>
      </c>
      <c r="L900" s="9">
        <f t="shared" si="9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12">
        <f t="shared" si="100"/>
        <v>0.03</v>
      </c>
      <c r="R900">
        <f t="shared" si="101"/>
        <v>35</v>
      </c>
      <c r="S900" s="14" t="s">
        <v>8323</v>
      </c>
      <c r="T900" t="s">
        <v>8327</v>
      </c>
      <c r="U900" s="9">
        <f t="shared" si="102"/>
        <v>40878.758217592593</v>
      </c>
      <c r="V900" s="9">
        <f t="shared" si="103"/>
        <v>40923.758217592593</v>
      </c>
      <c r="W900">
        <f t="shared" si="104"/>
        <v>2011</v>
      </c>
    </row>
    <row r="901" spans="1:23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9">
        <f t="shared" si="98"/>
        <v>40691.099097222221</v>
      </c>
      <c r="K901">
        <v>1302661362</v>
      </c>
      <c r="L901" s="9">
        <f t="shared" si="9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12">
        <f t="shared" si="100"/>
        <v>0.37</v>
      </c>
      <c r="R901">
        <f t="shared" si="101"/>
        <v>35</v>
      </c>
      <c r="S901" s="14" t="s">
        <v>8323</v>
      </c>
      <c r="T901" t="s">
        <v>8327</v>
      </c>
      <c r="U901" s="9">
        <f t="shared" si="102"/>
        <v>40646.099097222221</v>
      </c>
      <c r="V901" s="9">
        <f t="shared" si="103"/>
        <v>40691.099097222221</v>
      </c>
      <c r="W901">
        <f t="shared" si="104"/>
        <v>2011</v>
      </c>
    </row>
    <row r="902" spans="1:23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9">
        <f t="shared" si="98"/>
        <v>42459.807893518519</v>
      </c>
      <c r="K902">
        <v>1456777402</v>
      </c>
      <c r="L902" s="9">
        <f t="shared" si="99"/>
        <v>42429.84956018519</v>
      </c>
      <c r="M902" t="b">
        <v>0</v>
      </c>
      <c r="N902">
        <v>2</v>
      </c>
      <c r="O902" t="b">
        <v>0</v>
      </c>
      <c r="P902" t="s">
        <v>8276</v>
      </c>
      <c r="Q902" s="12">
        <f t="shared" si="100"/>
        <v>0</v>
      </c>
      <c r="R902">
        <f t="shared" si="101"/>
        <v>10.5</v>
      </c>
      <c r="S902" s="14" t="s">
        <v>8323</v>
      </c>
      <c r="T902" t="s">
        <v>8326</v>
      </c>
      <c r="U902" s="9">
        <f t="shared" si="102"/>
        <v>42429.84956018519</v>
      </c>
      <c r="V902" s="9">
        <f t="shared" si="103"/>
        <v>42459.807893518519</v>
      </c>
      <c r="W902">
        <f t="shared" si="104"/>
        <v>2016</v>
      </c>
    </row>
    <row r="903" spans="1:23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9">
        <f t="shared" si="98"/>
        <v>40337.799305555556</v>
      </c>
      <c r="K903">
        <v>1272050914</v>
      </c>
      <c r="L903" s="9">
        <f t="shared" si="99"/>
        <v>40291.81150462963</v>
      </c>
      <c r="M903" t="b">
        <v>0</v>
      </c>
      <c r="N903">
        <v>0</v>
      </c>
      <c r="O903" t="b">
        <v>0</v>
      </c>
      <c r="P903" t="s">
        <v>8276</v>
      </c>
      <c r="Q903" s="12">
        <f t="shared" si="100"/>
        <v>0</v>
      </c>
      <c r="R903">
        <f t="shared" si="101"/>
        <v>0</v>
      </c>
      <c r="S903" s="14" t="s">
        <v>8323</v>
      </c>
      <c r="T903" t="s">
        <v>8326</v>
      </c>
      <c r="U903" s="9">
        <f t="shared" si="102"/>
        <v>40291.81150462963</v>
      </c>
      <c r="V903" s="9">
        <f t="shared" si="103"/>
        <v>40337.799305555556</v>
      </c>
      <c r="W903">
        <f t="shared" si="104"/>
        <v>2010</v>
      </c>
    </row>
    <row r="904" spans="1:23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9">
        <f t="shared" si="98"/>
        <v>41881.645833333336</v>
      </c>
      <c r="K904">
        <v>1404947422</v>
      </c>
      <c r="L904" s="9">
        <f t="shared" si="9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12">
        <f t="shared" si="100"/>
        <v>0</v>
      </c>
      <c r="R904">
        <f t="shared" si="101"/>
        <v>30</v>
      </c>
      <c r="S904" s="14" t="s">
        <v>8323</v>
      </c>
      <c r="T904" t="s">
        <v>8326</v>
      </c>
      <c r="U904" s="9">
        <f t="shared" si="102"/>
        <v>41829.965532407405</v>
      </c>
      <c r="V904" s="9">
        <f t="shared" si="103"/>
        <v>41881.645833333336</v>
      </c>
      <c r="W904">
        <f t="shared" si="104"/>
        <v>2014</v>
      </c>
    </row>
    <row r="905" spans="1:23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9">
        <f t="shared" si="98"/>
        <v>41175.100694444445</v>
      </c>
      <c r="K905">
        <v>1346180780</v>
      </c>
      <c r="L905" s="9">
        <f t="shared" si="9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12">
        <f t="shared" si="100"/>
        <v>0.03</v>
      </c>
      <c r="R905">
        <f t="shared" si="101"/>
        <v>40</v>
      </c>
      <c r="S905" s="14" t="s">
        <v>8323</v>
      </c>
      <c r="T905" t="s">
        <v>8326</v>
      </c>
      <c r="U905" s="9">
        <f t="shared" si="102"/>
        <v>41149.796064814815</v>
      </c>
      <c r="V905" s="9">
        <f t="shared" si="103"/>
        <v>41175.100694444445</v>
      </c>
      <c r="W905">
        <f t="shared" si="104"/>
        <v>2012</v>
      </c>
    </row>
    <row r="906" spans="1:23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9">
        <f t="shared" si="98"/>
        <v>42372.080289351856</v>
      </c>
      <c r="K906">
        <v>1449194137</v>
      </c>
      <c r="L906" s="9">
        <f t="shared" si="9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12">
        <f t="shared" si="100"/>
        <v>0</v>
      </c>
      <c r="R906">
        <f t="shared" si="101"/>
        <v>50.33</v>
      </c>
      <c r="S906" s="14" t="s">
        <v>8323</v>
      </c>
      <c r="T906" t="s">
        <v>8326</v>
      </c>
      <c r="U906" s="9">
        <f t="shared" si="102"/>
        <v>42342.080289351856</v>
      </c>
      <c r="V906" s="9">
        <f t="shared" si="103"/>
        <v>42372.080289351856</v>
      </c>
      <c r="W906">
        <f t="shared" si="104"/>
        <v>2015</v>
      </c>
    </row>
    <row r="907" spans="1:23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9">
        <f t="shared" si="98"/>
        <v>40567.239884259259</v>
      </c>
      <c r="K907">
        <v>1290663926</v>
      </c>
      <c r="L907" s="9">
        <f t="shared" si="9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12">
        <f t="shared" si="100"/>
        <v>0.03</v>
      </c>
      <c r="R907">
        <f t="shared" si="101"/>
        <v>32.67</v>
      </c>
      <c r="S907" s="14" t="s">
        <v>8323</v>
      </c>
      <c r="T907" t="s">
        <v>8326</v>
      </c>
      <c r="U907" s="9">
        <f t="shared" si="102"/>
        <v>40507.239884259259</v>
      </c>
      <c r="V907" s="9">
        <f t="shared" si="103"/>
        <v>40567.239884259259</v>
      </c>
      <c r="W907">
        <f t="shared" si="104"/>
        <v>2010</v>
      </c>
    </row>
    <row r="908" spans="1:23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9">
        <f t="shared" si="98"/>
        <v>41711.148032407407</v>
      </c>
      <c r="K908">
        <v>1392093190</v>
      </c>
      <c r="L908" s="9">
        <f t="shared" si="9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12">
        <f t="shared" si="100"/>
        <v>0</v>
      </c>
      <c r="R908">
        <f t="shared" si="101"/>
        <v>0</v>
      </c>
      <c r="S908" s="14" t="s">
        <v>8323</v>
      </c>
      <c r="T908" t="s">
        <v>8326</v>
      </c>
      <c r="U908" s="9">
        <f t="shared" si="102"/>
        <v>41681.189699074072</v>
      </c>
      <c r="V908" s="9">
        <f t="shared" si="103"/>
        <v>41711.148032407407</v>
      </c>
      <c r="W908">
        <f t="shared" si="104"/>
        <v>2014</v>
      </c>
    </row>
    <row r="909" spans="1:23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9">
        <f t="shared" si="98"/>
        <v>40797.192395833335</v>
      </c>
      <c r="K909">
        <v>1313123823</v>
      </c>
      <c r="L909" s="9">
        <f t="shared" si="9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12">
        <f t="shared" si="100"/>
        <v>0</v>
      </c>
      <c r="R909">
        <f t="shared" si="101"/>
        <v>0</v>
      </c>
      <c r="S909" s="14" t="s">
        <v>8323</v>
      </c>
      <c r="T909" t="s">
        <v>8326</v>
      </c>
      <c r="U909" s="9">
        <f t="shared" si="102"/>
        <v>40767.192395833335</v>
      </c>
      <c r="V909" s="9">
        <f t="shared" si="103"/>
        <v>40797.192395833335</v>
      </c>
      <c r="W909">
        <f t="shared" si="104"/>
        <v>2011</v>
      </c>
    </row>
    <row r="910" spans="1:23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9">
        <f t="shared" si="98"/>
        <v>40386.207638888889</v>
      </c>
      <c r="K910">
        <v>1276283655</v>
      </c>
      <c r="L910" s="9">
        <f t="shared" si="9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12">
        <f t="shared" si="100"/>
        <v>0</v>
      </c>
      <c r="R910">
        <f t="shared" si="101"/>
        <v>0</v>
      </c>
      <c r="S910" s="14" t="s">
        <v>8323</v>
      </c>
      <c r="T910" t="s">
        <v>8326</v>
      </c>
      <c r="U910" s="9">
        <f t="shared" si="102"/>
        <v>40340.801562499997</v>
      </c>
      <c r="V910" s="9">
        <f t="shared" si="103"/>
        <v>40386.207638888889</v>
      </c>
      <c r="W910">
        <f t="shared" si="104"/>
        <v>2010</v>
      </c>
    </row>
    <row r="911" spans="1:23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9">
        <f t="shared" si="98"/>
        <v>41113.166666666664</v>
      </c>
      <c r="K911">
        <v>1340296440</v>
      </c>
      <c r="L911" s="9">
        <f t="shared" si="99"/>
        <v>41081.69027777778</v>
      </c>
      <c r="M911" t="b">
        <v>0</v>
      </c>
      <c r="N911">
        <v>8</v>
      </c>
      <c r="O911" t="b">
        <v>0</v>
      </c>
      <c r="P911" t="s">
        <v>8276</v>
      </c>
      <c r="Q911" s="12">
        <f t="shared" si="100"/>
        <v>0.03</v>
      </c>
      <c r="R911">
        <f t="shared" si="101"/>
        <v>65</v>
      </c>
      <c r="S911" s="14" t="s">
        <v>8323</v>
      </c>
      <c r="T911" t="s">
        <v>8326</v>
      </c>
      <c r="U911" s="9">
        <f t="shared" si="102"/>
        <v>41081.69027777778</v>
      </c>
      <c r="V911" s="9">
        <f t="shared" si="103"/>
        <v>41113.166666666664</v>
      </c>
      <c r="W911">
        <f t="shared" si="104"/>
        <v>2012</v>
      </c>
    </row>
    <row r="912" spans="1:23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9">
        <f t="shared" si="98"/>
        <v>42797.545358796298</v>
      </c>
      <c r="K912">
        <v>1483362319</v>
      </c>
      <c r="L912" s="9">
        <f t="shared" si="9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12">
        <f t="shared" si="100"/>
        <v>0.22</v>
      </c>
      <c r="R912">
        <f t="shared" si="101"/>
        <v>24.6</v>
      </c>
      <c r="S912" s="14" t="s">
        <v>8323</v>
      </c>
      <c r="T912" t="s">
        <v>8326</v>
      </c>
      <c r="U912" s="9">
        <f t="shared" si="102"/>
        <v>42737.545358796298</v>
      </c>
      <c r="V912" s="9">
        <f t="shared" si="103"/>
        <v>42797.545358796298</v>
      </c>
      <c r="W912">
        <f t="shared" si="104"/>
        <v>2017</v>
      </c>
    </row>
    <row r="913" spans="1:23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9">
        <f t="shared" si="98"/>
        <v>41663.005150462966</v>
      </c>
      <c r="K913">
        <v>1388707645</v>
      </c>
      <c r="L913" s="9">
        <f t="shared" si="9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12">
        <f t="shared" si="100"/>
        <v>0</v>
      </c>
      <c r="R913">
        <f t="shared" si="101"/>
        <v>0</v>
      </c>
      <c r="S913" s="14" t="s">
        <v>8323</v>
      </c>
      <c r="T913" t="s">
        <v>8326</v>
      </c>
      <c r="U913" s="9">
        <f t="shared" si="102"/>
        <v>41642.005150462966</v>
      </c>
      <c r="V913" s="9">
        <f t="shared" si="103"/>
        <v>41663.005150462966</v>
      </c>
      <c r="W913">
        <f t="shared" si="104"/>
        <v>2014</v>
      </c>
    </row>
    <row r="914" spans="1:23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9">
        <f t="shared" si="98"/>
        <v>41254.151006944448</v>
      </c>
      <c r="K914">
        <v>1350009447</v>
      </c>
      <c r="L914" s="9">
        <f t="shared" si="9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12">
        <f t="shared" si="100"/>
        <v>0.01</v>
      </c>
      <c r="R914">
        <f t="shared" si="101"/>
        <v>15</v>
      </c>
      <c r="S914" s="14" t="s">
        <v>8323</v>
      </c>
      <c r="T914" t="s">
        <v>8326</v>
      </c>
      <c r="U914" s="9">
        <f t="shared" si="102"/>
        <v>41194.109340277777</v>
      </c>
      <c r="V914" s="9">
        <f t="shared" si="103"/>
        <v>41254.151006944448</v>
      </c>
      <c r="W914">
        <f t="shared" si="104"/>
        <v>2012</v>
      </c>
    </row>
    <row r="915" spans="1:23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9">
        <f t="shared" si="98"/>
        <v>41034.139108796298</v>
      </c>
      <c r="K915">
        <v>1333596019</v>
      </c>
      <c r="L915" s="9">
        <f t="shared" si="9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12">
        <f t="shared" si="100"/>
        <v>7.0000000000000007E-2</v>
      </c>
      <c r="R915">
        <f t="shared" si="101"/>
        <v>82.58</v>
      </c>
      <c r="S915" s="14" t="s">
        <v>8323</v>
      </c>
      <c r="T915" t="s">
        <v>8326</v>
      </c>
      <c r="U915" s="9">
        <f t="shared" si="102"/>
        <v>41004.139108796298</v>
      </c>
      <c r="V915" s="9">
        <f t="shared" si="103"/>
        <v>41034.139108796298</v>
      </c>
      <c r="W915">
        <f t="shared" si="104"/>
        <v>2012</v>
      </c>
    </row>
    <row r="916" spans="1:23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9">
        <f t="shared" si="98"/>
        <v>41146.763275462959</v>
      </c>
      <c r="K916">
        <v>1343326747</v>
      </c>
      <c r="L916" s="9">
        <f t="shared" si="99"/>
        <v>41116.763275462959</v>
      </c>
      <c r="M916" t="b">
        <v>0</v>
      </c>
      <c r="N916">
        <v>0</v>
      </c>
      <c r="O916" t="b">
        <v>0</v>
      </c>
      <c r="P916" t="s">
        <v>8276</v>
      </c>
      <c r="Q916" s="12">
        <f t="shared" si="100"/>
        <v>0</v>
      </c>
      <c r="R916">
        <f t="shared" si="101"/>
        <v>0</v>
      </c>
      <c r="S916" s="14" t="s">
        <v>8323</v>
      </c>
      <c r="T916" t="s">
        <v>8326</v>
      </c>
      <c r="U916" s="9">
        <f t="shared" si="102"/>
        <v>41116.763275462959</v>
      </c>
      <c r="V916" s="9">
        <f t="shared" si="103"/>
        <v>41146.763275462959</v>
      </c>
      <c r="W916">
        <f t="shared" si="104"/>
        <v>2012</v>
      </c>
    </row>
    <row r="917" spans="1:23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9">
        <f t="shared" si="98"/>
        <v>40969.207638888889</v>
      </c>
      <c r="K917">
        <v>1327853914</v>
      </c>
      <c r="L917" s="9">
        <f t="shared" si="9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12">
        <f t="shared" si="100"/>
        <v>0.06</v>
      </c>
      <c r="R917">
        <f t="shared" si="101"/>
        <v>41.67</v>
      </c>
      <c r="S917" s="14" t="s">
        <v>8323</v>
      </c>
      <c r="T917" t="s">
        <v>8326</v>
      </c>
      <c r="U917" s="9">
        <f t="shared" si="102"/>
        <v>40937.679560185185</v>
      </c>
      <c r="V917" s="9">
        <f t="shared" si="103"/>
        <v>40969.207638888889</v>
      </c>
      <c r="W917">
        <f t="shared" si="104"/>
        <v>2012</v>
      </c>
    </row>
    <row r="918" spans="1:23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9">
        <f t="shared" si="98"/>
        <v>40473.208333333336</v>
      </c>
      <c r="K918">
        <v>1284409734</v>
      </c>
      <c r="L918" s="9">
        <f t="shared" si="9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12">
        <f t="shared" si="100"/>
        <v>0</v>
      </c>
      <c r="R918">
        <f t="shared" si="101"/>
        <v>0</v>
      </c>
      <c r="S918" s="14" t="s">
        <v>8323</v>
      </c>
      <c r="T918" t="s">
        <v>8326</v>
      </c>
      <c r="U918" s="9">
        <f t="shared" si="102"/>
        <v>40434.853402777779</v>
      </c>
      <c r="V918" s="9">
        <f t="shared" si="103"/>
        <v>40473.208333333336</v>
      </c>
      <c r="W918">
        <f t="shared" si="104"/>
        <v>2010</v>
      </c>
    </row>
    <row r="919" spans="1:23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9">
        <f t="shared" si="98"/>
        <v>41834.104166666664</v>
      </c>
      <c r="K919">
        <v>1402612730</v>
      </c>
      <c r="L919" s="9">
        <f t="shared" si="99"/>
        <v>41802.94363425926</v>
      </c>
      <c r="M919" t="b">
        <v>0</v>
      </c>
      <c r="N919">
        <v>1</v>
      </c>
      <c r="O919" t="b">
        <v>0</v>
      </c>
      <c r="P919" t="s">
        <v>8276</v>
      </c>
      <c r="Q919" s="12">
        <f t="shared" si="100"/>
        <v>0.01</v>
      </c>
      <c r="R919">
        <f t="shared" si="101"/>
        <v>30</v>
      </c>
      <c r="S919" s="14" t="s">
        <v>8323</v>
      </c>
      <c r="T919" t="s">
        <v>8326</v>
      </c>
      <c r="U919" s="9">
        <f t="shared" si="102"/>
        <v>41802.94363425926</v>
      </c>
      <c r="V919" s="9">
        <f t="shared" si="103"/>
        <v>41834.104166666664</v>
      </c>
      <c r="W919">
        <f t="shared" si="104"/>
        <v>2014</v>
      </c>
    </row>
    <row r="920" spans="1:23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9">
        <f t="shared" si="98"/>
        <v>41974.957881944443</v>
      </c>
      <c r="K920">
        <v>1414879161</v>
      </c>
      <c r="L920" s="9">
        <f t="shared" si="9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12">
        <f t="shared" si="100"/>
        <v>0.05</v>
      </c>
      <c r="R920">
        <f t="shared" si="101"/>
        <v>19.600000000000001</v>
      </c>
      <c r="S920" s="14" t="s">
        <v>8323</v>
      </c>
      <c r="T920" t="s">
        <v>8326</v>
      </c>
      <c r="U920" s="9">
        <f t="shared" si="102"/>
        <v>41944.916215277779</v>
      </c>
      <c r="V920" s="9">
        <f t="shared" si="103"/>
        <v>41974.957881944443</v>
      </c>
      <c r="W920">
        <f t="shared" si="104"/>
        <v>2014</v>
      </c>
    </row>
    <row r="921" spans="1:23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9">
        <f t="shared" si="98"/>
        <v>41262.641724537039</v>
      </c>
      <c r="K921">
        <v>1352906645</v>
      </c>
      <c r="L921" s="9">
        <f t="shared" si="9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12">
        <f t="shared" si="100"/>
        <v>0.01</v>
      </c>
      <c r="R921">
        <f t="shared" si="101"/>
        <v>100</v>
      </c>
      <c r="S921" s="14" t="s">
        <v>8323</v>
      </c>
      <c r="T921" t="s">
        <v>8326</v>
      </c>
      <c r="U921" s="9">
        <f t="shared" si="102"/>
        <v>41227.641724537039</v>
      </c>
      <c r="V921" s="9">
        <f t="shared" si="103"/>
        <v>41262.641724537039</v>
      </c>
      <c r="W921">
        <f t="shared" si="104"/>
        <v>2012</v>
      </c>
    </row>
    <row r="922" spans="1:23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9">
        <f t="shared" si="98"/>
        <v>41592.713217592594</v>
      </c>
      <c r="K922">
        <v>1381853222</v>
      </c>
      <c r="L922" s="9">
        <f t="shared" si="99"/>
        <v>41562.671550925923</v>
      </c>
      <c r="M922" t="b">
        <v>0</v>
      </c>
      <c r="N922">
        <v>0</v>
      </c>
      <c r="O922" t="b">
        <v>0</v>
      </c>
      <c r="P922" t="s">
        <v>8276</v>
      </c>
      <c r="Q922" s="12">
        <f t="shared" si="100"/>
        <v>0</v>
      </c>
      <c r="R922">
        <f t="shared" si="101"/>
        <v>0</v>
      </c>
      <c r="S922" s="14" t="s">
        <v>8323</v>
      </c>
      <c r="T922" t="s">
        <v>8326</v>
      </c>
      <c r="U922" s="9">
        <f t="shared" si="102"/>
        <v>41562.671550925923</v>
      </c>
      <c r="V922" s="9">
        <f t="shared" si="103"/>
        <v>41592.713217592594</v>
      </c>
      <c r="W922">
        <f t="shared" si="104"/>
        <v>2013</v>
      </c>
    </row>
    <row r="923" spans="1:23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9">
        <f t="shared" si="98"/>
        <v>40889.212685185186</v>
      </c>
      <c r="K923">
        <v>1320033976</v>
      </c>
      <c r="L923" s="9">
        <f t="shared" si="99"/>
        <v>40847.171018518522</v>
      </c>
      <c r="M923" t="b">
        <v>0</v>
      </c>
      <c r="N923">
        <v>20</v>
      </c>
      <c r="O923" t="b">
        <v>0</v>
      </c>
      <c r="P923" t="s">
        <v>8276</v>
      </c>
      <c r="Q923" s="12">
        <f t="shared" si="100"/>
        <v>0.31</v>
      </c>
      <c r="R923">
        <f t="shared" si="101"/>
        <v>231.75</v>
      </c>
      <c r="S923" s="14" t="s">
        <v>8323</v>
      </c>
      <c r="T923" t="s">
        <v>8326</v>
      </c>
      <c r="U923" s="9">
        <f t="shared" si="102"/>
        <v>40847.171018518522</v>
      </c>
      <c r="V923" s="9">
        <f t="shared" si="103"/>
        <v>40889.212685185186</v>
      </c>
      <c r="W923">
        <f t="shared" si="104"/>
        <v>2011</v>
      </c>
    </row>
    <row r="924" spans="1:23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9">
        <f t="shared" si="98"/>
        <v>41913.530011574076</v>
      </c>
      <c r="K924">
        <v>1409143393</v>
      </c>
      <c r="L924" s="9">
        <f t="shared" si="9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12">
        <f t="shared" si="100"/>
        <v>0.21</v>
      </c>
      <c r="R924">
        <f t="shared" si="101"/>
        <v>189.33</v>
      </c>
      <c r="S924" s="14" t="s">
        <v>8323</v>
      </c>
      <c r="T924" t="s">
        <v>8326</v>
      </c>
      <c r="U924" s="9">
        <f t="shared" si="102"/>
        <v>41878.530011574076</v>
      </c>
      <c r="V924" s="9">
        <f t="shared" si="103"/>
        <v>41913.530011574076</v>
      </c>
      <c r="W924">
        <f t="shared" si="104"/>
        <v>2014</v>
      </c>
    </row>
    <row r="925" spans="1:23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9">
        <f t="shared" si="98"/>
        <v>41965.001423611116</v>
      </c>
      <c r="K925">
        <v>1414018923</v>
      </c>
      <c r="L925" s="9">
        <f t="shared" si="9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12">
        <f t="shared" si="100"/>
        <v>0.02</v>
      </c>
      <c r="R925">
        <f t="shared" si="101"/>
        <v>55</v>
      </c>
      <c r="S925" s="14" t="s">
        <v>8323</v>
      </c>
      <c r="T925" t="s">
        <v>8326</v>
      </c>
      <c r="U925" s="9">
        <f t="shared" si="102"/>
        <v>41934.959756944445</v>
      </c>
      <c r="V925" s="9">
        <f t="shared" si="103"/>
        <v>41965.001423611116</v>
      </c>
      <c r="W925">
        <f t="shared" si="104"/>
        <v>2014</v>
      </c>
    </row>
    <row r="926" spans="1:23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9">
        <f t="shared" si="98"/>
        <v>41318.942928240736</v>
      </c>
      <c r="K926">
        <v>1358203069</v>
      </c>
      <c r="L926" s="9">
        <f t="shared" si="99"/>
        <v>41288.942928240736</v>
      </c>
      <c r="M926" t="b">
        <v>0</v>
      </c>
      <c r="N926">
        <v>15</v>
      </c>
      <c r="O926" t="b">
        <v>0</v>
      </c>
      <c r="P926" t="s">
        <v>8276</v>
      </c>
      <c r="Q926" s="12">
        <f t="shared" si="100"/>
        <v>0.11</v>
      </c>
      <c r="R926">
        <f t="shared" si="101"/>
        <v>21.8</v>
      </c>
      <c r="S926" s="14" t="s">
        <v>8323</v>
      </c>
      <c r="T926" t="s">
        <v>8326</v>
      </c>
      <c r="U926" s="9">
        <f t="shared" si="102"/>
        <v>41288.942928240736</v>
      </c>
      <c r="V926" s="9">
        <f t="shared" si="103"/>
        <v>41318.942928240736</v>
      </c>
      <c r="W926">
        <f t="shared" si="104"/>
        <v>2013</v>
      </c>
    </row>
    <row r="927" spans="1:23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9">
        <f t="shared" si="98"/>
        <v>41605.922581018516</v>
      </c>
      <c r="K927">
        <v>1382994511</v>
      </c>
      <c r="L927" s="9">
        <f t="shared" si="9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12">
        <f t="shared" si="100"/>
        <v>0.03</v>
      </c>
      <c r="R927">
        <f t="shared" si="101"/>
        <v>32</v>
      </c>
      <c r="S927" s="14" t="s">
        <v>8323</v>
      </c>
      <c r="T927" t="s">
        <v>8326</v>
      </c>
      <c r="U927" s="9">
        <f t="shared" si="102"/>
        <v>41575.880914351852</v>
      </c>
      <c r="V927" s="9">
        <f t="shared" si="103"/>
        <v>41605.922581018516</v>
      </c>
      <c r="W927">
        <f t="shared" si="104"/>
        <v>2013</v>
      </c>
    </row>
    <row r="928" spans="1:23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9">
        <f t="shared" si="98"/>
        <v>40367.944444444445</v>
      </c>
      <c r="K928">
        <v>1276043330</v>
      </c>
      <c r="L928" s="9">
        <f t="shared" si="99"/>
        <v>40338.02002314815</v>
      </c>
      <c r="M928" t="b">
        <v>0</v>
      </c>
      <c r="N928">
        <v>0</v>
      </c>
      <c r="O928" t="b">
        <v>0</v>
      </c>
      <c r="P928" t="s">
        <v>8276</v>
      </c>
      <c r="Q928" s="12">
        <f t="shared" si="100"/>
        <v>0</v>
      </c>
      <c r="R928">
        <f t="shared" si="101"/>
        <v>0</v>
      </c>
      <c r="S928" s="14" t="s">
        <v>8323</v>
      </c>
      <c r="T928" t="s">
        <v>8326</v>
      </c>
      <c r="U928" s="9">
        <f t="shared" si="102"/>
        <v>40338.02002314815</v>
      </c>
      <c r="V928" s="9">
        <f t="shared" si="103"/>
        <v>40367.944444444445</v>
      </c>
      <c r="W928">
        <f t="shared" si="104"/>
        <v>2010</v>
      </c>
    </row>
    <row r="929" spans="1:23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9">
        <f t="shared" si="98"/>
        <v>41043.822858796295</v>
      </c>
      <c r="K929">
        <v>1334432695</v>
      </c>
      <c r="L929" s="9">
        <f t="shared" si="9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12">
        <f t="shared" si="100"/>
        <v>0</v>
      </c>
      <c r="R929">
        <f t="shared" si="101"/>
        <v>0</v>
      </c>
      <c r="S929" s="14" t="s">
        <v>8323</v>
      </c>
      <c r="T929" t="s">
        <v>8326</v>
      </c>
      <c r="U929" s="9">
        <f t="shared" si="102"/>
        <v>41013.822858796295</v>
      </c>
      <c r="V929" s="9">
        <f t="shared" si="103"/>
        <v>41043.822858796295</v>
      </c>
      <c r="W929">
        <f t="shared" si="104"/>
        <v>2012</v>
      </c>
    </row>
    <row r="930" spans="1:23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9">
        <f t="shared" si="98"/>
        <v>41231</v>
      </c>
      <c r="K930">
        <v>1348864913</v>
      </c>
      <c r="L930" s="9">
        <f t="shared" si="9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12">
        <f t="shared" si="100"/>
        <v>0.11</v>
      </c>
      <c r="R930">
        <f t="shared" si="101"/>
        <v>56.25</v>
      </c>
      <c r="S930" s="14" t="s">
        <v>8323</v>
      </c>
      <c r="T930" t="s">
        <v>8326</v>
      </c>
      <c r="U930" s="9">
        <f t="shared" si="102"/>
        <v>41180.86241898148</v>
      </c>
      <c r="V930" s="9">
        <f t="shared" si="103"/>
        <v>41231</v>
      </c>
      <c r="W930">
        <f t="shared" si="104"/>
        <v>2012</v>
      </c>
    </row>
    <row r="931" spans="1:23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9">
        <f t="shared" si="98"/>
        <v>41008.196400462963</v>
      </c>
      <c r="K931">
        <v>1331358169</v>
      </c>
      <c r="L931" s="9">
        <f t="shared" si="9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12">
        <f t="shared" si="100"/>
        <v>0</v>
      </c>
      <c r="R931">
        <f t="shared" si="101"/>
        <v>0</v>
      </c>
      <c r="S931" s="14" t="s">
        <v>8323</v>
      </c>
      <c r="T931" t="s">
        <v>8326</v>
      </c>
      <c r="U931" s="9">
        <f t="shared" si="102"/>
        <v>40978.238067129627</v>
      </c>
      <c r="V931" s="9">
        <f t="shared" si="103"/>
        <v>41008.196400462963</v>
      </c>
      <c r="W931">
        <f t="shared" si="104"/>
        <v>2012</v>
      </c>
    </row>
    <row r="932" spans="1:23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9">
        <f t="shared" si="98"/>
        <v>40354.897222222222</v>
      </c>
      <c r="K932">
        <v>1273874306</v>
      </c>
      <c r="L932" s="9">
        <f t="shared" si="9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12">
        <f t="shared" si="100"/>
        <v>0.38</v>
      </c>
      <c r="R932">
        <f t="shared" si="101"/>
        <v>69</v>
      </c>
      <c r="S932" s="14" t="s">
        <v>8323</v>
      </c>
      <c r="T932" t="s">
        <v>8326</v>
      </c>
      <c r="U932" s="9">
        <f t="shared" si="102"/>
        <v>40312.915578703702</v>
      </c>
      <c r="V932" s="9">
        <f t="shared" si="103"/>
        <v>40354.897222222222</v>
      </c>
      <c r="W932">
        <f t="shared" si="104"/>
        <v>2010</v>
      </c>
    </row>
    <row r="933" spans="1:23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9">
        <f t="shared" si="98"/>
        <v>41714.916666666664</v>
      </c>
      <c r="K933">
        <v>1392021502</v>
      </c>
      <c r="L933" s="9">
        <f t="shared" si="9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12">
        <f t="shared" si="100"/>
        <v>7.0000000000000007E-2</v>
      </c>
      <c r="R933">
        <f t="shared" si="101"/>
        <v>18.71</v>
      </c>
      <c r="S933" s="14" t="s">
        <v>8323</v>
      </c>
      <c r="T933" t="s">
        <v>8326</v>
      </c>
      <c r="U933" s="9">
        <f t="shared" si="102"/>
        <v>41680.359976851854</v>
      </c>
      <c r="V933" s="9">
        <f t="shared" si="103"/>
        <v>41714.916666666664</v>
      </c>
      <c r="W933">
        <f t="shared" si="104"/>
        <v>2014</v>
      </c>
    </row>
    <row r="934" spans="1:23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9">
        <f t="shared" si="98"/>
        <v>41355.927604166667</v>
      </c>
      <c r="K934">
        <v>1360106145</v>
      </c>
      <c r="L934" s="9">
        <f t="shared" si="9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12">
        <f t="shared" si="100"/>
        <v>0.15</v>
      </c>
      <c r="R934">
        <f t="shared" si="101"/>
        <v>46.03</v>
      </c>
      <c r="S934" s="14" t="s">
        <v>8323</v>
      </c>
      <c r="T934" t="s">
        <v>8326</v>
      </c>
      <c r="U934" s="9">
        <f t="shared" si="102"/>
        <v>41310.969270833331</v>
      </c>
      <c r="V934" s="9">
        <f t="shared" si="103"/>
        <v>41355.927604166667</v>
      </c>
      <c r="W934">
        <f t="shared" si="104"/>
        <v>2013</v>
      </c>
    </row>
    <row r="935" spans="1:23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9">
        <f t="shared" si="98"/>
        <v>41771.169085648144</v>
      </c>
      <c r="K935">
        <v>1394683409</v>
      </c>
      <c r="L935" s="9">
        <f t="shared" si="99"/>
        <v>41711.169085648144</v>
      </c>
      <c r="M935" t="b">
        <v>0</v>
      </c>
      <c r="N935">
        <v>2</v>
      </c>
      <c r="O935" t="b">
        <v>0</v>
      </c>
      <c r="P935" t="s">
        <v>8276</v>
      </c>
      <c r="Q935" s="12">
        <f t="shared" si="100"/>
        <v>0.06</v>
      </c>
      <c r="R935">
        <f t="shared" si="101"/>
        <v>60</v>
      </c>
      <c r="S935" s="14" t="s">
        <v>8323</v>
      </c>
      <c r="T935" t="s">
        <v>8326</v>
      </c>
      <c r="U935" s="9">
        <f t="shared" si="102"/>
        <v>41711.169085648144</v>
      </c>
      <c r="V935" s="9">
        <f t="shared" si="103"/>
        <v>41771.169085648144</v>
      </c>
      <c r="W935">
        <f t="shared" si="104"/>
        <v>2014</v>
      </c>
    </row>
    <row r="936" spans="1:23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9">
        <f t="shared" si="98"/>
        <v>41763.25</v>
      </c>
      <c r="K936">
        <v>1396633284</v>
      </c>
      <c r="L936" s="9">
        <f t="shared" si="9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12">
        <f t="shared" si="100"/>
        <v>0.3</v>
      </c>
      <c r="R936">
        <f t="shared" si="101"/>
        <v>50.67</v>
      </c>
      <c r="S936" s="14" t="s">
        <v>8323</v>
      </c>
      <c r="T936" t="s">
        <v>8326</v>
      </c>
      <c r="U936" s="9">
        <f t="shared" si="102"/>
        <v>41733.737083333333</v>
      </c>
      <c r="V936" s="9">
        <f t="shared" si="103"/>
        <v>41763.25</v>
      </c>
      <c r="W936">
        <f t="shared" si="104"/>
        <v>2014</v>
      </c>
    </row>
    <row r="937" spans="1:23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9">
        <f t="shared" si="98"/>
        <v>42398.333668981482</v>
      </c>
      <c r="K937">
        <v>1451462429</v>
      </c>
      <c r="L937" s="9">
        <f t="shared" si="9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12">
        <f t="shared" si="100"/>
        <v>0.01</v>
      </c>
      <c r="R937">
        <f t="shared" si="101"/>
        <v>25</v>
      </c>
      <c r="S937" s="14" t="s">
        <v>8323</v>
      </c>
      <c r="T937" t="s">
        <v>8326</v>
      </c>
      <c r="U937" s="9">
        <f t="shared" si="102"/>
        <v>42368.333668981482</v>
      </c>
      <c r="V937" s="9">
        <f t="shared" si="103"/>
        <v>42398.333668981482</v>
      </c>
      <c r="W937">
        <f t="shared" si="104"/>
        <v>2015</v>
      </c>
    </row>
    <row r="938" spans="1:23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9">
        <f t="shared" si="98"/>
        <v>40926.833333333336</v>
      </c>
      <c r="K938">
        <v>1323131689</v>
      </c>
      <c r="L938" s="9">
        <f t="shared" si="9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12">
        <f t="shared" si="100"/>
        <v>0</v>
      </c>
      <c r="R938">
        <f t="shared" si="101"/>
        <v>0</v>
      </c>
      <c r="S938" s="14" t="s">
        <v>8323</v>
      </c>
      <c r="T938" t="s">
        <v>8326</v>
      </c>
      <c r="U938" s="9">
        <f t="shared" si="102"/>
        <v>40883.024178240739</v>
      </c>
      <c r="V938" s="9">
        <f t="shared" si="103"/>
        <v>40926.833333333336</v>
      </c>
      <c r="W938">
        <f t="shared" si="104"/>
        <v>2011</v>
      </c>
    </row>
    <row r="939" spans="1:23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9">
        <f t="shared" si="98"/>
        <v>41581.839780092589</v>
      </c>
      <c r="K939">
        <v>1380913757</v>
      </c>
      <c r="L939" s="9">
        <f t="shared" si="9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12">
        <f t="shared" si="100"/>
        <v>0.01</v>
      </c>
      <c r="R939">
        <f t="shared" si="101"/>
        <v>20</v>
      </c>
      <c r="S939" s="14" t="s">
        <v>8323</v>
      </c>
      <c r="T939" t="s">
        <v>8326</v>
      </c>
      <c r="U939" s="9">
        <f t="shared" si="102"/>
        <v>41551.798113425924</v>
      </c>
      <c r="V939" s="9">
        <f t="shared" si="103"/>
        <v>41581.839780092589</v>
      </c>
      <c r="W939">
        <f t="shared" si="104"/>
        <v>2013</v>
      </c>
    </row>
    <row r="940" spans="1:23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9">
        <f t="shared" si="98"/>
        <v>41154.479722222226</v>
      </c>
      <c r="K940">
        <v>1343993448</v>
      </c>
      <c r="L940" s="9">
        <f t="shared" si="9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12">
        <f t="shared" si="100"/>
        <v>0</v>
      </c>
      <c r="R940">
        <f t="shared" si="101"/>
        <v>25</v>
      </c>
      <c r="S940" s="14" t="s">
        <v>8323</v>
      </c>
      <c r="T940" t="s">
        <v>8326</v>
      </c>
      <c r="U940" s="9">
        <f t="shared" si="102"/>
        <v>41124.479722222226</v>
      </c>
      <c r="V940" s="9">
        <f t="shared" si="103"/>
        <v>41154.479722222226</v>
      </c>
      <c r="W940">
        <f t="shared" si="104"/>
        <v>2012</v>
      </c>
    </row>
    <row r="941" spans="1:23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9">
        <f t="shared" si="98"/>
        <v>41455.831944444442</v>
      </c>
      <c r="K941">
        <v>1369246738</v>
      </c>
      <c r="L941" s="9">
        <f t="shared" si="9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12">
        <f t="shared" si="100"/>
        <v>0.01</v>
      </c>
      <c r="R941">
        <f t="shared" si="101"/>
        <v>20</v>
      </c>
      <c r="S941" s="14" t="s">
        <v>8323</v>
      </c>
      <c r="T941" t="s">
        <v>8326</v>
      </c>
      <c r="U941" s="9">
        <f t="shared" si="102"/>
        <v>41416.763171296298</v>
      </c>
      <c r="V941" s="9">
        <f t="shared" si="103"/>
        <v>41455.831944444442</v>
      </c>
      <c r="W941">
        <f t="shared" si="104"/>
        <v>2013</v>
      </c>
    </row>
    <row r="942" spans="1:23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9">
        <f t="shared" si="98"/>
        <v>42227.008402777778</v>
      </c>
      <c r="K942">
        <v>1435363926</v>
      </c>
      <c r="L942" s="9">
        <f t="shared" si="9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12">
        <f t="shared" si="100"/>
        <v>0.17</v>
      </c>
      <c r="R942">
        <f t="shared" si="101"/>
        <v>110.29</v>
      </c>
      <c r="S942" s="14" t="s">
        <v>8317</v>
      </c>
      <c r="T942" t="s">
        <v>8319</v>
      </c>
      <c r="U942" s="9">
        <f t="shared" si="102"/>
        <v>42182.008402777778</v>
      </c>
      <c r="V942" s="9">
        <f t="shared" si="103"/>
        <v>42227.008402777778</v>
      </c>
      <c r="W942">
        <f t="shared" si="104"/>
        <v>2015</v>
      </c>
    </row>
    <row r="943" spans="1:23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9">
        <f t="shared" si="98"/>
        <v>42776.096585648149</v>
      </c>
      <c r="K943">
        <v>1484101145</v>
      </c>
      <c r="L943" s="9">
        <f t="shared" si="9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12">
        <f t="shared" si="100"/>
        <v>0.02</v>
      </c>
      <c r="R943">
        <f t="shared" si="101"/>
        <v>37.450000000000003</v>
      </c>
      <c r="S943" s="14" t="s">
        <v>8317</v>
      </c>
      <c r="T943" t="s">
        <v>8319</v>
      </c>
      <c r="U943" s="9">
        <f t="shared" si="102"/>
        <v>42746.096585648149</v>
      </c>
      <c r="V943" s="9">
        <f t="shared" si="103"/>
        <v>42776.096585648149</v>
      </c>
      <c r="W943">
        <f t="shared" si="104"/>
        <v>2017</v>
      </c>
    </row>
    <row r="944" spans="1:23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9">
        <f t="shared" si="98"/>
        <v>42418.843287037038</v>
      </c>
      <c r="K944">
        <v>1452716060</v>
      </c>
      <c r="L944" s="9">
        <f t="shared" si="99"/>
        <v>42382.843287037038</v>
      </c>
      <c r="M944" t="b">
        <v>0</v>
      </c>
      <c r="N944">
        <v>16</v>
      </c>
      <c r="O944" t="b">
        <v>0</v>
      </c>
      <c r="P944" t="s">
        <v>8271</v>
      </c>
      <c r="Q944" s="12">
        <f t="shared" si="100"/>
        <v>0.09</v>
      </c>
      <c r="R944">
        <f t="shared" si="101"/>
        <v>41.75</v>
      </c>
      <c r="S944" s="14" t="s">
        <v>8317</v>
      </c>
      <c r="T944" t="s">
        <v>8319</v>
      </c>
      <c r="U944" s="9">
        <f t="shared" si="102"/>
        <v>42382.843287037038</v>
      </c>
      <c r="V944" s="9">
        <f t="shared" si="103"/>
        <v>42418.843287037038</v>
      </c>
      <c r="W944">
        <f t="shared" si="104"/>
        <v>2016</v>
      </c>
    </row>
    <row r="945" spans="1:23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9">
        <f t="shared" si="98"/>
        <v>42703.709548611107</v>
      </c>
      <c r="K945">
        <v>1477843305</v>
      </c>
      <c r="L945" s="9">
        <f t="shared" si="9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12">
        <f t="shared" si="100"/>
        <v>0.1</v>
      </c>
      <c r="R945">
        <f t="shared" si="101"/>
        <v>24.08</v>
      </c>
      <c r="S945" s="14" t="s">
        <v>8317</v>
      </c>
      <c r="T945" t="s">
        <v>8319</v>
      </c>
      <c r="U945" s="9">
        <f t="shared" si="102"/>
        <v>42673.66788194445</v>
      </c>
      <c r="V945" s="9">
        <f t="shared" si="103"/>
        <v>42703.709548611107</v>
      </c>
      <c r="W945">
        <f t="shared" si="104"/>
        <v>2016</v>
      </c>
    </row>
    <row r="946" spans="1:23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9">
        <f t="shared" si="98"/>
        <v>42478.583333333328</v>
      </c>
      <c r="K946">
        <v>1458050450</v>
      </c>
      <c r="L946" s="9">
        <f t="shared" si="9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12">
        <f t="shared" si="100"/>
        <v>0.13</v>
      </c>
      <c r="R946">
        <f t="shared" si="101"/>
        <v>69.41</v>
      </c>
      <c r="S946" s="14" t="s">
        <v>8317</v>
      </c>
      <c r="T946" t="s">
        <v>8319</v>
      </c>
      <c r="U946" s="9">
        <f t="shared" si="102"/>
        <v>42444.583912037036</v>
      </c>
      <c r="V946" s="9">
        <f t="shared" si="103"/>
        <v>42478.583333333328</v>
      </c>
      <c r="W946">
        <f t="shared" si="104"/>
        <v>2016</v>
      </c>
    </row>
    <row r="947" spans="1:23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9">
        <f t="shared" si="98"/>
        <v>42784.999305555553</v>
      </c>
      <c r="K947">
        <v>1482958626</v>
      </c>
      <c r="L947" s="9">
        <f t="shared" si="99"/>
        <v>42732.872986111106</v>
      </c>
      <c r="M947" t="b">
        <v>0</v>
      </c>
      <c r="N947">
        <v>16</v>
      </c>
      <c r="O947" t="b">
        <v>0</v>
      </c>
      <c r="P947" t="s">
        <v>8271</v>
      </c>
      <c r="Q947" s="12">
        <f t="shared" si="100"/>
        <v>0.02</v>
      </c>
      <c r="R947">
        <f t="shared" si="101"/>
        <v>155.25</v>
      </c>
      <c r="S947" s="14" t="s">
        <v>8317</v>
      </c>
      <c r="T947" t="s">
        <v>8319</v>
      </c>
      <c r="U947" s="9">
        <f t="shared" si="102"/>
        <v>42732.872986111106</v>
      </c>
      <c r="V947" s="9">
        <f t="shared" si="103"/>
        <v>42784.999305555553</v>
      </c>
      <c r="W947">
        <f t="shared" si="104"/>
        <v>2016</v>
      </c>
    </row>
    <row r="948" spans="1:23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9">
        <f t="shared" si="98"/>
        <v>42622.750555555554</v>
      </c>
      <c r="K948">
        <v>1470852048</v>
      </c>
      <c r="L948" s="9">
        <f t="shared" si="9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12">
        <f t="shared" si="100"/>
        <v>0.02</v>
      </c>
      <c r="R948">
        <f t="shared" si="101"/>
        <v>57.2</v>
      </c>
      <c r="S948" s="14" t="s">
        <v>8317</v>
      </c>
      <c r="T948" t="s">
        <v>8319</v>
      </c>
      <c r="U948" s="9">
        <f t="shared" si="102"/>
        <v>42592.750555555554</v>
      </c>
      <c r="V948" s="9">
        <f t="shared" si="103"/>
        <v>42622.750555555554</v>
      </c>
      <c r="W948">
        <f t="shared" si="104"/>
        <v>2016</v>
      </c>
    </row>
    <row r="949" spans="1:23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9">
        <f t="shared" si="98"/>
        <v>42551.781319444446</v>
      </c>
      <c r="K949">
        <v>1462128306</v>
      </c>
      <c r="L949" s="9">
        <f t="shared" si="9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12">
        <f t="shared" si="100"/>
        <v>0</v>
      </c>
      <c r="R949">
        <f t="shared" si="101"/>
        <v>0</v>
      </c>
      <c r="S949" s="14" t="s">
        <v>8317</v>
      </c>
      <c r="T949" t="s">
        <v>8319</v>
      </c>
      <c r="U949" s="9">
        <f t="shared" si="102"/>
        <v>42491.781319444446</v>
      </c>
      <c r="V949" s="9">
        <f t="shared" si="103"/>
        <v>42551.781319444446</v>
      </c>
      <c r="W949">
        <f t="shared" si="104"/>
        <v>2016</v>
      </c>
    </row>
    <row r="950" spans="1:23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9">
        <f t="shared" si="98"/>
        <v>42441.828287037039</v>
      </c>
      <c r="K950">
        <v>1455220364</v>
      </c>
      <c r="L950" s="9">
        <f t="shared" si="9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12">
        <f t="shared" si="100"/>
        <v>0.12</v>
      </c>
      <c r="R950">
        <f t="shared" si="101"/>
        <v>60</v>
      </c>
      <c r="S950" s="14" t="s">
        <v>8317</v>
      </c>
      <c r="T950" t="s">
        <v>8319</v>
      </c>
      <c r="U950" s="9">
        <f t="shared" si="102"/>
        <v>42411.828287037039</v>
      </c>
      <c r="V950" s="9">
        <f t="shared" si="103"/>
        <v>42441.828287037039</v>
      </c>
      <c r="W950">
        <f t="shared" si="104"/>
        <v>2016</v>
      </c>
    </row>
    <row r="951" spans="1:23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9">
        <f t="shared" si="98"/>
        <v>42421.043703703705</v>
      </c>
      <c r="K951">
        <v>1450832576</v>
      </c>
      <c r="L951" s="9">
        <f t="shared" si="9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12">
        <f t="shared" si="100"/>
        <v>0.01</v>
      </c>
      <c r="R951">
        <f t="shared" si="101"/>
        <v>39</v>
      </c>
      <c r="S951" s="14" t="s">
        <v>8317</v>
      </c>
      <c r="T951" t="s">
        <v>8319</v>
      </c>
      <c r="U951" s="9">
        <f t="shared" si="102"/>
        <v>42361.043703703705</v>
      </c>
      <c r="V951" s="9">
        <f t="shared" si="103"/>
        <v>42421.043703703705</v>
      </c>
      <c r="W951">
        <f t="shared" si="104"/>
        <v>2015</v>
      </c>
    </row>
    <row r="952" spans="1:23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9">
        <f t="shared" si="98"/>
        <v>42386.750706018516</v>
      </c>
      <c r="K952">
        <v>1450461661</v>
      </c>
      <c r="L952" s="9">
        <f t="shared" si="9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12">
        <f t="shared" si="100"/>
        <v>0.28000000000000003</v>
      </c>
      <c r="R952">
        <f t="shared" si="101"/>
        <v>58.42</v>
      </c>
      <c r="S952" s="14" t="s">
        <v>8317</v>
      </c>
      <c r="T952" t="s">
        <v>8319</v>
      </c>
      <c r="U952" s="9">
        <f t="shared" si="102"/>
        <v>42356.750706018516</v>
      </c>
      <c r="V952" s="9">
        <f t="shared" si="103"/>
        <v>42386.750706018516</v>
      </c>
      <c r="W952">
        <f t="shared" si="104"/>
        <v>2015</v>
      </c>
    </row>
    <row r="953" spans="1:23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9">
        <f t="shared" si="98"/>
        <v>42525.653611111113</v>
      </c>
      <c r="K953">
        <v>1461166872</v>
      </c>
      <c r="L953" s="9">
        <f t="shared" si="99"/>
        <v>42480.653611111113</v>
      </c>
      <c r="M953" t="b">
        <v>0</v>
      </c>
      <c r="N953">
        <v>121</v>
      </c>
      <c r="O953" t="b">
        <v>0</v>
      </c>
      <c r="P953" t="s">
        <v>8271</v>
      </c>
      <c r="Q953" s="12">
        <f t="shared" si="100"/>
        <v>0.38</v>
      </c>
      <c r="R953">
        <f t="shared" si="101"/>
        <v>158.63999999999999</v>
      </c>
      <c r="S953" s="14" t="s">
        <v>8317</v>
      </c>
      <c r="T953" t="s">
        <v>8319</v>
      </c>
      <c r="U953" s="9">
        <f t="shared" si="102"/>
        <v>42480.653611111113</v>
      </c>
      <c r="V953" s="9">
        <f t="shared" si="103"/>
        <v>42525.653611111113</v>
      </c>
      <c r="W953">
        <f t="shared" si="104"/>
        <v>2016</v>
      </c>
    </row>
    <row r="954" spans="1:23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9">
        <f t="shared" si="98"/>
        <v>42692.655231481476</v>
      </c>
      <c r="K954">
        <v>1476888212</v>
      </c>
      <c r="L954" s="9">
        <f t="shared" si="9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2">
        <f t="shared" si="100"/>
        <v>0.4</v>
      </c>
      <c r="R954">
        <f t="shared" si="101"/>
        <v>99.86</v>
      </c>
      <c r="S954" s="14" t="s">
        <v>8317</v>
      </c>
      <c r="T954" t="s">
        <v>8319</v>
      </c>
      <c r="U954" s="9">
        <f t="shared" si="102"/>
        <v>42662.613564814819</v>
      </c>
      <c r="V954" s="9">
        <f t="shared" si="103"/>
        <v>42692.655231481476</v>
      </c>
      <c r="W954">
        <f t="shared" si="104"/>
        <v>2016</v>
      </c>
    </row>
    <row r="955" spans="1:23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9">
        <f t="shared" si="98"/>
        <v>42029.164340277777</v>
      </c>
      <c r="K955">
        <v>1419566199</v>
      </c>
      <c r="L955" s="9">
        <f t="shared" si="9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12">
        <f t="shared" si="100"/>
        <v>0.01</v>
      </c>
      <c r="R955">
        <f t="shared" si="101"/>
        <v>25.2</v>
      </c>
      <c r="S955" s="14" t="s">
        <v>8317</v>
      </c>
      <c r="T955" t="s">
        <v>8319</v>
      </c>
      <c r="U955" s="9">
        <f t="shared" si="102"/>
        <v>41999.164340277777</v>
      </c>
      <c r="V955" s="9">
        <f t="shared" si="103"/>
        <v>42029.164340277777</v>
      </c>
      <c r="W955">
        <f t="shared" si="104"/>
        <v>2014</v>
      </c>
    </row>
    <row r="956" spans="1:23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9">
        <f t="shared" si="98"/>
        <v>42236.833784722221</v>
      </c>
      <c r="K956">
        <v>1436472039</v>
      </c>
      <c r="L956" s="9">
        <f t="shared" si="9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12">
        <f t="shared" si="100"/>
        <v>0.43</v>
      </c>
      <c r="R956">
        <f t="shared" si="101"/>
        <v>89.19</v>
      </c>
      <c r="S956" s="14" t="s">
        <v>8317</v>
      </c>
      <c r="T956" t="s">
        <v>8319</v>
      </c>
      <c r="U956" s="9">
        <f t="shared" si="102"/>
        <v>42194.833784722221</v>
      </c>
      <c r="V956" s="9">
        <f t="shared" si="103"/>
        <v>42236.833784722221</v>
      </c>
      <c r="W956">
        <f t="shared" si="104"/>
        <v>2015</v>
      </c>
    </row>
    <row r="957" spans="1:23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9">
        <f t="shared" si="98"/>
        <v>42626.295138888891</v>
      </c>
      <c r="K957">
        <v>1470294300</v>
      </c>
      <c r="L957" s="9">
        <f t="shared" si="9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12">
        <f t="shared" si="100"/>
        <v>0.06</v>
      </c>
      <c r="R957">
        <f t="shared" si="101"/>
        <v>182.62</v>
      </c>
      <c r="S957" s="14" t="s">
        <v>8317</v>
      </c>
      <c r="T957" t="s">
        <v>8319</v>
      </c>
      <c r="U957" s="9">
        <f t="shared" si="102"/>
        <v>42586.295138888891</v>
      </c>
      <c r="V957" s="9">
        <f t="shared" si="103"/>
        <v>42626.295138888891</v>
      </c>
      <c r="W957">
        <f t="shared" si="104"/>
        <v>2016</v>
      </c>
    </row>
    <row r="958" spans="1:23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9">
        <f t="shared" si="98"/>
        <v>42120.872210648144</v>
      </c>
      <c r="K958">
        <v>1424901359</v>
      </c>
      <c r="L958" s="9">
        <f t="shared" si="9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12">
        <f t="shared" si="100"/>
        <v>0.02</v>
      </c>
      <c r="R958">
        <f t="shared" si="101"/>
        <v>50.65</v>
      </c>
      <c r="S958" s="14" t="s">
        <v>8317</v>
      </c>
      <c r="T958" t="s">
        <v>8319</v>
      </c>
      <c r="U958" s="9">
        <f t="shared" si="102"/>
        <v>42060.913877314815</v>
      </c>
      <c r="V958" s="9">
        <f t="shared" si="103"/>
        <v>42120.872210648144</v>
      </c>
      <c r="W958">
        <f t="shared" si="104"/>
        <v>2015</v>
      </c>
    </row>
    <row r="959" spans="1:23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9">
        <f t="shared" si="98"/>
        <v>42691.594131944439</v>
      </c>
      <c r="K959">
        <v>1476710133</v>
      </c>
      <c r="L959" s="9">
        <f t="shared" si="9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12">
        <f t="shared" si="100"/>
        <v>0.02</v>
      </c>
      <c r="R959">
        <f t="shared" si="101"/>
        <v>33.29</v>
      </c>
      <c r="S959" s="14" t="s">
        <v>8317</v>
      </c>
      <c r="T959" t="s">
        <v>8319</v>
      </c>
      <c r="U959" s="9">
        <f t="shared" si="102"/>
        <v>42660.552465277782</v>
      </c>
      <c r="V959" s="9">
        <f t="shared" si="103"/>
        <v>42691.594131944439</v>
      </c>
      <c r="W959">
        <f t="shared" si="104"/>
        <v>2016</v>
      </c>
    </row>
    <row r="960" spans="1:23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9">
        <f t="shared" si="98"/>
        <v>42104.207638888889</v>
      </c>
      <c r="K960">
        <v>1426792563</v>
      </c>
      <c r="L960" s="9">
        <f t="shared" si="9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12">
        <f t="shared" si="100"/>
        <v>0.11</v>
      </c>
      <c r="R960">
        <f t="shared" si="101"/>
        <v>51.82</v>
      </c>
      <c r="S960" s="14" t="s">
        <v>8317</v>
      </c>
      <c r="T960" t="s">
        <v>8319</v>
      </c>
      <c r="U960" s="9">
        <f t="shared" si="102"/>
        <v>42082.802812499998</v>
      </c>
      <c r="V960" s="9">
        <f t="shared" si="103"/>
        <v>42104.207638888889</v>
      </c>
      <c r="W960">
        <f t="shared" si="104"/>
        <v>2015</v>
      </c>
    </row>
    <row r="961" spans="1:23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9">
        <f t="shared" si="98"/>
        <v>42023.174363425926</v>
      </c>
      <c r="K961">
        <v>1419048665</v>
      </c>
      <c r="L961" s="9">
        <f t="shared" si="9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2">
        <f t="shared" si="100"/>
        <v>0.39</v>
      </c>
      <c r="R961">
        <f t="shared" si="101"/>
        <v>113.63</v>
      </c>
      <c r="S961" s="14" t="s">
        <v>8317</v>
      </c>
      <c r="T961" t="s">
        <v>8319</v>
      </c>
      <c r="U961" s="9">
        <f t="shared" si="102"/>
        <v>41993.174363425926</v>
      </c>
      <c r="V961" s="9">
        <f t="shared" si="103"/>
        <v>42023.174363425926</v>
      </c>
      <c r="W961">
        <f t="shared" si="104"/>
        <v>2014</v>
      </c>
    </row>
    <row r="962" spans="1:23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9">
        <f t="shared" ref="J962:J1025" si="105">(I962/86400)+DATE(1970,1,1)</f>
        <v>42808.585127314815</v>
      </c>
      <c r="K962">
        <v>1485874955</v>
      </c>
      <c r="L962" s="9">
        <f t="shared" ref="L962:L1025" si="106">(K962/86400)+DATE(1970,1,1)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2">
        <f t="shared" si="100"/>
        <v>0.46</v>
      </c>
      <c r="R962">
        <f t="shared" si="101"/>
        <v>136.46</v>
      </c>
      <c r="S962" s="14" t="s">
        <v>8317</v>
      </c>
      <c r="T962" t="s">
        <v>8319</v>
      </c>
      <c r="U962" s="9">
        <f t="shared" si="102"/>
        <v>42766.626793981486</v>
      </c>
      <c r="V962" s="9">
        <f t="shared" si="103"/>
        <v>42808.585127314815</v>
      </c>
      <c r="W962">
        <f t="shared" si="104"/>
        <v>2017</v>
      </c>
    </row>
    <row r="963" spans="1:23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9">
        <f t="shared" si="105"/>
        <v>42786.791666666672</v>
      </c>
      <c r="K963">
        <v>1483634335</v>
      </c>
      <c r="L963" s="9">
        <f t="shared" si="106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2">
        <f t="shared" ref="Q963:Q1026" si="107">ROUND(E963/D963,2)</f>
        <v>0.42</v>
      </c>
      <c r="R963">
        <f t="shared" ref="R963:R1026" si="108">IFERROR(ROUND(E963/N963,2),0)</f>
        <v>364.35</v>
      </c>
      <c r="S963" s="14" t="s">
        <v>8317</v>
      </c>
      <c r="T963" t="s">
        <v>8319</v>
      </c>
      <c r="U963" s="9">
        <f t="shared" ref="U963:U1026" si="109">(K963/86400)+DATE(1970,1,1)</f>
        <v>42740.693692129629</v>
      </c>
      <c r="V963" s="9">
        <f t="shared" ref="V963:V1026" si="110">(I963/86400)+DATE(1970,1,1)</f>
        <v>42786.791666666672</v>
      </c>
      <c r="W963">
        <f t="shared" ref="W963:W1026" si="111">YEAR(U963)</f>
        <v>2017</v>
      </c>
    </row>
    <row r="964" spans="1:23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9">
        <f t="shared" si="105"/>
        <v>42411.712418981479</v>
      </c>
      <c r="K964">
        <v>1451927153</v>
      </c>
      <c r="L964" s="9">
        <f t="shared" si="106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12">
        <f t="shared" si="107"/>
        <v>0.28000000000000003</v>
      </c>
      <c r="R964">
        <f t="shared" si="108"/>
        <v>19.239999999999998</v>
      </c>
      <c r="S964" s="14" t="s">
        <v>8317</v>
      </c>
      <c r="T964" t="s">
        <v>8319</v>
      </c>
      <c r="U964" s="9">
        <f t="shared" si="109"/>
        <v>42373.712418981479</v>
      </c>
      <c r="V964" s="9">
        <f t="shared" si="110"/>
        <v>42411.712418981479</v>
      </c>
      <c r="W964">
        <f t="shared" si="111"/>
        <v>2016</v>
      </c>
    </row>
    <row r="965" spans="1:23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9">
        <f t="shared" si="105"/>
        <v>42660.635636574079</v>
      </c>
      <c r="K965">
        <v>1473693319</v>
      </c>
      <c r="L965" s="9">
        <f t="shared" si="106"/>
        <v>42625.635636574079</v>
      </c>
      <c r="M965" t="b">
        <v>0</v>
      </c>
      <c r="N965">
        <v>9</v>
      </c>
      <c r="O965" t="b">
        <v>0</v>
      </c>
      <c r="P965" t="s">
        <v>8271</v>
      </c>
      <c r="Q965" s="12">
        <f t="shared" si="107"/>
        <v>0.01</v>
      </c>
      <c r="R965">
        <f t="shared" si="108"/>
        <v>41.89</v>
      </c>
      <c r="S965" s="14" t="s">
        <v>8317</v>
      </c>
      <c r="T965" t="s">
        <v>8319</v>
      </c>
      <c r="U965" s="9">
        <f t="shared" si="109"/>
        <v>42625.635636574079</v>
      </c>
      <c r="V965" s="9">
        <f t="shared" si="110"/>
        <v>42660.635636574079</v>
      </c>
      <c r="W965">
        <f t="shared" si="111"/>
        <v>2016</v>
      </c>
    </row>
    <row r="966" spans="1:23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9">
        <f t="shared" si="105"/>
        <v>42248.628692129627</v>
      </c>
      <c r="K966">
        <v>1437663919</v>
      </c>
      <c r="L966" s="9">
        <f t="shared" si="106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12">
        <f t="shared" si="107"/>
        <v>0.01</v>
      </c>
      <c r="R966">
        <f t="shared" si="108"/>
        <v>30.31</v>
      </c>
      <c r="S966" s="14" t="s">
        <v>8317</v>
      </c>
      <c r="T966" t="s">
        <v>8319</v>
      </c>
      <c r="U966" s="9">
        <f t="shared" si="109"/>
        <v>42208.628692129627</v>
      </c>
      <c r="V966" s="9">
        <f t="shared" si="110"/>
        <v>42248.628692129627</v>
      </c>
      <c r="W966">
        <f t="shared" si="111"/>
        <v>2015</v>
      </c>
    </row>
    <row r="967" spans="1:23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9">
        <f t="shared" si="105"/>
        <v>42669.165972222225</v>
      </c>
      <c r="K967">
        <v>1474676646</v>
      </c>
      <c r="L967" s="9">
        <f t="shared" si="106"/>
        <v>42637.016736111109</v>
      </c>
      <c r="M967" t="b">
        <v>0</v>
      </c>
      <c r="N967">
        <v>6</v>
      </c>
      <c r="O967" t="b">
        <v>0</v>
      </c>
      <c r="P967" t="s">
        <v>8271</v>
      </c>
      <c r="Q967" s="12">
        <f t="shared" si="107"/>
        <v>0.01</v>
      </c>
      <c r="R967">
        <f t="shared" si="108"/>
        <v>49.67</v>
      </c>
      <c r="S967" s="14" t="s">
        <v>8317</v>
      </c>
      <c r="T967" t="s">
        <v>8319</v>
      </c>
      <c r="U967" s="9">
        <f t="shared" si="109"/>
        <v>42637.016736111109</v>
      </c>
      <c r="V967" s="9">
        <f t="shared" si="110"/>
        <v>42669.165972222225</v>
      </c>
      <c r="W967">
        <f t="shared" si="111"/>
        <v>2016</v>
      </c>
    </row>
    <row r="968" spans="1:23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9">
        <f t="shared" si="105"/>
        <v>42649.635787037041</v>
      </c>
      <c r="K968">
        <v>1473174932</v>
      </c>
      <c r="L968" s="9">
        <f t="shared" si="106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12">
        <f t="shared" si="107"/>
        <v>0.15</v>
      </c>
      <c r="R968">
        <f t="shared" si="108"/>
        <v>59.2</v>
      </c>
      <c r="S968" s="14" t="s">
        <v>8317</v>
      </c>
      <c r="T968" t="s">
        <v>8319</v>
      </c>
      <c r="U968" s="9">
        <f t="shared" si="109"/>
        <v>42619.635787037041</v>
      </c>
      <c r="V968" s="9">
        <f t="shared" si="110"/>
        <v>42649.635787037041</v>
      </c>
      <c r="W968">
        <f t="shared" si="111"/>
        <v>2016</v>
      </c>
    </row>
    <row r="969" spans="1:23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9">
        <f t="shared" si="105"/>
        <v>42482.21266203704</v>
      </c>
      <c r="K969">
        <v>1456121174</v>
      </c>
      <c r="L969" s="9">
        <f t="shared" si="106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12">
        <f t="shared" si="107"/>
        <v>0.18</v>
      </c>
      <c r="R969">
        <f t="shared" si="108"/>
        <v>43.98</v>
      </c>
      <c r="S969" s="14" t="s">
        <v>8317</v>
      </c>
      <c r="T969" t="s">
        <v>8319</v>
      </c>
      <c r="U969" s="9">
        <f t="shared" si="109"/>
        <v>42422.254328703704</v>
      </c>
      <c r="V969" s="9">
        <f t="shared" si="110"/>
        <v>42482.21266203704</v>
      </c>
      <c r="W969">
        <f t="shared" si="111"/>
        <v>2016</v>
      </c>
    </row>
    <row r="970" spans="1:23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9">
        <f t="shared" si="105"/>
        <v>41866.847615740742</v>
      </c>
      <c r="K970">
        <v>1405542034</v>
      </c>
      <c r="L970" s="9">
        <f t="shared" si="106"/>
        <v>41836.847615740742</v>
      </c>
      <c r="M970" t="b">
        <v>0</v>
      </c>
      <c r="N970">
        <v>4</v>
      </c>
      <c r="O970" t="b">
        <v>0</v>
      </c>
      <c r="P970" t="s">
        <v>8271</v>
      </c>
      <c r="Q970" s="12">
        <f t="shared" si="107"/>
        <v>0.01</v>
      </c>
      <c r="R970">
        <f t="shared" si="108"/>
        <v>26.5</v>
      </c>
      <c r="S970" s="14" t="s">
        <v>8317</v>
      </c>
      <c r="T970" t="s">
        <v>8319</v>
      </c>
      <c r="U970" s="9">
        <f t="shared" si="109"/>
        <v>41836.847615740742</v>
      </c>
      <c r="V970" s="9">
        <f t="shared" si="110"/>
        <v>41866.847615740742</v>
      </c>
      <c r="W970">
        <f t="shared" si="111"/>
        <v>2014</v>
      </c>
    </row>
    <row r="971" spans="1:23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9">
        <f t="shared" si="105"/>
        <v>42775.30332175926</v>
      </c>
      <c r="K971">
        <v>1483773407</v>
      </c>
      <c r="L971" s="9">
        <f t="shared" si="106"/>
        <v>42742.30332175926</v>
      </c>
      <c r="M971" t="b">
        <v>0</v>
      </c>
      <c r="N971">
        <v>11</v>
      </c>
      <c r="O971" t="b">
        <v>0</v>
      </c>
      <c r="P971" t="s">
        <v>8271</v>
      </c>
      <c r="Q971" s="12">
        <f t="shared" si="107"/>
        <v>0.47</v>
      </c>
      <c r="R971">
        <f t="shared" si="108"/>
        <v>1272.73</v>
      </c>
      <c r="S971" s="14" t="s">
        <v>8317</v>
      </c>
      <c r="T971" t="s">
        <v>8319</v>
      </c>
      <c r="U971" s="9">
        <f t="shared" si="109"/>
        <v>42742.30332175926</v>
      </c>
      <c r="V971" s="9">
        <f t="shared" si="110"/>
        <v>42775.30332175926</v>
      </c>
      <c r="W971">
        <f t="shared" si="111"/>
        <v>2017</v>
      </c>
    </row>
    <row r="972" spans="1:23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9">
        <f t="shared" si="105"/>
        <v>42758.207638888889</v>
      </c>
      <c r="K972">
        <v>1481951853</v>
      </c>
      <c r="L972" s="9">
        <f t="shared" si="106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12">
        <f t="shared" si="107"/>
        <v>0.46</v>
      </c>
      <c r="R972">
        <f t="shared" si="108"/>
        <v>164</v>
      </c>
      <c r="S972" s="14" t="s">
        <v>8317</v>
      </c>
      <c r="T972" t="s">
        <v>8319</v>
      </c>
      <c r="U972" s="9">
        <f t="shared" si="109"/>
        <v>42721.220520833333</v>
      </c>
      <c r="V972" s="9">
        <f t="shared" si="110"/>
        <v>42758.207638888889</v>
      </c>
      <c r="W972">
        <f t="shared" si="111"/>
        <v>2016</v>
      </c>
    </row>
    <row r="973" spans="1:23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9">
        <f t="shared" si="105"/>
        <v>42156.709027777775</v>
      </c>
      <c r="K973">
        <v>1429290060</v>
      </c>
      <c r="L973" s="9">
        <f t="shared" si="106"/>
        <v>42111.709027777775</v>
      </c>
      <c r="M973" t="b">
        <v>0</v>
      </c>
      <c r="N973">
        <v>5</v>
      </c>
      <c r="O973" t="b">
        <v>0</v>
      </c>
      <c r="P973" t="s">
        <v>8271</v>
      </c>
      <c r="Q973" s="12">
        <f t="shared" si="107"/>
        <v>0</v>
      </c>
      <c r="R973">
        <f t="shared" si="108"/>
        <v>45.2</v>
      </c>
      <c r="S973" s="14" t="s">
        <v>8317</v>
      </c>
      <c r="T973" t="s">
        <v>8319</v>
      </c>
      <c r="U973" s="9">
        <f t="shared" si="109"/>
        <v>42111.709027777775</v>
      </c>
      <c r="V973" s="9">
        <f t="shared" si="110"/>
        <v>42156.709027777775</v>
      </c>
      <c r="W973">
        <f t="shared" si="111"/>
        <v>2015</v>
      </c>
    </row>
    <row r="974" spans="1:23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9">
        <f t="shared" si="105"/>
        <v>41886.290972222225</v>
      </c>
      <c r="K974">
        <v>1407271598</v>
      </c>
      <c r="L974" s="9">
        <f t="shared" si="106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12">
        <f t="shared" si="107"/>
        <v>0.35</v>
      </c>
      <c r="R974">
        <f t="shared" si="108"/>
        <v>153.88999999999999</v>
      </c>
      <c r="S974" s="14" t="s">
        <v>8317</v>
      </c>
      <c r="T974" t="s">
        <v>8319</v>
      </c>
      <c r="U974" s="9">
        <f t="shared" si="109"/>
        <v>41856.865717592591</v>
      </c>
      <c r="V974" s="9">
        <f t="shared" si="110"/>
        <v>41886.290972222225</v>
      </c>
      <c r="W974">
        <f t="shared" si="111"/>
        <v>2014</v>
      </c>
    </row>
    <row r="975" spans="1:23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9">
        <f t="shared" si="105"/>
        <v>42317.056631944448</v>
      </c>
      <c r="K975">
        <v>1441844493</v>
      </c>
      <c r="L975" s="9">
        <f t="shared" si="106"/>
        <v>42257.014965277776</v>
      </c>
      <c r="M975" t="b">
        <v>0</v>
      </c>
      <c r="N975">
        <v>8</v>
      </c>
      <c r="O975" t="b">
        <v>0</v>
      </c>
      <c r="P975" t="s">
        <v>8271</v>
      </c>
      <c r="Q975" s="12">
        <f t="shared" si="107"/>
        <v>0.02</v>
      </c>
      <c r="R975">
        <f t="shared" si="108"/>
        <v>51.38</v>
      </c>
      <c r="S975" s="14" t="s">
        <v>8317</v>
      </c>
      <c r="T975" t="s">
        <v>8319</v>
      </c>
      <c r="U975" s="9">
        <f t="shared" si="109"/>
        <v>42257.014965277776</v>
      </c>
      <c r="V975" s="9">
        <f t="shared" si="110"/>
        <v>42317.056631944448</v>
      </c>
      <c r="W975">
        <f t="shared" si="111"/>
        <v>2015</v>
      </c>
    </row>
    <row r="976" spans="1:23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9">
        <f t="shared" si="105"/>
        <v>42454.707824074074</v>
      </c>
      <c r="K976">
        <v>1456336756</v>
      </c>
      <c r="L976" s="9">
        <f t="shared" si="106"/>
        <v>42424.749490740738</v>
      </c>
      <c r="M976" t="b">
        <v>0</v>
      </c>
      <c r="N976">
        <v>3</v>
      </c>
      <c r="O976" t="b">
        <v>0</v>
      </c>
      <c r="P976" t="s">
        <v>8271</v>
      </c>
      <c r="Q976" s="12">
        <f t="shared" si="107"/>
        <v>0.01</v>
      </c>
      <c r="R976">
        <f t="shared" si="108"/>
        <v>93.33</v>
      </c>
      <c r="S976" s="14" t="s">
        <v>8317</v>
      </c>
      <c r="T976" t="s">
        <v>8319</v>
      </c>
      <c r="U976" s="9">
        <f t="shared" si="109"/>
        <v>42424.749490740738</v>
      </c>
      <c r="V976" s="9">
        <f t="shared" si="110"/>
        <v>42454.707824074074</v>
      </c>
      <c r="W976">
        <f t="shared" si="111"/>
        <v>2016</v>
      </c>
    </row>
    <row r="977" spans="1:23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9">
        <f t="shared" si="105"/>
        <v>42549.696585648147</v>
      </c>
      <c r="K977">
        <v>1461948185</v>
      </c>
      <c r="L977" s="9">
        <f t="shared" si="106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12">
        <f t="shared" si="107"/>
        <v>0.03</v>
      </c>
      <c r="R977">
        <f t="shared" si="108"/>
        <v>108.63</v>
      </c>
      <c r="S977" s="14" t="s">
        <v>8317</v>
      </c>
      <c r="T977" t="s">
        <v>8319</v>
      </c>
      <c r="U977" s="9">
        <f t="shared" si="109"/>
        <v>42489.696585648147</v>
      </c>
      <c r="V977" s="9">
        <f t="shared" si="110"/>
        <v>42549.696585648147</v>
      </c>
      <c r="W977">
        <f t="shared" si="111"/>
        <v>2016</v>
      </c>
    </row>
    <row r="978" spans="1:23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9">
        <f t="shared" si="105"/>
        <v>42230.058993055558</v>
      </c>
      <c r="K978">
        <v>1435627497</v>
      </c>
      <c r="L978" s="9">
        <f t="shared" si="106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12">
        <f t="shared" si="107"/>
        <v>0.02</v>
      </c>
      <c r="R978">
        <f t="shared" si="108"/>
        <v>160.5</v>
      </c>
      <c r="S978" s="14" t="s">
        <v>8317</v>
      </c>
      <c r="T978" t="s">
        <v>8319</v>
      </c>
      <c r="U978" s="9">
        <f t="shared" si="109"/>
        <v>42185.058993055558</v>
      </c>
      <c r="V978" s="9">
        <f t="shared" si="110"/>
        <v>42230.058993055558</v>
      </c>
      <c r="W978">
        <f t="shared" si="111"/>
        <v>2015</v>
      </c>
    </row>
    <row r="979" spans="1:23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9">
        <f t="shared" si="105"/>
        <v>42421.942094907412</v>
      </c>
      <c r="K979">
        <v>1453502197</v>
      </c>
      <c r="L979" s="9">
        <f t="shared" si="106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12">
        <f t="shared" si="107"/>
        <v>0.34</v>
      </c>
      <c r="R979">
        <f t="shared" si="108"/>
        <v>75.75</v>
      </c>
      <c r="S979" s="14" t="s">
        <v>8317</v>
      </c>
      <c r="T979" t="s">
        <v>8319</v>
      </c>
      <c r="U979" s="9">
        <f t="shared" si="109"/>
        <v>42391.942094907412</v>
      </c>
      <c r="V979" s="9">
        <f t="shared" si="110"/>
        <v>42421.942094907412</v>
      </c>
      <c r="W979">
        <f t="shared" si="111"/>
        <v>2016</v>
      </c>
    </row>
    <row r="980" spans="1:23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9">
        <f t="shared" si="105"/>
        <v>42425.309039351851</v>
      </c>
      <c r="K980">
        <v>1453793101</v>
      </c>
      <c r="L980" s="9">
        <f t="shared" si="106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2">
        <f t="shared" si="107"/>
        <v>0.56000000000000005</v>
      </c>
      <c r="R980">
        <f t="shared" si="108"/>
        <v>790.84</v>
      </c>
      <c r="S980" s="14" t="s">
        <v>8317</v>
      </c>
      <c r="T980" t="s">
        <v>8319</v>
      </c>
      <c r="U980" s="9">
        <f t="shared" si="109"/>
        <v>42395.309039351851</v>
      </c>
      <c r="V980" s="9">
        <f t="shared" si="110"/>
        <v>42425.309039351851</v>
      </c>
      <c r="W980">
        <f t="shared" si="111"/>
        <v>2016</v>
      </c>
    </row>
    <row r="981" spans="1:23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9">
        <f t="shared" si="105"/>
        <v>42541.790972222225</v>
      </c>
      <c r="K981">
        <v>1463392828</v>
      </c>
      <c r="L981" s="9">
        <f t="shared" si="106"/>
        <v>42506.416990740741</v>
      </c>
      <c r="M981" t="b">
        <v>0</v>
      </c>
      <c r="N981">
        <v>96</v>
      </c>
      <c r="O981" t="b">
        <v>0</v>
      </c>
      <c r="P981" t="s">
        <v>8271</v>
      </c>
      <c r="Q981" s="12">
        <f t="shared" si="107"/>
        <v>0.83</v>
      </c>
      <c r="R981">
        <f t="shared" si="108"/>
        <v>301.94</v>
      </c>
      <c r="S981" s="14" t="s">
        <v>8317</v>
      </c>
      <c r="T981" t="s">
        <v>8319</v>
      </c>
      <c r="U981" s="9">
        <f t="shared" si="109"/>
        <v>42506.416990740741</v>
      </c>
      <c r="V981" s="9">
        <f t="shared" si="110"/>
        <v>42541.790972222225</v>
      </c>
      <c r="W981">
        <f t="shared" si="111"/>
        <v>2016</v>
      </c>
    </row>
    <row r="982" spans="1:23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9">
        <f t="shared" si="105"/>
        <v>41973.945856481485</v>
      </c>
      <c r="K982">
        <v>1413495722</v>
      </c>
      <c r="L982" s="9">
        <f t="shared" si="106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12">
        <f t="shared" si="107"/>
        <v>0.15</v>
      </c>
      <c r="R982">
        <f t="shared" si="108"/>
        <v>47.94</v>
      </c>
      <c r="S982" s="14" t="s">
        <v>8317</v>
      </c>
      <c r="T982" t="s">
        <v>8319</v>
      </c>
      <c r="U982" s="9">
        <f t="shared" si="109"/>
        <v>41928.904189814813</v>
      </c>
      <c r="V982" s="9">
        <f t="shared" si="110"/>
        <v>41973.945856481485</v>
      </c>
      <c r="W982">
        <f t="shared" si="111"/>
        <v>2014</v>
      </c>
    </row>
    <row r="983" spans="1:23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9">
        <f t="shared" si="105"/>
        <v>41860.947013888886</v>
      </c>
      <c r="K983">
        <v>1405032222</v>
      </c>
      <c r="L983" s="9">
        <f t="shared" si="106"/>
        <v>41830.947013888886</v>
      </c>
      <c r="M983" t="b">
        <v>0</v>
      </c>
      <c r="N983">
        <v>4</v>
      </c>
      <c r="O983" t="b">
        <v>0</v>
      </c>
      <c r="P983" t="s">
        <v>8271</v>
      </c>
      <c r="Q983" s="12">
        <f t="shared" si="107"/>
        <v>0</v>
      </c>
      <c r="R983">
        <f t="shared" si="108"/>
        <v>2.75</v>
      </c>
      <c r="S983" s="14" t="s">
        <v>8317</v>
      </c>
      <c r="T983" t="s">
        <v>8319</v>
      </c>
      <c r="U983" s="9">
        <f t="shared" si="109"/>
        <v>41830.947013888886</v>
      </c>
      <c r="V983" s="9">
        <f t="shared" si="110"/>
        <v>41860.947013888886</v>
      </c>
      <c r="W983">
        <f t="shared" si="111"/>
        <v>2014</v>
      </c>
    </row>
    <row r="984" spans="1:23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9">
        <f t="shared" si="105"/>
        <v>42645.753310185188</v>
      </c>
      <c r="K984">
        <v>1472839486</v>
      </c>
      <c r="L984" s="9">
        <f t="shared" si="106"/>
        <v>42615.753310185188</v>
      </c>
      <c r="M984" t="b">
        <v>0</v>
      </c>
      <c r="N984">
        <v>3</v>
      </c>
      <c r="O984" t="b">
        <v>0</v>
      </c>
      <c r="P984" t="s">
        <v>8271</v>
      </c>
      <c r="Q984" s="12">
        <f t="shared" si="107"/>
        <v>0</v>
      </c>
      <c r="R984">
        <f t="shared" si="108"/>
        <v>1</v>
      </c>
      <c r="S984" s="14" t="s">
        <v>8317</v>
      </c>
      <c r="T984" t="s">
        <v>8319</v>
      </c>
      <c r="U984" s="9">
        <f t="shared" si="109"/>
        <v>42615.753310185188</v>
      </c>
      <c r="V984" s="9">
        <f t="shared" si="110"/>
        <v>42645.753310185188</v>
      </c>
      <c r="W984">
        <f t="shared" si="111"/>
        <v>2016</v>
      </c>
    </row>
    <row r="985" spans="1:23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9">
        <f t="shared" si="105"/>
        <v>42605.870833333334</v>
      </c>
      <c r="K985">
        <v>1469289685</v>
      </c>
      <c r="L985" s="9">
        <f t="shared" si="106"/>
        <v>42574.667650462958</v>
      </c>
      <c r="M985" t="b">
        <v>0</v>
      </c>
      <c r="N985">
        <v>179</v>
      </c>
      <c r="O985" t="b">
        <v>0</v>
      </c>
      <c r="P985" t="s">
        <v>8271</v>
      </c>
      <c r="Q985" s="12">
        <f t="shared" si="107"/>
        <v>0.3</v>
      </c>
      <c r="R985">
        <f t="shared" si="108"/>
        <v>171.79</v>
      </c>
      <c r="S985" s="14" t="s">
        <v>8317</v>
      </c>
      <c r="T985" t="s">
        <v>8319</v>
      </c>
      <c r="U985" s="9">
        <f t="shared" si="109"/>
        <v>42574.667650462958</v>
      </c>
      <c r="V985" s="9">
        <f t="shared" si="110"/>
        <v>42605.870833333334</v>
      </c>
      <c r="W985">
        <f t="shared" si="111"/>
        <v>2016</v>
      </c>
    </row>
    <row r="986" spans="1:23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9">
        <f t="shared" si="105"/>
        <v>42091.074166666665</v>
      </c>
      <c r="K986">
        <v>1424918808</v>
      </c>
      <c r="L986" s="9">
        <f t="shared" si="106"/>
        <v>42061.11583333333</v>
      </c>
      <c r="M986" t="b">
        <v>0</v>
      </c>
      <c r="N986">
        <v>3</v>
      </c>
      <c r="O986" t="b">
        <v>0</v>
      </c>
      <c r="P986" t="s">
        <v>8271</v>
      </c>
      <c r="Q986" s="12">
        <f t="shared" si="107"/>
        <v>0.01</v>
      </c>
      <c r="R986">
        <f t="shared" si="108"/>
        <v>35.33</v>
      </c>
      <c r="S986" s="14" t="s">
        <v>8317</v>
      </c>
      <c r="T986" t="s">
        <v>8319</v>
      </c>
      <c r="U986" s="9">
        <f t="shared" si="109"/>
        <v>42061.11583333333</v>
      </c>
      <c r="V986" s="9">
        <f t="shared" si="110"/>
        <v>42091.074166666665</v>
      </c>
      <c r="W986">
        <f t="shared" si="111"/>
        <v>2015</v>
      </c>
    </row>
    <row r="987" spans="1:23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9">
        <f t="shared" si="105"/>
        <v>42369.958333333328</v>
      </c>
      <c r="K987">
        <v>1449011610</v>
      </c>
      <c r="L987" s="9">
        <f t="shared" si="106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12">
        <f t="shared" si="107"/>
        <v>0.06</v>
      </c>
      <c r="R987">
        <f t="shared" si="108"/>
        <v>82.09</v>
      </c>
      <c r="S987" s="14" t="s">
        <v>8317</v>
      </c>
      <c r="T987" t="s">
        <v>8319</v>
      </c>
      <c r="U987" s="9">
        <f t="shared" si="109"/>
        <v>42339.967708333337</v>
      </c>
      <c r="V987" s="9">
        <f t="shared" si="110"/>
        <v>42369.958333333328</v>
      </c>
      <c r="W987">
        <f t="shared" si="111"/>
        <v>2015</v>
      </c>
    </row>
    <row r="988" spans="1:23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9">
        <f t="shared" si="105"/>
        <v>42379</v>
      </c>
      <c r="K988">
        <v>1447698300</v>
      </c>
      <c r="L988" s="9">
        <f t="shared" si="106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12">
        <f t="shared" si="107"/>
        <v>0.13</v>
      </c>
      <c r="R988">
        <f t="shared" si="108"/>
        <v>110.87</v>
      </c>
      <c r="S988" s="14" t="s">
        <v>8317</v>
      </c>
      <c r="T988" t="s">
        <v>8319</v>
      </c>
      <c r="U988" s="9">
        <f t="shared" si="109"/>
        <v>42324.767361111109</v>
      </c>
      <c r="V988" s="9">
        <f t="shared" si="110"/>
        <v>42379</v>
      </c>
      <c r="W988">
        <f t="shared" si="111"/>
        <v>2015</v>
      </c>
    </row>
    <row r="989" spans="1:23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9">
        <f t="shared" si="105"/>
        <v>41813.294560185182</v>
      </c>
      <c r="K989">
        <v>1400051050</v>
      </c>
      <c r="L989" s="9">
        <f t="shared" si="106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12">
        <f t="shared" si="107"/>
        <v>0.13</v>
      </c>
      <c r="R989">
        <f t="shared" si="108"/>
        <v>161.22</v>
      </c>
      <c r="S989" s="14" t="s">
        <v>8317</v>
      </c>
      <c r="T989" t="s">
        <v>8319</v>
      </c>
      <c r="U989" s="9">
        <f t="shared" si="109"/>
        <v>41773.294560185182</v>
      </c>
      <c r="V989" s="9">
        <f t="shared" si="110"/>
        <v>41813.294560185182</v>
      </c>
      <c r="W989">
        <f t="shared" si="111"/>
        <v>2014</v>
      </c>
    </row>
    <row r="990" spans="1:23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9">
        <f t="shared" si="105"/>
        <v>42644.356770833328</v>
      </c>
      <c r="K990">
        <v>1472718825</v>
      </c>
      <c r="L990" s="9">
        <f t="shared" si="106"/>
        <v>42614.356770833328</v>
      </c>
      <c r="M990" t="b">
        <v>0</v>
      </c>
      <c r="N990">
        <v>0</v>
      </c>
      <c r="O990" t="b">
        <v>0</v>
      </c>
      <c r="P990" t="s">
        <v>8271</v>
      </c>
      <c r="Q990" s="12">
        <f t="shared" si="107"/>
        <v>0</v>
      </c>
      <c r="R990">
        <f t="shared" si="108"/>
        <v>0</v>
      </c>
      <c r="S990" s="14" t="s">
        <v>8317</v>
      </c>
      <c r="T990" t="s">
        <v>8319</v>
      </c>
      <c r="U990" s="9">
        <f t="shared" si="109"/>
        <v>42614.356770833328</v>
      </c>
      <c r="V990" s="9">
        <f t="shared" si="110"/>
        <v>42644.356770833328</v>
      </c>
      <c r="W990">
        <f t="shared" si="111"/>
        <v>2016</v>
      </c>
    </row>
    <row r="991" spans="1:23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9">
        <f t="shared" si="105"/>
        <v>42641.933969907404</v>
      </c>
      <c r="K991">
        <v>1472509495</v>
      </c>
      <c r="L991" s="9">
        <f t="shared" si="106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12">
        <f t="shared" si="107"/>
        <v>0.17</v>
      </c>
      <c r="R991">
        <f t="shared" si="108"/>
        <v>52.41</v>
      </c>
      <c r="S991" s="14" t="s">
        <v>8317</v>
      </c>
      <c r="T991" t="s">
        <v>8319</v>
      </c>
      <c r="U991" s="9">
        <f t="shared" si="109"/>
        <v>42611.933969907404</v>
      </c>
      <c r="V991" s="9">
        <f t="shared" si="110"/>
        <v>42641.933969907404</v>
      </c>
      <c r="W991">
        <f t="shared" si="111"/>
        <v>2016</v>
      </c>
    </row>
    <row r="992" spans="1:23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9">
        <f t="shared" si="105"/>
        <v>41885.784305555557</v>
      </c>
      <c r="K992">
        <v>1407178164</v>
      </c>
      <c r="L992" s="9">
        <f t="shared" si="106"/>
        <v>41855.784305555557</v>
      </c>
      <c r="M992" t="b">
        <v>0</v>
      </c>
      <c r="N992">
        <v>2</v>
      </c>
      <c r="O992" t="b">
        <v>0</v>
      </c>
      <c r="P992" t="s">
        <v>8271</v>
      </c>
      <c r="Q992" s="12">
        <f t="shared" si="107"/>
        <v>0</v>
      </c>
      <c r="R992">
        <f t="shared" si="108"/>
        <v>13</v>
      </c>
      <c r="S992" s="14" t="s">
        <v>8317</v>
      </c>
      <c r="T992" t="s">
        <v>8319</v>
      </c>
      <c r="U992" s="9">
        <f t="shared" si="109"/>
        <v>41855.784305555557</v>
      </c>
      <c r="V992" s="9">
        <f t="shared" si="110"/>
        <v>41885.784305555557</v>
      </c>
      <c r="W992">
        <f t="shared" si="111"/>
        <v>2014</v>
      </c>
    </row>
    <row r="993" spans="1:23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9">
        <f t="shared" si="105"/>
        <v>42563.785416666666</v>
      </c>
      <c r="K993">
        <v>1466186988</v>
      </c>
      <c r="L993" s="9">
        <f t="shared" si="106"/>
        <v>42538.75680555556</v>
      </c>
      <c r="M993" t="b">
        <v>0</v>
      </c>
      <c r="N993">
        <v>7</v>
      </c>
      <c r="O993" t="b">
        <v>0</v>
      </c>
      <c r="P993" t="s">
        <v>8271</v>
      </c>
      <c r="Q993" s="12">
        <f t="shared" si="107"/>
        <v>0.04</v>
      </c>
      <c r="R993">
        <f t="shared" si="108"/>
        <v>30.29</v>
      </c>
      <c r="S993" s="14" t="s">
        <v>8317</v>
      </c>
      <c r="T993" t="s">
        <v>8319</v>
      </c>
      <c r="U993" s="9">
        <f t="shared" si="109"/>
        <v>42538.75680555556</v>
      </c>
      <c r="V993" s="9">
        <f t="shared" si="110"/>
        <v>42563.785416666666</v>
      </c>
      <c r="W993">
        <f t="shared" si="111"/>
        <v>2016</v>
      </c>
    </row>
    <row r="994" spans="1:23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9">
        <f t="shared" si="105"/>
        <v>42497.883321759262</v>
      </c>
      <c r="K994">
        <v>1457475119</v>
      </c>
      <c r="L994" s="9">
        <f t="shared" si="106"/>
        <v>42437.924988425926</v>
      </c>
      <c r="M994" t="b">
        <v>0</v>
      </c>
      <c r="N994">
        <v>4</v>
      </c>
      <c r="O994" t="b">
        <v>0</v>
      </c>
      <c r="P994" t="s">
        <v>8271</v>
      </c>
      <c r="Q994" s="12">
        <f t="shared" si="107"/>
        <v>0</v>
      </c>
      <c r="R994">
        <f t="shared" si="108"/>
        <v>116.75</v>
      </c>
      <c r="S994" s="14" t="s">
        <v>8317</v>
      </c>
      <c r="T994" t="s">
        <v>8319</v>
      </c>
      <c r="U994" s="9">
        <f t="shared" si="109"/>
        <v>42437.924988425926</v>
      </c>
      <c r="V994" s="9">
        <f t="shared" si="110"/>
        <v>42497.883321759262</v>
      </c>
      <c r="W994">
        <f t="shared" si="111"/>
        <v>2016</v>
      </c>
    </row>
    <row r="995" spans="1:23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9">
        <f t="shared" si="105"/>
        <v>42686.208333333328</v>
      </c>
      <c r="K995">
        <v>1476054568</v>
      </c>
      <c r="L995" s="9">
        <f t="shared" si="106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2">
        <f t="shared" si="107"/>
        <v>0.25</v>
      </c>
      <c r="R995">
        <f t="shared" si="108"/>
        <v>89.6</v>
      </c>
      <c r="S995" s="14" t="s">
        <v>8317</v>
      </c>
      <c r="T995" t="s">
        <v>8319</v>
      </c>
      <c r="U995" s="9">
        <f t="shared" si="109"/>
        <v>42652.964907407411</v>
      </c>
      <c r="V995" s="9">
        <f t="shared" si="110"/>
        <v>42686.208333333328</v>
      </c>
      <c r="W995">
        <f t="shared" si="111"/>
        <v>2016</v>
      </c>
    </row>
    <row r="996" spans="1:23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9">
        <f t="shared" si="105"/>
        <v>41973.957638888889</v>
      </c>
      <c r="K996">
        <v>1412835530</v>
      </c>
      <c r="L996" s="9">
        <f t="shared" si="106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12">
        <f t="shared" si="107"/>
        <v>0.02</v>
      </c>
      <c r="R996">
        <f t="shared" si="108"/>
        <v>424.45</v>
      </c>
      <c r="S996" s="14" t="s">
        <v>8317</v>
      </c>
      <c r="T996" t="s">
        <v>8319</v>
      </c>
      <c r="U996" s="9">
        <f t="shared" si="109"/>
        <v>41921.263078703705</v>
      </c>
      <c r="V996" s="9">
        <f t="shared" si="110"/>
        <v>41973.957638888889</v>
      </c>
      <c r="W996">
        <f t="shared" si="111"/>
        <v>2014</v>
      </c>
    </row>
    <row r="997" spans="1:23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9">
        <f t="shared" si="105"/>
        <v>41972.666666666672</v>
      </c>
      <c r="K997">
        <v>1415140480</v>
      </c>
      <c r="L997" s="9">
        <f t="shared" si="106"/>
        <v>41947.940740740742</v>
      </c>
      <c r="M997" t="b">
        <v>0</v>
      </c>
      <c r="N997">
        <v>9</v>
      </c>
      <c r="O997" t="b">
        <v>0</v>
      </c>
      <c r="P997" t="s">
        <v>8271</v>
      </c>
      <c r="Q997" s="12">
        <f t="shared" si="107"/>
        <v>7.0000000000000007E-2</v>
      </c>
      <c r="R997">
        <f t="shared" si="108"/>
        <v>80.67</v>
      </c>
      <c r="S997" s="14" t="s">
        <v>8317</v>
      </c>
      <c r="T997" t="s">
        <v>8319</v>
      </c>
      <c r="U997" s="9">
        <f t="shared" si="109"/>
        <v>41947.940740740742</v>
      </c>
      <c r="V997" s="9">
        <f t="shared" si="110"/>
        <v>41972.666666666672</v>
      </c>
      <c r="W997">
        <f t="shared" si="111"/>
        <v>2014</v>
      </c>
    </row>
    <row r="998" spans="1:23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9">
        <f t="shared" si="105"/>
        <v>41847.643750000003</v>
      </c>
      <c r="K998">
        <v>1403902060</v>
      </c>
      <c r="L998" s="9">
        <f t="shared" si="106"/>
        <v>41817.866435185184</v>
      </c>
      <c r="M998" t="b">
        <v>0</v>
      </c>
      <c r="N998">
        <v>5</v>
      </c>
      <c r="O998" t="b">
        <v>0</v>
      </c>
      <c r="P998" t="s">
        <v>8271</v>
      </c>
      <c r="Q998" s="12">
        <f t="shared" si="107"/>
        <v>0.02</v>
      </c>
      <c r="R998">
        <f t="shared" si="108"/>
        <v>13</v>
      </c>
      <c r="S998" s="14" t="s">
        <v>8317</v>
      </c>
      <c r="T998" t="s">
        <v>8319</v>
      </c>
      <c r="U998" s="9">
        <f t="shared" si="109"/>
        <v>41817.866435185184</v>
      </c>
      <c r="V998" s="9">
        <f t="shared" si="110"/>
        <v>41847.643750000003</v>
      </c>
      <c r="W998">
        <f t="shared" si="111"/>
        <v>2014</v>
      </c>
    </row>
    <row r="999" spans="1:23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9">
        <f t="shared" si="105"/>
        <v>41971.144641203704</v>
      </c>
      <c r="K999">
        <v>1414549697</v>
      </c>
      <c r="L999" s="9">
        <f t="shared" si="106"/>
        <v>41941.10297453704</v>
      </c>
      <c r="M999" t="b">
        <v>0</v>
      </c>
      <c r="N999">
        <v>8</v>
      </c>
      <c r="O999" t="b">
        <v>0</v>
      </c>
      <c r="P999" t="s">
        <v>8271</v>
      </c>
      <c r="Q999" s="12">
        <f t="shared" si="107"/>
        <v>0.01</v>
      </c>
      <c r="R999">
        <f t="shared" si="108"/>
        <v>8.1300000000000008</v>
      </c>
      <c r="S999" s="14" t="s">
        <v>8317</v>
      </c>
      <c r="T999" t="s">
        <v>8319</v>
      </c>
      <c r="U999" s="9">
        <f t="shared" si="109"/>
        <v>41941.10297453704</v>
      </c>
      <c r="V999" s="9">
        <f t="shared" si="110"/>
        <v>41971.144641203704</v>
      </c>
      <c r="W999">
        <f t="shared" si="111"/>
        <v>2014</v>
      </c>
    </row>
    <row r="1000" spans="1:23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9">
        <f t="shared" si="105"/>
        <v>42327.210659722223</v>
      </c>
      <c r="K1000">
        <v>1444017801</v>
      </c>
      <c r="L1000" s="9">
        <f t="shared" si="106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2">
        <f t="shared" si="107"/>
        <v>0.59</v>
      </c>
      <c r="R1000">
        <f t="shared" si="108"/>
        <v>153.43</v>
      </c>
      <c r="S1000" s="14" t="s">
        <v>8317</v>
      </c>
      <c r="T1000" t="s">
        <v>8319</v>
      </c>
      <c r="U1000" s="9">
        <f t="shared" si="109"/>
        <v>42282.168993055559</v>
      </c>
      <c r="V1000" s="9">
        <f t="shared" si="110"/>
        <v>42327.210659722223</v>
      </c>
      <c r="W1000">
        <f t="shared" si="111"/>
        <v>2015</v>
      </c>
    </row>
    <row r="1001" spans="1:23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9">
        <f t="shared" si="105"/>
        <v>41956.334722222222</v>
      </c>
      <c r="K1001">
        <v>1413270690</v>
      </c>
      <c r="L1001" s="9">
        <f t="shared" si="106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2">
        <f t="shared" si="107"/>
        <v>0.08</v>
      </c>
      <c r="R1001">
        <f t="shared" si="108"/>
        <v>292.08</v>
      </c>
      <c r="S1001" s="14" t="s">
        <v>8317</v>
      </c>
      <c r="T1001" t="s">
        <v>8319</v>
      </c>
      <c r="U1001" s="9">
        <f t="shared" si="109"/>
        <v>41926.29965277778</v>
      </c>
      <c r="V1001" s="9">
        <f t="shared" si="110"/>
        <v>41956.334722222222</v>
      </c>
      <c r="W1001">
        <f t="shared" si="111"/>
        <v>2014</v>
      </c>
    </row>
    <row r="1002" spans="1:23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9">
        <f t="shared" si="105"/>
        <v>42809.018055555556</v>
      </c>
      <c r="K1002">
        <v>1484357160</v>
      </c>
      <c r="L1002" s="9">
        <f t="shared" si="106"/>
        <v>42749.05972222222</v>
      </c>
      <c r="M1002" t="b">
        <v>0</v>
      </c>
      <c r="N1002">
        <v>6</v>
      </c>
      <c r="O1002" t="b">
        <v>0</v>
      </c>
      <c r="P1002" t="s">
        <v>8271</v>
      </c>
      <c r="Q1002" s="12">
        <f t="shared" si="107"/>
        <v>0.02</v>
      </c>
      <c r="R1002">
        <f t="shared" si="108"/>
        <v>3304</v>
      </c>
      <c r="S1002" s="14" t="s">
        <v>8317</v>
      </c>
      <c r="T1002" t="s">
        <v>8319</v>
      </c>
      <c r="U1002" s="9">
        <f t="shared" si="109"/>
        <v>42749.05972222222</v>
      </c>
      <c r="V1002" s="9">
        <f t="shared" si="110"/>
        <v>42809.018055555556</v>
      </c>
      <c r="W1002">
        <f t="shared" si="111"/>
        <v>2017</v>
      </c>
    </row>
    <row r="1003" spans="1:23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9">
        <f t="shared" si="105"/>
        <v>42765.720057870371</v>
      </c>
      <c r="K1003">
        <v>1481908613</v>
      </c>
      <c r="L1003" s="9">
        <f t="shared" si="106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2">
        <f t="shared" si="107"/>
        <v>1.04</v>
      </c>
      <c r="R1003">
        <f t="shared" si="108"/>
        <v>1300</v>
      </c>
      <c r="S1003" s="14" t="s">
        <v>8317</v>
      </c>
      <c r="T1003" t="s">
        <v>8319</v>
      </c>
      <c r="U1003" s="9">
        <f t="shared" si="109"/>
        <v>42720.720057870371</v>
      </c>
      <c r="V1003" s="9">
        <f t="shared" si="110"/>
        <v>42765.720057870371</v>
      </c>
      <c r="W1003">
        <f t="shared" si="111"/>
        <v>2016</v>
      </c>
    </row>
    <row r="1004" spans="1:23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9">
        <f t="shared" si="105"/>
        <v>42355.249305555553</v>
      </c>
      <c r="K1004">
        <v>1447777514</v>
      </c>
      <c r="L1004" s="9">
        <f t="shared" si="106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2">
        <f t="shared" si="107"/>
        <v>0.3</v>
      </c>
      <c r="R1004">
        <f t="shared" si="108"/>
        <v>134.55000000000001</v>
      </c>
      <c r="S1004" s="14" t="s">
        <v>8317</v>
      </c>
      <c r="T1004" t="s">
        <v>8319</v>
      </c>
      <c r="U1004" s="9">
        <f t="shared" si="109"/>
        <v>42325.684189814812</v>
      </c>
      <c r="V1004" s="9">
        <f t="shared" si="110"/>
        <v>42355.249305555553</v>
      </c>
      <c r="W1004">
        <f t="shared" si="111"/>
        <v>2015</v>
      </c>
    </row>
    <row r="1005" spans="1:23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9">
        <f t="shared" si="105"/>
        <v>42810.667372685188</v>
      </c>
      <c r="K1005">
        <v>1487091661</v>
      </c>
      <c r="L1005" s="9">
        <f t="shared" si="106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2">
        <f t="shared" si="107"/>
        <v>0.16</v>
      </c>
      <c r="R1005">
        <f t="shared" si="108"/>
        <v>214.07</v>
      </c>
      <c r="S1005" s="14" t="s">
        <v>8317</v>
      </c>
      <c r="T1005" t="s">
        <v>8319</v>
      </c>
      <c r="U1005" s="9">
        <f t="shared" si="109"/>
        <v>42780.709039351852</v>
      </c>
      <c r="V1005" s="9">
        <f t="shared" si="110"/>
        <v>42810.667372685188</v>
      </c>
      <c r="W1005">
        <f t="shared" si="111"/>
        <v>2017</v>
      </c>
    </row>
    <row r="1006" spans="1:23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9">
        <f t="shared" si="105"/>
        <v>42418.708645833336</v>
      </c>
      <c r="K1006">
        <v>1453222827</v>
      </c>
      <c r="L1006" s="9">
        <f t="shared" si="106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2">
        <f t="shared" si="107"/>
        <v>0.82</v>
      </c>
      <c r="R1006">
        <f t="shared" si="108"/>
        <v>216.34</v>
      </c>
      <c r="S1006" s="14" t="s">
        <v>8317</v>
      </c>
      <c r="T1006" t="s">
        <v>8319</v>
      </c>
      <c r="U1006" s="9">
        <f t="shared" si="109"/>
        <v>42388.708645833336</v>
      </c>
      <c r="V1006" s="9">
        <f t="shared" si="110"/>
        <v>42418.708645833336</v>
      </c>
      <c r="W1006">
        <f t="shared" si="111"/>
        <v>2016</v>
      </c>
    </row>
    <row r="1007" spans="1:23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9">
        <f t="shared" si="105"/>
        <v>42307.624803240746</v>
      </c>
      <c r="K1007">
        <v>1443538783</v>
      </c>
      <c r="L1007" s="9">
        <f t="shared" si="106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 s="12">
        <f t="shared" si="107"/>
        <v>0.75</v>
      </c>
      <c r="R1007">
        <f t="shared" si="108"/>
        <v>932.31</v>
      </c>
      <c r="S1007" s="14" t="s">
        <v>8317</v>
      </c>
      <c r="T1007" t="s">
        <v>8319</v>
      </c>
      <c r="U1007" s="9">
        <f t="shared" si="109"/>
        <v>42276.624803240746</v>
      </c>
      <c r="V1007" s="9">
        <f t="shared" si="110"/>
        <v>42307.624803240746</v>
      </c>
      <c r="W1007">
        <f t="shared" si="111"/>
        <v>2015</v>
      </c>
    </row>
    <row r="1008" spans="1:23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9">
        <f t="shared" si="105"/>
        <v>41985.299305555556</v>
      </c>
      <c r="K1008">
        <v>1417654672</v>
      </c>
      <c r="L1008" s="9">
        <f t="shared" si="106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2">
        <f t="shared" si="107"/>
        <v>0.06</v>
      </c>
      <c r="R1008">
        <f t="shared" si="108"/>
        <v>29.25</v>
      </c>
      <c r="S1008" s="14" t="s">
        <v>8317</v>
      </c>
      <c r="T1008" t="s">
        <v>8319</v>
      </c>
      <c r="U1008" s="9">
        <f t="shared" si="109"/>
        <v>41977.040185185186</v>
      </c>
      <c r="V1008" s="9">
        <f t="shared" si="110"/>
        <v>41985.299305555556</v>
      </c>
      <c r="W1008">
        <f t="shared" si="111"/>
        <v>2014</v>
      </c>
    </row>
    <row r="1009" spans="1:23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9">
        <f t="shared" si="105"/>
        <v>42718.6252662037</v>
      </c>
      <c r="K1009">
        <v>1478095223</v>
      </c>
      <c r="L1009" s="9">
        <f t="shared" si="106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2">
        <f t="shared" si="107"/>
        <v>0.44</v>
      </c>
      <c r="R1009">
        <f t="shared" si="108"/>
        <v>174.95</v>
      </c>
      <c r="S1009" s="14" t="s">
        <v>8317</v>
      </c>
      <c r="T1009" t="s">
        <v>8319</v>
      </c>
      <c r="U1009" s="9">
        <f t="shared" si="109"/>
        <v>42676.583599537036</v>
      </c>
      <c r="V1009" s="9">
        <f t="shared" si="110"/>
        <v>42718.6252662037</v>
      </c>
      <c r="W1009">
        <f t="shared" si="111"/>
        <v>2016</v>
      </c>
    </row>
    <row r="1010" spans="1:23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9">
        <f t="shared" si="105"/>
        <v>42732.809201388889</v>
      </c>
      <c r="K1010">
        <v>1480361115</v>
      </c>
      <c r="L1010" s="9">
        <f t="shared" si="106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2">
        <f t="shared" si="107"/>
        <v>0</v>
      </c>
      <c r="R1010">
        <f t="shared" si="108"/>
        <v>250</v>
      </c>
      <c r="S1010" s="14" t="s">
        <v>8317</v>
      </c>
      <c r="T1010" t="s">
        <v>8319</v>
      </c>
      <c r="U1010" s="9">
        <f t="shared" si="109"/>
        <v>42702.809201388889</v>
      </c>
      <c r="V1010" s="9">
        <f t="shared" si="110"/>
        <v>42732.809201388889</v>
      </c>
      <c r="W1010">
        <f t="shared" si="111"/>
        <v>2016</v>
      </c>
    </row>
    <row r="1011" spans="1:23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9">
        <f t="shared" si="105"/>
        <v>42540.604699074072</v>
      </c>
      <c r="K1011">
        <v>1463754646</v>
      </c>
      <c r="L1011" s="9">
        <f t="shared" si="106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2">
        <f t="shared" si="107"/>
        <v>0.13</v>
      </c>
      <c r="R1011">
        <f t="shared" si="108"/>
        <v>65</v>
      </c>
      <c r="S1011" s="14" t="s">
        <v>8317</v>
      </c>
      <c r="T1011" t="s">
        <v>8319</v>
      </c>
      <c r="U1011" s="9">
        <f t="shared" si="109"/>
        <v>42510.604699074072</v>
      </c>
      <c r="V1011" s="9">
        <f t="shared" si="110"/>
        <v>42540.604699074072</v>
      </c>
      <c r="W1011">
        <f t="shared" si="111"/>
        <v>2016</v>
      </c>
    </row>
    <row r="1012" spans="1:23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9">
        <f t="shared" si="105"/>
        <v>42618.124305555553</v>
      </c>
      <c r="K1012">
        <v>1468180462</v>
      </c>
      <c r="L1012" s="9">
        <f t="shared" si="106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2">
        <f t="shared" si="107"/>
        <v>0</v>
      </c>
      <c r="R1012">
        <f t="shared" si="108"/>
        <v>55</v>
      </c>
      <c r="S1012" s="14" t="s">
        <v>8317</v>
      </c>
      <c r="T1012" t="s">
        <v>8319</v>
      </c>
      <c r="U1012" s="9">
        <f t="shared" si="109"/>
        <v>42561.829421296294</v>
      </c>
      <c r="V1012" s="9">
        <f t="shared" si="110"/>
        <v>42618.124305555553</v>
      </c>
      <c r="W1012">
        <f t="shared" si="111"/>
        <v>2016</v>
      </c>
    </row>
    <row r="1013" spans="1:23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9">
        <f t="shared" si="105"/>
        <v>41991.898090277777</v>
      </c>
      <c r="K1013">
        <v>1415050395</v>
      </c>
      <c r="L1013" s="9">
        <f t="shared" si="106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2">
        <f t="shared" si="107"/>
        <v>0</v>
      </c>
      <c r="R1013">
        <f t="shared" si="108"/>
        <v>75</v>
      </c>
      <c r="S1013" s="14" t="s">
        <v>8317</v>
      </c>
      <c r="T1013" t="s">
        <v>8319</v>
      </c>
      <c r="U1013" s="9">
        <f t="shared" si="109"/>
        <v>41946.898090277777</v>
      </c>
      <c r="V1013" s="9">
        <f t="shared" si="110"/>
        <v>41991.898090277777</v>
      </c>
      <c r="W1013">
        <f t="shared" si="111"/>
        <v>2014</v>
      </c>
    </row>
    <row r="1014" spans="1:23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9">
        <f t="shared" si="105"/>
        <v>42759.440416666665</v>
      </c>
      <c r="K1014">
        <v>1481366052</v>
      </c>
      <c r="L1014" s="9">
        <f t="shared" si="106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2">
        <f t="shared" si="107"/>
        <v>215.35</v>
      </c>
      <c r="R1014">
        <f t="shared" si="108"/>
        <v>1389.36</v>
      </c>
      <c r="S1014" s="14" t="s">
        <v>8317</v>
      </c>
      <c r="T1014" t="s">
        <v>8319</v>
      </c>
      <c r="U1014" s="9">
        <f t="shared" si="109"/>
        <v>42714.440416666665</v>
      </c>
      <c r="V1014" s="9">
        <f t="shared" si="110"/>
        <v>42759.440416666665</v>
      </c>
      <c r="W1014">
        <f t="shared" si="111"/>
        <v>2016</v>
      </c>
    </row>
    <row r="1015" spans="1:23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9">
        <f t="shared" si="105"/>
        <v>42367.833333333328</v>
      </c>
      <c r="K1015">
        <v>1449000056</v>
      </c>
      <c r="L1015" s="9">
        <f t="shared" si="106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2">
        <f t="shared" si="107"/>
        <v>0.35</v>
      </c>
      <c r="R1015">
        <f t="shared" si="108"/>
        <v>95.91</v>
      </c>
      <c r="S1015" s="14" t="s">
        <v>8317</v>
      </c>
      <c r="T1015" t="s">
        <v>8319</v>
      </c>
      <c r="U1015" s="9">
        <f t="shared" si="109"/>
        <v>42339.833981481483</v>
      </c>
      <c r="V1015" s="9">
        <f t="shared" si="110"/>
        <v>42367.833333333328</v>
      </c>
      <c r="W1015">
        <f t="shared" si="111"/>
        <v>2015</v>
      </c>
    </row>
    <row r="1016" spans="1:23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9">
        <f t="shared" si="105"/>
        <v>42005.002488425926</v>
      </c>
      <c r="K1016">
        <v>1415750615</v>
      </c>
      <c r="L1016" s="9">
        <f t="shared" si="106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2">
        <f t="shared" si="107"/>
        <v>0.31</v>
      </c>
      <c r="R1016">
        <f t="shared" si="108"/>
        <v>191.25</v>
      </c>
      <c r="S1016" s="14" t="s">
        <v>8317</v>
      </c>
      <c r="T1016" t="s">
        <v>8319</v>
      </c>
      <c r="U1016" s="9">
        <f t="shared" si="109"/>
        <v>41955.002488425926</v>
      </c>
      <c r="V1016" s="9">
        <f t="shared" si="110"/>
        <v>42005.002488425926</v>
      </c>
      <c r="W1016">
        <f t="shared" si="111"/>
        <v>2014</v>
      </c>
    </row>
    <row r="1017" spans="1:23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9">
        <f t="shared" si="105"/>
        <v>42333.920081018514</v>
      </c>
      <c r="K1017">
        <v>1445893495</v>
      </c>
      <c r="L1017" s="9">
        <f t="shared" si="106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2">
        <f t="shared" si="107"/>
        <v>0.03</v>
      </c>
      <c r="R1017">
        <f t="shared" si="108"/>
        <v>40</v>
      </c>
      <c r="S1017" s="14" t="s">
        <v>8317</v>
      </c>
      <c r="T1017" t="s">
        <v>8319</v>
      </c>
      <c r="U1017" s="9">
        <f t="shared" si="109"/>
        <v>42303.878414351857</v>
      </c>
      <c r="V1017" s="9">
        <f t="shared" si="110"/>
        <v>42333.920081018514</v>
      </c>
      <c r="W1017">
        <f t="shared" si="111"/>
        <v>2015</v>
      </c>
    </row>
    <row r="1018" spans="1:23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9">
        <f t="shared" si="105"/>
        <v>42467.065462962964</v>
      </c>
      <c r="K1018">
        <v>1456108456</v>
      </c>
      <c r="L1018" s="9">
        <f t="shared" si="106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2">
        <f t="shared" si="107"/>
        <v>0.03</v>
      </c>
      <c r="R1018">
        <f t="shared" si="108"/>
        <v>74.790000000000006</v>
      </c>
      <c r="S1018" s="14" t="s">
        <v>8317</v>
      </c>
      <c r="T1018" t="s">
        <v>8319</v>
      </c>
      <c r="U1018" s="9">
        <f t="shared" si="109"/>
        <v>42422.107129629629</v>
      </c>
      <c r="V1018" s="9">
        <f t="shared" si="110"/>
        <v>42467.065462962964</v>
      </c>
      <c r="W1018">
        <f t="shared" si="111"/>
        <v>2016</v>
      </c>
    </row>
    <row r="1019" spans="1:23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9">
        <f t="shared" si="105"/>
        <v>42329.716840277775</v>
      </c>
      <c r="K1019">
        <v>1444666335</v>
      </c>
      <c r="L1019" s="9">
        <f t="shared" si="106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2">
        <f t="shared" si="107"/>
        <v>0.23</v>
      </c>
      <c r="R1019">
        <f t="shared" si="108"/>
        <v>161.12</v>
      </c>
      <c r="S1019" s="14" t="s">
        <v>8317</v>
      </c>
      <c r="T1019" t="s">
        <v>8319</v>
      </c>
      <c r="U1019" s="9">
        <f t="shared" si="109"/>
        <v>42289.675173611111</v>
      </c>
      <c r="V1019" s="9">
        <f t="shared" si="110"/>
        <v>42329.716840277775</v>
      </c>
      <c r="W1019">
        <f t="shared" si="111"/>
        <v>2015</v>
      </c>
    </row>
    <row r="1020" spans="1:23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9">
        <f t="shared" si="105"/>
        <v>42565.492280092592</v>
      </c>
      <c r="K1020">
        <v>1465904933</v>
      </c>
      <c r="L1020" s="9">
        <f t="shared" si="106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2">
        <f t="shared" si="107"/>
        <v>0.03</v>
      </c>
      <c r="R1020">
        <f t="shared" si="108"/>
        <v>88.71</v>
      </c>
      <c r="S1020" s="14" t="s">
        <v>8317</v>
      </c>
      <c r="T1020" t="s">
        <v>8319</v>
      </c>
      <c r="U1020" s="9">
        <f t="shared" si="109"/>
        <v>42535.492280092592</v>
      </c>
      <c r="V1020" s="9">
        <f t="shared" si="110"/>
        <v>42565.492280092592</v>
      </c>
      <c r="W1020">
        <f t="shared" si="111"/>
        <v>2016</v>
      </c>
    </row>
    <row r="1021" spans="1:23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9">
        <f t="shared" si="105"/>
        <v>42039.973946759259</v>
      </c>
      <c r="K1021">
        <v>1420500149</v>
      </c>
      <c r="L1021" s="9">
        <f t="shared" si="106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2">
        <f t="shared" si="107"/>
        <v>0.47</v>
      </c>
      <c r="R1021">
        <f t="shared" si="108"/>
        <v>53.25</v>
      </c>
      <c r="S1021" s="14" t="s">
        <v>8317</v>
      </c>
      <c r="T1021" t="s">
        <v>8319</v>
      </c>
      <c r="U1021" s="9">
        <f t="shared" si="109"/>
        <v>42009.973946759259</v>
      </c>
      <c r="V1021" s="9">
        <f t="shared" si="110"/>
        <v>42039.973946759259</v>
      </c>
      <c r="W1021">
        <f t="shared" si="111"/>
        <v>2015</v>
      </c>
    </row>
    <row r="1022" spans="1:23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9">
        <f t="shared" si="105"/>
        <v>42157.032638888893</v>
      </c>
      <c r="K1022">
        <v>1430617209</v>
      </c>
      <c r="L1022" s="9">
        <f t="shared" si="106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2">
        <f t="shared" si="107"/>
        <v>2.06</v>
      </c>
      <c r="R1022">
        <f t="shared" si="108"/>
        <v>106.2</v>
      </c>
      <c r="S1022" s="14" t="s">
        <v>8323</v>
      </c>
      <c r="T1022" t="s">
        <v>8328</v>
      </c>
      <c r="U1022" s="9">
        <f t="shared" si="109"/>
        <v>42127.069548611107</v>
      </c>
      <c r="V1022" s="9">
        <f t="shared" si="110"/>
        <v>42157.032638888893</v>
      </c>
      <c r="W1022">
        <f t="shared" si="111"/>
        <v>2015</v>
      </c>
    </row>
    <row r="1023" spans="1:23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9">
        <f t="shared" si="105"/>
        <v>42294.166666666672</v>
      </c>
      <c r="K1023">
        <v>1443074571</v>
      </c>
      <c r="L1023" s="9">
        <f t="shared" si="106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2">
        <f t="shared" si="107"/>
        <v>3.52</v>
      </c>
      <c r="R1023">
        <f t="shared" si="108"/>
        <v>22.08</v>
      </c>
      <c r="S1023" s="14" t="s">
        <v>8323</v>
      </c>
      <c r="T1023" t="s">
        <v>8328</v>
      </c>
      <c r="U1023" s="9">
        <f t="shared" si="109"/>
        <v>42271.251979166671</v>
      </c>
      <c r="V1023" s="9">
        <f t="shared" si="110"/>
        <v>42294.166666666672</v>
      </c>
      <c r="W1023">
        <f t="shared" si="111"/>
        <v>2015</v>
      </c>
    </row>
    <row r="1024" spans="1:23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9">
        <f t="shared" si="105"/>
        <v>42141.646724537037</v>
      </c>
      <c r="K1024">
        <v>1429284677</v>
      </c>
      <c r="L1024" s="9">
        <f t="shared" si="106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 s="12">
        <f t="shared" si="107"/>
        <v>1.1499999999999999</v>
      </c>
      <c r="R1024">
        <f t="shared" si="108"/>
        <v>31.05</v>
      </c>
      <c r="S1024" s="14" t="s">
        <v>8323</v>
      </c>
      <c r="T1024" t="s">
        <v>8328</v>
      </c>
      <c r="U1024" s="9">
        <f t="shared" si="109"/>
        <v>42111.646724537037</v>
      </c>
      <c r="V1024" s="9">
        <f t="shared" si="110"/>
        <v>42141.646724537037</v>
      </c>
      <c r="W1024">
        <f t="shared" si="111"/>
        <v>2015</v>
      </c>
    </row>
    <row r="1025" spans="1:23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9">
        <f t="shared" si="105"/>
        <v>42175.919687500005</v>
      </c>
      <c r="K1025">
        <v>1432245861</v>
      </c>
      <c r="L1025" s="9">
        <f t="shared" si="106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2">
        <f t="shared" si="107"/>
        <v>2.37</v>
      </c>
      <c r="R1025">
        <f t="shared" si="108"/>
        <v>36.21</v>
      </c>
      <c r="S1025" s="14" t="s">
        <v>8323</v>
      </c>
      <c r="T1025" t="s">
        <v>8328</v>
      </c>
      <c r="U1025" s="9">
        <f t="shared" si="109"/>
        <v>42145.919687500005</v>
      </c>
      <c r="V1025" s="9">
        <f t="shared" si="110"/>
        <v>42175.919687500005</v>
      </c>
      <c r="W1025">
        <f t="shared" si="111"/>
        <v>2015</v>
      </c>
    </row>
    <row r="1026" spans="1:23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9">
        <f t="shared" ref="J1026:J1089" si="112">(I1026/86400)+DATE(1970,1,1)</f>
        <v>42400.580590277779</v>
      </c>
      <c r="K1026">
        <v>1451656563</v>
      </c>
      <c r="L1026" s="9">
        <f t="shared" ref="L1026:L1089" si="113">(K1026/86400)+DATE(1970,1,1)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2">
        <f t="shared" si="107"/>
        <v>1.19</v>
      </c>
      <c r="R1026">
        <f t="shared" si="108"/>
        <v>388.98</v>
      </c>
      <c r="S1026" s="14" t="s">
        <v>8323</v>
      </c>
      <c r="T1026" t="s">
        <v>8328</v>
      </c>
      <c r="U1026" s="9">
        <f t="shared" si="109"/>
        <v>42370.580590277779</v>
      </c>
      <c r="V1026" s="9">
        <f t="shared" si="110"/>
        <v>42400.580590277779</v>
      </c>
      <c r="W1026">
        <f t="shared" si="111"/>
        <v>2016</v>
      </c>
    </row>
    <row r="1027" spans="1:23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9">
        <f t="shared" si="112"/>
        <v>42079.792094907403</v>
      </c>
      <c r="K1027">
        <v>1423944037</v>
      </c>
      <c r="L1027" s="9">
        <f t="shared" si="113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2">
        <f t="shared" ref="Q1027:Q1090" si="114">ROUND(E1027/D1027,2)</f>
        <v>1.1000000000000001</v>
      </c>
      <c r="R1027">
        <f t="shared" ref="R1027:R1090" si="115">IFERROR(ROUND(E1027/N1027,2),0)</f>
        <v>71.849999999999994</v>
      </c>
      <c r="S1027" s="14" t="s">
        <v>8323</v>
      </c>
      <c r="T1027" t="s">
        <v>8328</v>
      </c>
      <c r="U1027" s="9">
        <f t="shared" ref="U1027:U1090" si="116">(K1027/86400)+DATE(1970,1,1)</f>
        <v>42049.833761574075</v>
      </c>
      <c r="V1027" s="9">
        <f t="shared" ref="V1027:V1090" si="117">(I1027/86400)+DATE(1970,1,1)</f>
        <v>42079.792094907403</v>
      </c>
      <c r="W1027">
        <f t="shared" ref="W1027:W1090" si="118">YEAR(U1027)</f>
        <v>2015</v>
      </c>
    </row>
    <row r="1028" spans="1:23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9">
        <f t="shared" si="112"/>
        <v>42460.365925925929</v>
      </c>
      <c r="K1028">
        <v>1456480016</v>
      </c>
      <c r="L1028" s="9">
        <f t="shared" si="11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2">
        <f t="shared" si="114"/>
        <v>1</v>
      </c>
      <c r="R1028">
        <f t="shared" si="115"/>
        <v>57.38</v>
      </c>
      <c r="S1028" s="14" t="s">
        <v>8323</v>
      </c>
      <c r="T1028" t="s">
        <v>8328</v>
      </c>
      <c r="U1028" s="9">
        <f t="shared" si="116"/>
        <v>42426.407592592594</v>
      </c>
      <c r="V1028" s="9">
        <f t="shared" si="117"/>
        <v>42460.365925925929</v>
      </c>
      <c r="W1028">
        <f t="shared" si="118"/>
        <v>2016</v>
      </c>
    </row>
    <row r="1029" spans="1:23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9">
        <f t="shared" si="112"/>
        <v>41935.034108796295</v>
      </c>
      <c r="K1029">
        <v>1411433347</v>
      </c>
      <c r="L1029" s="9">
        <f t="shared" si="11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2">
        <f t="shared" si="114"/>
        <v>1.03</v>
      </c>
      <c r="R1029">
        <f t="shared" si="115"/>
        <v>69.67</v>
      </c>
      <c r="S1029" s="14" t="s">
        <v>8323</v>
      </c>
      <c r="T1029" t="s">
        <v>8328</v>
      </c>
      <c r="U1029" s="9">
        <f t="shared" si="116"/>
        <v>41905.034108796295</v>
      </c>
      <c r="V1029" s="9">
        <f t="shared" si="117"/>
        <v>41935.034108796295</v>
      </c>
      <c r="W1029">
        <f t="shared" si="118"/>
        <v>2014</v>
      </c>
    </row>
    <row r="1030" spans="1:23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9">
        <f t="shared" si="112"/>
        <v>42800.833333333328</v>
      </c>
      <c r="K1030">
        <v>1484924605</v>
      </c>
      <c r="L1030" s="9">
        <f t="shared" si="11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2">
        <f t="shared" si="114"/>
        <v>1.17</v>
      </c>
      <c r="R1030">
        <f t="shared" si="115"/>
        <v>45.99</v>
      </c>
      <c r="S1030" s="14" t="s">
        <v>8323</v>
      </c>
      <c r="T1030" t="s">
        <v>8328</v>
      </c>
      <c r="U1030" s="9">
        <f t="shared" si="116"/>
        <v>42755.627372685187</v>
      </c>
      <c r="V1030" s="9">
        <f t="shared" si="117"/>
        <v>42800.833333333328</v>
      </c>
      <c r="W1030">
        <f t="shared" si="118"/>
        <v>2017</v>
      </c>
    </row>
    <row r="1031" spans="1:23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9">
        <f t="shared" si="112"/>
        <v>42098.915972222225</v>
      </c>
      <c r="K1031">
        <v>1423501507</v>
      </c>
      <c r="L1031" s="9">
        <f t="shared" si="11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2">
        <f t="shared" si="114"/>
        <v>1.1200000000000001</v>
      </c>
      <c r="R1031">
        <f t="shared" si="115"/>
        <v>79.260000000000005</v>
      </c>
      <c r="S1031" s="14" t="s">
        <v>8323</v>
      </c>
      <c r="T1031" t="s">
        <v>8328</v>
      </c>
      <c r="U1031" s="9">
        <f t="shared" si="116"/>
        <v>42044.711886574078</v>
      </c>
      <c r="V1031" s="9">
        <f t="shared" si="117"/>
        <v>42098.915972222225</v>
      </c>
      <c r="W1031">
        <f t="shared" si="118"/>
        <v>2015</v>
      </c>
    </row>
    <row r="1032" spans="1:23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9">
        <f t="shared" si="112"/>
        <v>42625.483206018514</v>
      </c>
      <c r="K1032">
        <v>1472470549</v>
      </c>
      <c r="L1032" s="9">
        <f t="shared" si="11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2">
        <f t="shared" si="114"/>
        <v>3.42</v>
      </c>
      <c r="R1032">
        <f t="shared" si="115"/>
        <v>43.03</v>
      </c>
      <c r="S1032" s="14" t="s">
        <v>8323</v>
      </c>
      <c r="T1032" t="s">
        <v>8328</v>
      </c>
      <c r="U1032" s="9">
        <f t="shared" si="116"/>
        <v>42611.483206018514</v>
      </c>
      <c r="V1032" s="9">
        <f t="shared" si="117"/>
        <v>42625.483206018514</v>
      </c>
      <c r="W1032">
        <f t="shared" si="118"/>
        <v>2016</v>
      </c>
    </row>
    <row r="1033" spans="1:23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9">
        <f t="shared" si="112"/>
        <v>42354.764004629629</v>
      </c>
      <c r="K1033">
        <v>1447698010</v>
      </c>
      <c r="L1033" s="9">
        <f t="shared" si="11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2">
        <f t="shared" si="114"/>
        <v>1.07</v>
      </c>
      <c r="R1033">
        <f t="shared" si="115"/>
        <v>108.48</v>
      </c>
      <c r="S1033" s="14" t="s">
        <v>8323</v>
      </c>
      <c r="T1033" t="s">
        <v>8328</v>
      </c>
      <c r="U1033" s="9">
        <f t="shared" si="116"/>
        <v>42324.764004629629</v>
      </c>
      <c r="V1033" s="9">
        <f t="shared" si="117"/>
        <v>42354.764004629629</v>
      </c>
      <c r="W1033">
        <f t="shared" si="118"/>
        <v>2015</v>
      </c>
    </row>
    <row r="1034" spans="1:23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9">
        <f t="shared" si="112"/>
        <v>42544.666956018518</v>
      </c>
      <c r="K1034">
        <v>1464105625</v>
      </c>
      <c r="L1034" s="9">
        <f t="shared" si="11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2">
        <f t="shared" si="114"/>
        <v>1.08</v>
      </c>
      <c r="R1034">
        <f t="shared" si="115"/>
        <v>61.03</v>
      </c>
      <c r="S1034" s="14" t="s">
        <v>8323</v>
      </c>
      <c r="T1034" t="s">
        <v>8328</v>
      </c>
      <c r="U1034" s="9">
        <f t="shared" si="116"/>
        <v>42514.666956018518</v>
      </c>
      <c r="V1034" s="9">
        <f t="shared" si="117"/>
        <v>42544.666956018518</v>
      </c>
      <c r="W1034">
        <f t="shared" si="118"/>
        <v>2016</v>
      </c>
    </row>
    <row r="1035" spans="1:23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9">
        <f t="shared" si="112"/>
        <v>42716.732407407406</v>
      </c>
      <c r="K1035">
        <v>1479144880</v>
      </c>
      <c r="L1035" s="9">
        <f t="shared" si="113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 s="12">
        <f t="shared" si="114"/>
        <v>1.03</v>
      </c>
      <c r="R1035">
        <f t="shared" si="115"/>
        <v>50.59</v>
      </c>
      <c r="S1035" s="14" t="s">
        <v>8323</v>
      </c>
      <c r="T1035" t="s">
        <v>8328</v>
      </c>
      <c r="U1035" s="9">
        <f t="shared" si="116"/>
        <v>42688.732407407406</v>
      </c>
      <c r="V1035" s="9">
        <f t="shared" si="117"/>
        <v>42716.732407407406</v>
      </c>
      <c r="W1035">
        <f t="shared" si="118"/>
        <v>2016</v>
      </c>
    </row>
    <row r="1036" spans="1:23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9">
        <f t="shared" si="112"/>
        <v>42587.165972222225</v>
      </c>
      <c r="K1036">
        <v>1467604804</v>
      </c>
      <c r="L1036" s="9">
        <f t="shared" si="11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2">
        <f t="shared" si="114"/>
        <v>1.3</v>
      </c>
      <c r="R1036">
        <f t="shared" si="115"/>
        <v>39.159999999999997</v>
      </c>
      <c r="S1036" s="14" t="s">
        <v>8323</v>
      </c>
      <c r="T1036" t="s">
        <v>8328</v>
      </c>
      <c r="U1036" s="9">
        <f t="shared" si="116"/>
        <v>42555.166712962964</v>
      </c>
      <c r="V1036" s="9">
        <f t="shared" si="117"/>
        <v>42587.165972222225</v>
      </c>
      <c r="W1036">
        <f t="shared" si="118"/>
        <v>2016</v>
      </c>
    </row>
    <row r="1037" spans="1:23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9">
        <f t="shared" si="112"/>
        <v>42046.641435185185</v>
      </c>
      <c r="K1037">
        <v>1421076220</v>
      </c>
      <c r="L1037" s="9">
        <f t="shared" si="11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2">
        <f t="shared" si="114"/>
        <v>1.08</v>
      </c>
      <c r="R1037">
        <f t="shared" si="115"/>
        <v>65.16</v>
      </c>
      <c r="S1037" s="14" t="s">
        <v>8323</v>
      </c>
      <c r="T1037" t="s">
        <v>8328</v>
      </c>
      <c r="U1037" s="9">
        <f t="shared" si="116"/>
        <v>42016.641435185185</v>
      </c>
      <c r="V1037" s="9">
        <f t="shared" si="117"/>
        <v>42046.641435185185</v>
      </c>
      <c r="W1037">
        <f t="shared" si="118"/>
        <v>2015</v>
      </c>
    </row>
    <row r="1038" spans="1:23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9">
        <f t="shared" si="112"/>
        <v>41281.333333333336</v>
      </c>
      <c r="K1038">
        <v>1354790790</v>
      </c>
      <c r="L1038" s="9">
        <f t="shared" si="11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2">
        <f t="shared" si="114"/>
        <v>1.1200000000000001</v>
      </c>
      <c r="R1038">
        <f t="shared" si="115"/>
        <v>23.96</v>
      </c>
      <c r="S1038" s="14" t="s">
        <v>8323</v>
      </c>
      <c r="T1038" t="s">
        <v>8328</v>
      </c>
      <c r="U1038" s="9">
        <f t="shared" si="116"/>
        <v>41249.448958333334</v>
      </c>
      <c r="V1038" s="9">
        <f t="shared" si="117"/>
        <v>41281.333333333336</v>
      </c>
      <c r="W1038">
        <f t="shared" si="118"/>
        <v>2012</v>
      </c>
    </row>
    <row r="1039" spans="1:23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9">
        <f t="shared" si="112"/>
        <v>42142.208333333328</v>
      </c>
      <c r="K1039">
        <v>1429991062</v>
      </c>
      <c r="L1039" s="9">
        <f t="shared" si="11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2">
        <f t="shared" si="114"/>
        <v>1.02</v>
      </c>
      <c r="R1039">
        <f t="shared" si="115"/>
        <v>48.62</v>
      </c>
      <c r="S1039" s="14" t="s">
        <v>8323</v>
      </c>
      <c r="T1039" t="s">
        <v>8328</v>
      </c>
      <c r="U1039" s="9">
        <f t="shared" si="116"/>
        <v>42119.822476851856</v>
      </c>
      <c r="V1039" s="9">
        <f t="shared" si="117"/>
        <v>42142.208333333328</v>
      </c>
      <c r="W1039">
        <f t="shared" si="118"/>
        <v>2015</v>
      </c>
    </row>
    <row r="1040" spans="1:23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9">
        <f t="shared" si="112"/>
        <v>42448.190081018518</v>
      </c>
      <c r="K1040">
        <v>1455773623</v>
      </c>
      <c r="L1040" s="9">
        <f t="shared" si="11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2">
        <f t="shared" si="114"/>
        <v>1.45</v>
      </c>
      <c r="R1040">
        <f t="shared" si="115"/>
        <v>35.74</v>
      </c>
      <c r="S1040" s="14" t="s">
        <v>8323</v>
      </c>
      <c r="T1040" t="s">
        <v>8328</v>
      </c>
      <c r="U1040" s="9">
        <f t="shared" si="116"/>
        <v>42418.231747685189</v>
      </c>
      <c r="V1040" s="9">
        <f t="shared" si="117"/>
        <v>42448.190081018518</v>
      </c>
      <c r="W1040">
        <f t="shared" si="118"/>
        <v>2016</v>
      </c>
    </row>
    <row r="1041" spans="1:23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9">
        <f t="shared" si="112"/>
        <v>42717.332638888889</v>
      </c>
      <c r="K1041">
        <v>1479436646</v>
      </c>
      <c r="L1041" s="9">
        <f t="shared" si="11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2">
        <f t="shared" si="114"/>
        <v>1.28</v>
      </c>
      <c r="R1041">
        <f t="shared" si="115"/>
        <v>21.37</v>
      </c>
      <c r="S1041" s="14" t="s">
        <v>8323</v>
      </c>
      <c r="T1041" t="s">
        <v>8328</v>
      </c>
      <c r="U1041" s="9">
        <f t="shared" si="116"/>
        <v>42692.109328703707</v>
      </c>
      <c r="V1041" s="9">
        <f t="shared" si="117"/>
        <v>42717.332638888889</v>
      </c>
      <c r="W1041">
        <f t="shared" si="118"/>
        <v>2016</v>
      </c>
    </row>
    <row r="1042" spans="1:23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9">
        <f t="shared" si="112"/>
        <v>42609.708437499998</v>
      </c>
      <c r="K1042">
        <v>1469725209</v>
      </c>
      <c r="L1042" s="9">
        <f t="shared" si="11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2">
        <f t="shared" si="114"/>
        <v>0</v>
      </c>
      <c r="R1042">
        <f t="shared" si="115"/>
        <v>250</v>
      </c>
      <c r="S1042" s="14" t="s">
        <v>8329</v>
      </c>
      <c r="T1042" t="s">
        <v>8330</v>
      </c>
      <c r="U1042" s="9">
        <f t="shared" si="116"/>
        <v>42579.708437499998</v>
      </c>
      <c r="V1042" s="9">
        <f t="shared" si="117"/>
        <v>42609.708437499998</v>
      </c>
      <c r="W1042">
        <f t="shared" si="118"/>
        <v>2016</v>
      </c>
    </row>
    <row r="1043" spans="1:23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9">
        <f t="shared" si="112"/>
        <v>41851.06009259259</v>
      </c>
      <c r="K1043">
        <v>1405041992</v>
      </c>
      <c r="L1043" s="9">
        <f t="shared" si="113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s="12">
        <f t="shared" si="114"/>
        <v>0</v>
      </c>
      <c r="R1043">
        <f t="shared" si="115"/>
        <v>0</v>
      </c>
      <c r="S1043" s="14" t="s">
        <v>8329</v>
      </c>
      <c r="T1043" t="s">
        <v>8330</v>
      </c>
      <c r="U1043" s="9">
        <f t="shared" si="116"/>
        <v>41831.06009259259</v>
      </c>
      <c r="V1043" s="9">
        <f t="shared" si="117"/>
        <v>41851.06009259259</v>
      </c>
      <c r="W1043">
        <f t="shared" si="118"/>
        <v>2014</v>
      </c>
    </row>
    <row r="1044" spans="1:23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9">
        <f t="shared" si="112"/>
        <v>41894.416666666664</v>
      </c>
      <c r="K1044">
        <v>1406824948</v>
      </c>
      <c r="L1044" s="9">
        <f t="shared" si="11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2">
        <f t="shared" si="114"/>
        <v>0.02</v>
      </c>
      <c r="R1044">
        <f t="shared" si="115"/>
        <v>10</v>
      </c>
      <c r="S1044" s="14" t="s">
        <v>8329</v>
      </c>
      <c r="T1044" t="s">
        <v>8330</v>
      </c>
      <c r="U1044" s="9">
        <f t="shared" si="116"/>
        <v>41851.696157407408</v>
      </c>
      <c r="V1044" s="9">
        <f t="shared" si="117"/>
        <v>41894.416666666664</v>
      </c>
      <c r="W1044">
        <f t="shared" si="118"/>
        <v>2014</v>
      </c>
    </row>
    <row r="1045" spans="1:23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9">
        <f t="shared" si="112"/>
        <v>42144.252951388888</v>
      </c>
      <c r="K1045">
        <v>1429509855</v>
      </c>
      <c r="L1045" s="9">
        <f t="shared" si="11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2">
        <f t="shared" si="114"/>
        <v>0.09</v>
      </c>
      <c r="R1045">
        <f t="shared" si="115"/>
        <v>29.24</v>
      </c>
      <c r="S1045" s="14" t="s">
        <v>8329</v>
      </c>
      <c r="T1045" t="s">
        <v>8330</v>
      </c>
      <c r="U1045" s="9">
        <f t="shared" si="116"/>
        <v>42114.252951388888</v>
      </c>
      <c r="V1045" s="9">
        <f t="shared" si="117"/>
        <v>42144.252951388888</v>
      </c>
      <c r="W1045">
        <f t="shared" si="118"/>
        <v>2015</v>
      </c>
    </row>
    <row r="1046" spans="1:23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9">
        <f t="shared" si="112"/>
        <v>42068.852083333331</v>
      </c>
      <c r="K1046">
        <v>1420668801</v>
      </c>
      <c r="L1046" s="9">
        <f t="shared" si="11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2">
        <f t="shared" si="114"/>
        <v>0</v>
      </c>
      <c r="R1046">
        <f t="shared" si="115"/>
        <v>3</v>
      </c>
      <c r="S1046" s="14" t="s">
        <v>8329</v>
      </c>
      <c r="T1046" t="s">
        <v>8330</v>
      </c>
      <c r="U1046" s="9">
        <f t="shared" si="116"/>
        <v>42011.925937499997</v>
      </c>
      <c r="V1046" s="9">
        <f t="shared" si="117"/>
        <v>42068.852083333331</v>
      </c>
      <c r="W1046">
        <f t="shared" si="118"/>
        <v>2015</v>
      </c>
    </row>
    <row r="1047" spans="1:23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9">
        <f t="shared" si="112"/>
        <v>41874.874421296292</v>
      </c>
      <c r="K1047">
        <v>1406235550</v>
      </c>
      <c r="L1047" s="9">
        <f t="shared" si="113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 s="12">
        <f t="shared" si="114"/>
        <v>0.03</v>
      </c>
      <c r="R1047">
        <f t="shared" si="115"/>
        <v>33.25</v>
      </c>
      <c r="S1047" s="14" t="s">
        <v>8329</v>
      </c>
      <c r="T1047" t="s">
        <v>8330</v>
      </c>
      <c r="U1047" s="9">
        <f t="shared" si="116"/>
        <v>41844.874421296292</v>
      </c>
      <c r="V1047" s="9">
        <f t="shared" si="117"/>
        <v>41874.874421296292</v>
      </c>
      <c r="W1047">
        <f t="shared" si="118"/>
        <v>2014</v>
      </c>
    </row>
    <row r="1048" spans="1:23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9">
        <f t="shared" si="112"/>
        <v>42364.851388888885</v>
      </c>
      <c r="K1048">
        <v>1447273560</v>
      </c>
      <c r="L1048" s="9">
        <f t="shared" si="11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2">
        <f t="shared" si="114"/>
        <v>0</v>
      </c>
      <c r="R1048">
        <f t="shared" si="115"/>
        <v>0</v>
      </c>
      <c r="S1048" s="14" t="s">
        <v>8329</v>
      </c>
      <c r="T1048" t="s">
        <v>8330</v>
      </c>
      <c r="U1048" s="9">
        <f t="shared" si="116"/>
        <v>42319.851388888885</v>
      </c>
      <c r="V1048" s="9">
        <f t="shared" si="117"/>
        <v>42364.851388888885</v>
      </c>
      <c r="W1048">
        <f t="shared" si="118"/>
        <v>2015</v>
      </c>
    </row>
    <row r="1049" spans="1:23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9">
        <f t="shared" si="112"/>
        <v>41948.860127314816</v>
      </c>
      <c r="K1049">
        <v>1412624315</v>
      </c>
      <c r="L1049" s="9">
        <f t="shared" si="113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s="12">
        <f t="shared" si="114"/>
        <v>0</v>
      </c>
      <c r="R1049">
        <f t="shared" si="115"/>
        <v>1</v>
      </c>
      <c r="S1049" s="14" t="s">
        <v>8329</v>
      </c>
      <c r="T1049" t="s">
        <v>8330</v>
      </c>
      <c r="U1049" s="9">
        <f t="shared" si="116"/>
        <v>41918.818460648152</v>
      </c>
      <c r="V1049" s="9">
        <f t="shared" si="117"/>
        <v>41948.860127314816</v>
      </c>
      <c r="W1049">
        <f t="shared" si="118"/>
        <v>2014</v>
      </c>
    </row>
    <row r="1050" spans="1:23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9">
        <f t="shared" si="112"/>
        <v>42638.053113425922</v>
      </c>
      <c r="K1050">
        <v>1471310189</v>
      </c>
      <c r="L1050" s="9">
        <f t="shared" si="11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2">
        <f t="shared" si="114"/>
        <v>0.01</v>
      </c>
      <c r="R1050">
        <f t="shared" si="115"/>
        <v>53</v>
      </c>
      <c r="S1050" s="14" t="s">
        <v>8329</v>
      </c>
      <c r="T1050" t="s">
        <v>8330</v>
      </c>
      <c r="U1050" s="9">
        <f t="shared" si="116"/>
        <v>42598.053113425922</v>
      </c>
      <c r="V1050" s="9">
        <f t="shared" si="117"/>
        <v>42638.053113425922</v>
      </c>
      <c r="W1050">
        <f t="shared" si="118"/>
        <v>2016</v>
      </c>
    </row>
    <row r="1051" spans="1:23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9">
        <f t="shared" si="112"/>
        <v>42412.431076388893</v>
      </c>
      <c r="K1051">
        <v>1452680445</v>
      </c>
      <c r="L1051" s="9">
        <f t="shared" si="11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2">
        <f t="shared" si="114"/>
        <v>0</v>
      </c>
      <c r="R1051">
        <f t="shared" si="115"/>
        <v>0</v>
      </c>
      <c r="S1051" s="14" t="s">
        <v>8329</v>
      </c>
      <c r="T1051" t="s">
        <v>8330</v>
      </c>
      <c r="U1051" s="9">
        <f t="shared" si="116"/>
        <v>42382.431076388893</v>
      </c>
      <c r="V1051" s="9">
        <f t="shared" si="117"/>
        <v>42412.431076388893</v>
      </c>
      <c r="W1051">
        <f t="shared" si="118"/>
        <v>2016</v>
      </c>
    </row>
    <row r="1052" spans="1:23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9">
        <f t="shared" si="112"/>
        <v>42261.7971875</v>
      </c>
      <c r="K1052">
        <v>1439665677</v>
      </c>
      <c r="L1052" s="9">
        <f t="shared" si="113"/>
        <v>42231.7971875</v>
      </c>
      <c r="M1052" t="b">
        <v>0</v>
      </c>
      <c r="N1052">
        <v>0</v>
      </c>
      <c r="O1052" t="b">
        <v>0</v>
      </c>
      <c r="P1052" t="s">
        <v>8279</v>
      </c>
      <c r="Q1052" s="12">
        <f t="shared" si="114"/>
        <v>0</v>
      </c>
      <c r="R1052">
        <f t="shared" si="115"/>
        <v>0</v>
      </c>
      <c r="S1052" s="14" t="s">
        <v>8329</v>
      </c>
      <c r="T1052" t="s">
        <v>8330</v>
      </c>
      <c r="U1052" s="9">
        <f t="shared" si="116"/>
        <v>42231.7971875</v>
      </c>
      <c r="V1052" s="9">
        <f t="shared" si="117"/>
        <v>42261.7971875</v>
      </c>
      <c r="W1052">
        <f t="shared" si="118"/>
        <v>2015</v>
      </c>
    </row>
    <row r="1053" spans="1:23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9">
        <f t="shared" si="112"/>
        <v>41878.014178240745</v>
      </c>
      <c r="K1053">
        <v>1406679625</v>
      </c>
      <c r="L1053" s="9">
        <f t="shared" si="11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2">
        <f t="shared" si="114"/>
        <v>0</v>
      </c>
      <c r="R1053">
        <f t="shared" si="115"/>
        <v>0</v>
      </c>
      <c r="S1053" s="14" t="s">
        <v>8329</v>
      </c>
      <c r="T1053" t="s">
        <v>8330</v>
      </c>
      <c r="U1053" s="9">
        <f t="shared" si="116"/>
        <v>41850.014178240745</v>
      </c>
      <c r="V1053" s="9">
        <f t="shared" si="117"/>
        <v>41878.014178240745</v>
      </c>
      <c r="W1053">
        <f t="shared" si="118"/>
        <v>2014</v>
      </c>
    </row>
    <row r="1054" spans="1:23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9">
        <f t="shared" si="112"/>
        <v>42527.839583333334</v>
      </c>
      <c r="K1054">
        <v>1461438495</v>
      </c>
      <c r="L1054" s="9">
        <f t="shared" si="11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2">
        <f t="shared" si="114"/>
        <v>0</v>
      </c>
      <c r="R1054">
        <f t="shared" si="115"/>
        <v>0</v>
      </c>
      <c r="S1054" s="14" t="s">
        <v>8329</v>
      </c>
      <c r="T1054" t="s">
        <v>8330</v>
      </c>
      <c r="U1054" s="9">
        <f t="shared" si="116"/>
        <v>42483.797395833331</v>
      </c>
      <c r="V1054" s="9">
        <f t="shared" si="117"/>
        <v>42527.839583333334</v>
      </c>
      <c r="W1054">
        <f t="shared" si="118"/>
        <v>2016</v>
      </c>
    </row>
    <row r="1055" spans="1:23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9">
        <f t="shared" si="112"/>
        <v>42800.172824074078</v>
      </c>
      <c r="K1055">
        <v>1486613332</v>
      </c>
      <c r="L1055" s="9">
        <f t="shared" si="11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2">
        <f t="shared" si="114"/>
        <v>0.01</v>
      </c>
      <c r="R1055">
        <f t="shared" si="115"/>
        <v>15</v>
      </c>
      <c r="S1055" s="14" t="s">
        <v>8329</v>
      </c>
      <c r="T1055" t="s">
        <v>8330</v>
      </c>
      <c r="U1055" s="9">
        <f t="shared" si="116"/>
        <v>42775.172824074078</v>
      </c>
      <c r="V1055" s="9">
        <f t="shared" si="117"/>
        <v>42800.172824074078</v>
      </c>
      <c r="W1055">
        <f t="shared" si="118"/>
        <v>2017</v>
      </c>
    </row>
    <row r="1056" spans="1:23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9">
        <f t="shared" si="112"/>
        <v>41861.916666666664</v>
      </c>
      <c r="K1056">
        <v>1405110399</v>
      </c>
      <c r="L1056" s="9">
        <f t="shared" si="11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2">
        <f t="shared" si="114"/>
        <v>0</v>
      </c>
      <c r="R1056">
        <f t="shared" si="115"/>
        <v>0</v>
      </c>
      <c r="S1056" s="14" t="s">
        <v>8329</v>
      </c>
      <c r="T1056" t="s">
        <v>8330</v>
      </c>
      <c r="U1056" s="9">
        <f t="shared" si="116"/>
        <v>41831.851840277777</v>
      </c>
      <c r="V1056" s="9">
        <f t="shared" si="117"/>
        <v>41861.916666666664</v>
      </c>
      <c r="W1056">
        <f t="shared" si="118"/>
        <v>2014</v>
      </c>
    </row>
    <row r="1057" spans="1:23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9">
        <f t="shared" si="112"/>
        <v>42436.992418981477</v>
      </c>
      <c r="K1057">
        <v>1454802545</v>
      </c>
      <c r="L1057" s="9">
        <f t="shared" si="11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2">
        <f t="shared" si="114"/>
        <v>0</v>
      </c>
      <c r="R1057">
        <f t="shared" si="115"/>
        <v>0</v>
      </c>
      <c r="S1057" s="14" t="s">
        <v>8329</v>
      </c>
      <c r="T1057" t="s">
        <v>8330</v>
      </c>
      <c r="U1057" s="9">
        <f t="shared" si="116"/>
        <v>42406.992418981477</v>
      </c>
      <c r="V1057" s="9">
        <f t="shared" si="117"/>
        <v>42436.992418981477</v>
      </c>
      <c r="W1057">
        <f t="shared" si="118"/>
        <v>2016</v>
      </c>
    </row>
    <row r="1058" spans="1:23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9">
        <f t="shared" si="112"/>
        <v>42118.677974537037</v>
      </c>
      <c r="K1058">
        <v>1424711777</v>
      </c>
      <c r="L1058" s="9">
        <f t="shared" si="11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2">
        <f t="shared" si="114"/>
        <v>0</v>
      </c>
      <c r="R1058">
        <f t="shared" si="115"/>
        <v>0</v>
      </c>
      <c r="S1058" s="14" t="s">
        <v>8329</v>
      </c>
      <c r="T1058" t="s">
        <v>8330</v>
      </c>
      <c r="U1058" s="9">
        <f t="shared" si="116"/>
        <v>42058.719641203701</v>
      </c>
      <c r="V1058" s="9">
        <f t="shared" si="117"/>
        <v>42118.677974537037</v>
      </c>
      <c r="W1058">
        <f t="shared" si="118"/>
        <v>2015</v>
      </c>
    </row>
    <row r="1059" spans="1:23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9">
        <f t="shared" si="112"/>
        <v>42708.912997685184</v>
      </c>
      <c r="K1059">
        <v>1478292883</v>
      </c>
      <c r="L1059" s="9">
        <f t="shared" si="113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s="12">
        <f t="shared" si="114"/>
        <v>0</v>
      </c>
      <c r="R1059">
        <f t="shared" si="115"/>
        <v>0</v>
      </c>
      <c r="S1059" s="14" t="s">
        <v>8329</v>
      </c>
      <c r="T1059" t="s">
        <v>8330</v>
      </c>
      <c r="U1059" s="9">
        <f t="shared" si="116"/>
        <v>42678.871331018519</v>
      </c>
      <c r="V1059" s="9">
        <f t="shared" si="117"/>
        <v>42708.912997685184</v>
      </c>
      <c r="W1059">
        <f t="shared" si="118"/>
        <v>2016</v>
      </c>
    </row>
    <row r="1060" spans="1:23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9">
        <f t="shared" si="112"/>
        <v>42089</v>
      </c>
      <c r="K1060">
        <v>1423777043</v>
      </c>
      <c r="L1060" s="9">
        <f t="shared" si="11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2">
        <f t="shared" si="114"/>
        <v>0</v>
      </c>
      <c r="R1060">
        <f t="shared" si="115"/>
        <v>0</v>
      </c>
      <c r="S1060" s="14" t="s">
        <v>8329</v>
      </c>
      <c r="T1060" t="s">
        <v>8330</v>
      </c>
      <c r="U1060" s="9">
        <f t="shared" si="116"/>
        <v>42047.900960648149</v>
      </c>
      <c r="V1060" s="9">
        <f t="shared" si="117"/>
        <v>42089</v>
      </c>
      <c r="W1060">
        <f t="shared" si="118"/>
        <v>2015</v>
      </c>
    </row>
    <row r="1061" spans="1:23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9">
        <f t="shared" si="112"/>
        <v>42076.748333333337</v>
      </c>
      <c r="K1061">
        <v>1423681056</v>
      </c>
      <c r="L1061" s="9">
        <f t="shared" si="113"/>
        <v>42046.79</v>
      </c>
      <c r="M1061" t="b">
        <v>0</v>
      </c>
      <c r="N1061">
        <v>0</v>
      </c>
      <c r="O1061" t="b">
        <v>0</v>
      </c>
      <c r="P1061" t="s">
        <v>8279</v>
      </c>
      <c r="Q1061" s="12">
        <f t="shared" si="114"/>
        <v>0</v>
      </c>
      <c r="R1061">
        <f t="shared" si="115"/>
        <v>0</v>
      </c>
      <c r="S1061" s="14" t="s">
        <v>8329</v>
      </c>
      <c r="T1061" t="s">
        <v>8330</v>
      </c>
      <c r="U1061" s="9">
        <f t="shared" si="116"/>
        <v>42046.79</v>
      </c>
      <c r="V1061" s="9">
        <f t="shared" si="117"/>
        <v>42076.748333333337</v>
      </c>
      <c r="W1061">
        <f t="shared" si="118"/>
        <v>2015</v>
      </c>
    </row>
    <row r="1062" spans="1:23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9">
        <f t="shared" si="112"/>
        <v>42109.913113425922</v>
      </c>
      <c r="K1062">
        <v>1426542893</v>
      </c>
      <c r="L1062" s="9">
        <f t="shared" si="11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2">
        <f t="shared" si="114"/>
        <v>0.01</v>
      </c>
      <c r="R1062">
        <f t="shared" si="115"/>
        <v>50</v>
      </c>
      <c r="S1062" s="14" t="s">
        <v>8329</v>
      </c>
      <c r="T1062" t="s">
        <v>8330</v>
      </c>
      <c r="U1062" s="9">
        <f t="shared" si="116"/>
        <v>42079.913113425922</v>
      </c>
      <c r="V1062" s="9">
        <f t="shared" si="117"/>
        <v>42109.913113425922</v>
      </c>
      <c r="W1062">
        <f t="shared" si="118"/>
        <v>2015</v>
      </c>
    </row>
    <row r="1063" spans="1:23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9">
        <f t="shared" si="112"/>
        <v>42492.041666666672</v>
      </c>
      <c r="K1063">
        <v>1456987108</v>
      </c>
      <c r="L1063" s="9">
        <f t="shared" si="11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2">
        <f t="shared" si="114"/>
        <v>0</v>
      </c>
      <c r="R1063">
        <f t="shared" si="115"/>
        <v>0</v>
      </c>
      <c r="S1063" s="14" t="s">
        <v>8329</v>
      </c>
      <c r="T1063" t="s">
        <v>8330</v>
      </c>
      <c r="U1063" s="9">
        <f t="shared" si="116"/>
        <v>42432.276712962965</v>
      </c>
      <c r="V1063" s="9">
        <f t="shared" si="117"/>
        <v>42492.041666666672</v>
      </c>
      <c r="W1063">
        <f t="shared" si="118"/>
        <v>2016</v>
      </c>
    </row>
    <row r="1064" spans="1:23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9">
        <f t="shared" si="112"/>
        <v>42563.807187500002</v>
      </c>
      <c r="K1064">
        <v>1467746541</v>
      </c>
      <c r="L1064" s="9">
        <f t="shared" si="11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2">
        <f t="shared" si="114"/>
        <v>0.95</v>
      </c>
      <c r="R1064">
        <f t="shared" si="115"/>
        <v>47.5</v>
      </c>
      <c r="S1064" s="14" t="s">
        <v>8329</v>
      </c>
      <c r="T1064" t="s">
        <v>8330</v>
      </c>
      <c r="U1064" s="9">
        <f t="shared" si="116"/>
        <v>42556.807187500002</v>
      </c>
      <c r="V1064" s="9">
        <f t="shared" si="117"/>
        <v>42563.807187500002</v>
      </c>
      <c r="W1064">
        <f t="shared" si="118"/>
        <v>2016</v>
      </c>
    </row>
    <row r="1065" spans="1:23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9">
        <f t="shared" si="112"/>
        <v>42613.030810185184</v>
      </c>
      <c r="K1065">
        <v>1470012262</v>
      </c>
      <c r="L1065" s="9">
        <f t="shared" si="11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2">
        <f t="shared" si="114"/>
        <v>0</v>
      </c>
      <c r="R1065">
        <f t="shared" si="115"/>
        <v>0</v>
      </c>
      <c r="S1065" s="14" t="s">
        <v>8329</v>
      </c>
      <c r="T1065" t="s">
        <v>8330</v>
      </c>
      <c r="U1065" s="9">
        <f t="shared" si="116"/>
        <v>42583.030810185184</v>
      </c>
      <c r="V1065" s="9">
        <f t="shared" si="117"/>
        <v>42613.030810185184</v>
      </c>
      <c r="W1065">
        <f t="shared" si="118"/>
        <v>2016</v>
      </c>
    </row>
    <row r="1066" spans="1:23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9">
        <f t="shared" si="112"/>
        <v>41462.228043981479</v>
      </c>
      <c r="K1066">
        <v>1369286903</v>
      </c>
      <c r="L1066" s="9">
        <f t="shared" si="11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2">
        <f t="shared" si="114"/>
        <v>0.09</v>
      </c>
      <c r="R1066">
        <f t="shared" si="115"/>
        <v>65.67</v>
      </c>
      <c r="S1066" s="14" t="s">
        <v>8331</v>
      </c>
      <c r="T1066" t="s">
        <v>8332</v>
      </c>
      <c r="U1066" s="9">
        <f t="shared" si="116"/>
        <v>41417.228043981479</v>
      </c>
      <c r="V1066" s="9">
        <f t="shared" si="117"/>
        <v>41462.228043981479</v>
      </c>
      <c r="W1066">
        <f t="shared" si="118"/>
        <v>2013</v>
      </c>
    </row>
    <row r="1067" spans="1:23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9">
        <f t="shared" si="112"/>
        <v>41689.381041666667</v>
      </c>
      <c r="K1067">
        <v>1390381722</v>
      </c>
      <c r="L1067" s="9">
        <f t="shared" si="11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2">
        <f t="shared" si="114"/>
        <v>0.03</v>
      </c>
      <c r="R1067">
        <f t="shared" si="115"/>
        <v>16.2</v>
      </c>
      <c r="S1067" s="14" t="s">
        <v>8331</v>
      </c>
      <c r="T1067" t="s">
        <v>8332</v>
      </c>
      <c r="U1067" s="9">
        <f t="shared" si="116"/>
        <v>41661.381041666667</v>
      </c>
      <c r="V1067" s="9">
        <f t="shared" si="117"/>
        <v>41689.381041666667</v>
      </c>
      <c r="W1067">
        <f t="shared" si="118"/>
        <v>2014</v>
      </c>
    </row>
    <row r="1068" spans="1:23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9">
        <f t="shared" si="112"/>
        <v>41490.962754629625</v>
      </c>
      <c r="K1068">
        <v>1371769582</v>
      </c>
      <c r="L1068" s="9">
        <f t="shared" si="113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 s="12">
        <f t="shared" si="114"/>
        <v>0.03</v>
      </c>
      <c r="R1068">
        <f t="shared" si="115"/>
        <v>34.130000000000003</v>
      </c>
      <c r="S1068" s="14" t="s">
        <v>8331</v>
      </c>
      <c r="T1068" t="s">
        <v>8332</v>
      </c>
      <c r="U1068" s="9">
        <f t="shared" si="116"/>
        <v>41445.962754629625</v>
      </c>
      <c r="V1068" s="9">
        <f t="shared" si="117"/>
        <v>41490.962754629625</v>
      </c>
      <c r="W1068">
        <f t="shared" si="118"/>
        <v>2013</v>
      </c>
    </row>
    <row r="1069" spans="1:23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9">
        <f t="shared" si="112"/>
        <v>41629.855682870373</v>
      </c>
      <c r="K1069">
        <v>1385065931</v>
      </c>
      <c r="L1069" s="9">
        <f t="shared" si="11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2">
        <f t="shared" si="114"/>
        <v>0.26</v>
      </c>
      <c r="R1069">
        <f t="shared" si="115"/>
        <v>13</v>
      </c>
      <c r="S1069" s="14" t="s">
        <v>8331</v>
      </c>
      <c r="T1069" t="s">
        <v>8332</v>
      </c>
      <c r="U1069" s="9">
        <f t="shared" si="116"/>
        <v>41599.855682870373</v>
      </c>
      <c r="V1069" s="9">
        <f t="shared" si="117"/>
        <v>41629.855682870373</v>
      </c>
      <c r="W1069">
        <f t="shared" si="118"/>
        <v>2013</v>
      </c>
    </row>
    <row r="1070" spans="1:23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9">
        <f t="shared" si="112"/>
        <v>42470.329444444447</v>
      </c>
      <c r="K1070">
        <v>1457686464</v>
      </c>
      <c r="L1070" s="9">
        <f t="shared" si="113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s="12">
        <f t="shared" si="114"/>
        <v>0</v>
      </c>
      <c r="R1070">
        <f t="shared" si="115"/>
        <v>11.25</v>
      </c>
      <c r="S1070" s="14" t="s">
        <v>8331</v>
      </c>
      <c r="T1070" t="s">
        <v>8332</v>
      </c>
      <c r="U1070" s="9">
        <f t="shared" si="116"/>
        <v>42440.371111111112</v>
      </c>
      <c r="V1070" s="9">
        <f t="shared" si="117"/>
        <v>42470.329444444447</v>
      </c>
      <c r="W1070">
        <f t="shared" si="118"/>
        <v>2016</v>
      </c>
    </row>
    <row r="1071" spans="1:23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9">
        <f t="shared" si="112"/>
        <v>41604.271516203706</v>
      </c>
      <c r="K1071">
        <v>1382679059</v>
      </c>
      <c r="L1071" s="9">
        <f t="shared" si="11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2">
        <f t="shared" si="114"/>
        <v>0.39</v>
      </c>
      <c r="R1071">
        <f t="shared" si="115"/>
        <v>40.479999999999997</v>
      </c>
      <c r="S1071" s="14" t="s">
        <v>8331</v>
      </c>
      <c r="T1071" t="s">
        <v>8332</v>
      </c>
      <c r="U1071" s="9">
        <f t="shared" si="116"/>
        <v>41572.229849537034</v>
      </c>
      <c r="V1071" s="9">
        <f t="shared" si="117"/>
        <v>41604.271516203706</v>
      </c>
      <c r="W1071">
        <f t="shared" si="118"/>
        <v>2013</v>
      </c>
    </row>
    <row r="1072" spans="1:23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9">
        <f t="shared" si="112"/>
        <v>41183.011828703704</v>
      </c>
      <c r="K1072">
        <v>1347322622</v>
      </c>
      <c r="L1072" s="9">
        <f t="shared" si="11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2">
        <f t="shared" si="114"/>
        <v>0.01</v>
      </c>
      <c r="R1072">
        <f t="shared" si="115"/>
        <v>35</v>
      </c>
      <c r="S1072" s="14" t="s">
        <v>8331</v>
      </c>
      <c r="T1072" t="s">
        <v>8332</v>
      </c>
      <c r="U1072" s="9">
        <f t="shared" si="116"/>
        <v>41163.011828703704</v>
      </c>
      <c r="V1072" s="9">
        <f t="shared" si="117"/>
        <v>41183.011828703704</v>
      </c>
      <c r="W1072">
        <f t="shared" si="118"/>
        <v>2012</v>
      </c>
    </row>
    <row r="1073" spans="1:23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9">
        <f t="shared" si="112"/>
        <v>42325.795057870375</v>
      </c>
      <c r="K1073">
        <v>1445191493</v>
      </c>
      <c r="L1073" s="9">
        <f t="shared" si="11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2">
        <f t="shared" si="114"/>
        <v>0</v>
      </c>
      <c r="R1073">
        <f t="shared" si="115"/>
        <v>0</v>
      </c>
      <c r="S1073" s="14" t="s">
        <v>8331</v>
      </c>
      <c r="T1073" t="s">
        <v>8332</v>
      </c>
      <c r="U1073" s="9">
        <f t="shared" si="116"/>
        <v>42295.753391203703</v>
      </c>
      <c r="V1073" s="9">
        <f t="shared" si="117"/>
        <v>42325.795057870375</v>
      </c>
      <c r="W1073">
        <f t="shared" si="118"/>
        <v>2015</v>
      </c>
    </row>
    <row r="1074" spans="1:23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9">
        <f t="shared" si="112"/>
        <v>41675.832141203704</v>
      </c>
      <c r="K1074">
        <v>1389038297</v>
      </c>
      <c r="L1074" s="9">
        <f t="shared" si="11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2">
        <f t="shared" si="114"/>
        <v>0</v>
      </c>
      <c r="R1074">
        <f t="shared" si="115"/>
        <v>12.75</v>
      </c>
      <c r="S1074" s="14" t="s">
        <v>8331</v>
      </c>
      <c r="T1074" t="s">
        <v>8332</v>
      </c>
      <c r="U1074" s="9">
        <f t="shared" si="116"/>
        <v>41645.832141203704</v>
      </c>
      <c r="V1074" s="9">
        <f t="shared" si="117"/>
        <v>41675.832141203704</v>
      </c>
      <c r="W1074">
        <f t="shared" si="118"/>
        <v>2014</v>
      </c>
    </row>
    <row r="1075" spans="1:23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9">
        <f t="shared" si="112"/>
        <v>40832.964594907404</v>
      </c>
      <c r="K1075">
        <v>1316214541</v>
      </c>
      <c r="L1075" s="9">
        <f t="shared" si="11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2">
        <f t="shared" si="114"/>
        <v>0.01</v>
      </c>
      <c r="R1075">
        <f t="shared" si="115"/>
        <v>10</v>
      </c>
      <c r="S1075" s="14" t="s">
        <v>8331</v>
      </c>
      <c r="T1075" t="s">
        <v>8332</v>
      </c>
      <c r="U1075" s="9">
        <f t="shared" si="116"/>
        <v>40802.964594907404</v>
      </c>
      <c r="V1075" s="9">
        <f t="shared" si="117"/>
        <v>40832.964594907404</v>
      </c>
      <c r="W1075">
        <f t="shared" si="118"/>
        <v>2011</v>
      </c>
    </row>
    <row r="1076" spans="1:23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9">
        <f t="shared" si="112"/>
        <v>41643.172974537039</v>
      </c>
      <c r="K1076">
        <v>1386216545</v>
      </c>
      <c r="L1076" s="9">
        <f t="shared" si="11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2">
        <f t="shared" si="114"/>
        <v>0.06</v>
      </c>
      <c r="R1076">
        <f t="shared" si="115"/>
        <v>113.57</v>
      </c>
      <c r="S1076" s="14" t="s">
        <v>8331</v>
      </c>
      <c r="T1076" t="s">
        <v>8332</v>
      </c>
      <c r="U1076" s="9">
        <f t="shared" si="116"/>
        <v>41613.172974537039</v>
      </c>
      <c r="V1076" s="9">
        <f t="shared" si="117"/>
        <v>41643.172974537039</v>
      </c>
      <c r="W1076">
        <f t="shared" si="118"/>
        <v>2013</v>
      </c>
    </row>
    <row r="1077" spans="1:23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9">
        <f t="shared" si="112"/>
        <v>41035.904120370367</v>
      </c>
      <c r="K1077">
        <v>1333748516</v>
      </c>
      <c r="L1077" s="9">
        <f t="shared" si="11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2">
        <f t="shared" si="114"/>
        <v>0.05</v>
      </c>
      <c r="R1077">
        <f t="shared" si="115"/>
        <v>15</v>
      </c>
      <c r="S1077" s="14" t="s">
        <v>8331</v>
      </c>
      <c r="T1077" t="s">
        <v>8332</v>
      </c>
      <c r="U1077" s="9">
        <f t="shared" si="116"/>
        <v>41005.904120370367</v>
      </c>
      <c r="V1077" s="9">
        <f t="shared" si="117"/>
        <v>41035.904120370367</v>
      </c>
      <c r="W1077">
        <f t="shared" si="118"/>
        <v>2012</v>
      </c>
    </row>
    <row r="1078" spans="1:23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9">
        <f t="shared" si="112"/>
        <v>41893.377893518518</v>
      </c>
      <c r="K1078">
        <v>1405674250</v>
      </c>
      <c r="L1078" s="9">
        <f t="shared" si="11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2">
        <f t="shared" si="114"/>
        <v>0.63</v>
      </c>
      <c r="R1078">
        <f t="shared" si="115"/>
        <v>48.28</v>
      </c>
      <c r="S1078" s="14" t="s">
        <v>8331</v>
      </c>
      <c r="T1078" t="s">
        <v>8332</v>
      </c>
      <c r="U1078" s="9">
        <f t="shared" si="116"/>
        <v>41838.377893518518</v>
      </c>
      <c r="V1078" s="9">
        <f t="shared" si="117"/>
        <v>41893.377893518518</v>
      </c>
      <c r="W1078">
        <f t="shared" si="118"/>
        <v>2014</v>
      </c>
    </row>
    <row r="1079" spans="1:23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9">
        <f t="shared" si="112"/>
        <v>42383.16679398148</v>
      </c>
      <c r="K1079">
        <v>1450152011</v>
      </c>
      <c r="L1079" s="9">
        <f t="shared" si="11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2">
        <f t="shared" si="114"/>
        <v>0.28999999999999998</v>
      </c>
      <c r="R1079">
        <f t="shared" si="115"/>
        <v>43.98</v>
      </c>
      <c r="S1079" s="14" t="s">
        <v>8331</v>
      </c>
      <c r="T1079" t="s">
        <v>8332</v>
      </c>
      <c r="U1079" s="9">
        <f t="shared" si="116"/>
        <v>42353.16679398148</v>
      </c>
      <c r="V1079" s="9">
        <f t="shared" si="117"/>
        <v>42383.16679398148</v>
      </c>
      <c r="W1079">
        <f t="shared" si="118"/>
        <v>2015</v>
      </c>
    </row>
    <row r="1080" spans="1:23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9">
        <f t="shared" si="112"/>
        <v>40746.195844907408</v>
      </c>
      <c r="K1080">
        <v>1307421721</v>
      </c>
      <c r="L1080" s="9">
        <f t="shared" si="11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2">
        <f t="shared" si="114"/>
        <v>0.08</v>
      </c>
      <c r="R1080">
        <f t="shared" si="115"/>
        <v>9</v>
      </c>
      <c r="S1080" s="14" t="s">
        <v>8331</v>
      </c>
      <c r="T1080" t="s">
        <v>8332</v>
      </c>
      <c r="U1080" s="9">
        <f t="shared" si="116"/>
        <v>40701.195844907408</v>
      </c>
      <c r="V1080" s="9">
        <f t="shared" si="117"/>
        <v>40746.195844907408</v>
      </c>
      <c r="W1080">
        <f t="shared" si="118"/>
        <v>2011</v>
      </c>
    </row>
    <row r="1081" spans="1:23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9">
        <f t="shared" si="112"/>
        <v>42504.566388888888</v>
      </c>
      <c r="K1081">
        <v>1461072936</v>
      </c>
      <c r="L1081" s="9">
        <f t="shared" si="113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 s="12">
        <f t="shared" si="114"/>
        <v>0.03</v>
      </c>
      <c r="R1081">
        <f t="shared" si="115"/>
        <v>37.67</v>
      </c>
      <c r="S1081" s="14" t="s">
        <v>8331</v>
      </c>
      <c r="T1081" t="s">
        <v>8332</v>
      </c>
      <c r="U1081" s="9">
        <f t="shared" si="116"/>
        <v>42479.566388888888</v>
      </c>
      <c r="V1081" s="9">
        <f t="shared" si="117"/>
        <v>42504.566388888888</v>
      </c>
      <c r="W1081">
        <f t="shared" si="118"/>
        <v>2016</v>
      </c>
    </row>
    <row r="1082" spans="1:23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9">
        <f t="shared" si="112"/>
        <v>41770.138113425928</v>
      </c>
      <c r="K1082">
        <v>1397186333</v>
      </c>
      <c r="L1082" s="9">
        <f t="shared" si="11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2">
        <f t="shared" si="114"/>
        <v>0.09</v>
      </c>
      <c r="R1082">
        <f t="shared" si="115"/>
        <v>18.579999999999998</v>
      </c>
      <c r="S1082" s="14" t="s">
        <v>8331</v>
      </c>
      <c r="T1082" t="s">
        <v>8332</v>
      </c>
      <c r="U1082" s="9">
        <f t="shared" si="116"/>
        <v>41740.138113425928</v>
      </c>
      <c r="V1082" s="9">
        <f t="shared" si="117"/>
        <v>41770.138113425928</v>
      </c>
      <c r="W1082">
        <f t="shared" si="118"/>
        <v>2014</v>
      </c>
    </row>
    <row r="1083" spans="1:23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9">
        <f t="shared" si="112"/>
        <v>42032.926990740743</v>
      </c>
      <c r="K1083">
        <v>1419891292</v>
      </c>
      <c r="L1083" s="9">
        <f t="shared" si="11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2">
        <f t="shared" si="114"/>
        <v>0</v>
      </c>
      <c r="R1083">
        <f t="shared" si="115"/>
        <v>3</v>
      </c>
      <c r="S1083" s="14" t="s">
        <v>8331</v>
      </c>
      <c r="T1083" t="s">
        <v>8332</v>
      </c>
      <c r="U1083" s="9">
        <f t="shared" si="116"/>
        <v>42002.926990740743</v>
      </c>
      <c r="V1083" s="9">
        <f t="shared" si="117"/>
        <v>42032.926990740743</v>
      </c>
      <c r="W1083">
        <f t="shared" si="118"/>
        <v>2014</v>
      </c>
    </row>
    <row r="1084" spans="1:23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9">
        <f t="shared" si="112"/>
        <v>41131.906111111108</v>
      </c>
      <c r="K1084">
        <v>1342043088</v>
      </c>
      <c r="L1084" s="9">
        <f t="shared" si="113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 s="12">
        <f t="shared" si="114"/>
        <v>0.01</v>
      </c>
      <c r="R1084">
        <f t="shared" si="115"/>
        <v>18.670000000000002</v>
      </c>
      <c r="S1084" s="14" t="s">
        <v>8331</v>
      </c>
      <c r="T1084" t="s">
        <v>8332</v>
      </c>
      <c r="U1084" s="9">
        <f t="shared" si="116"/>
        <v>41101.906111111108</v>
      </c>
      <c r="V1084" s="9">
        <f t="shared" si="117"/>
        <v>41131.906111111108</v>
      </c>
      <c r="W1084">
        <f t="shared" si="118"/>
        <v>2012</v>
      </c>
    </row>
    <row r="1085" spans="1:23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9">
        <f t="shared" si="112"/>
        <v>41853.659525462965</v>
      </c>
      <c r="K1085">
        <v>1401810583</v>
      </c>
      <c r="L1085" s="9">
        <f t="shared" si="11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2">
        <f t="shared" si="114"/>
        <v>0.01</v>
      </c>
      <c r="R1085">
        <f t="shared" si="115"/>
        <v>410</v>
      </c>
      <c r="S1085" s="14" t="s">
        <v>8331</v>
      </c>
      <c r="T1085" t="s">
        <v>8332</v>
      </c>
      <c r="U1085" s="9">
        <f t="shared" si="116"/>
        <v>41793.659525462965</v>
      </c>
      <c r="V1085" s="9">
        <f t="shared" si="117"/>
        <v>41853.659525462965</v>
      </c>
      <c r="W1085">
        <f t="shared" si="118"/>
        <v>2014</v>
      </c>
    </row>
    <row r="1086" spans="1:23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9">
        <f t="shared" si="112"/>
        <v>41859.912083333329</v>
      </c>
      <c r="K1086">
        <v>1404942804</v>
      </c>
      <c r="L1086" s="9">
        <f t="shared" si="11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2">
        <f t="shared" si="114"/>
        <v>0</v>
      </c>
      <c r="R1086">
        <f t="shared" si="115"/>
        <v>0</v>
      </c>
      <c r="S1086" s="14" t="s">
        <v>8331</v>
      </c>
      <c r="T1086" t="s">
        <v>8332</v>
      </c>
      <c r="U1086" s="9">
        <f t="shared" si="116"/>
        <v>41829.912083333329</v>
      </c>
      <c r="V1086" s="9">
        <f t="shared" si="117"/>
        <v>41859.912083333329</v>
      </c>
      <c r="W1086">
        <f t="shared" si="118"/>
        <v>2014</v>
      </c>
    </row>
    <row r="1087" spans="1:23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9">
        <f t="shared" si="112"/>
        <v>42443.629340277781</v>
      </c>
      <c r="K1087">
        <v>1455379575</v>
      </c>
      <c r="L1087" s="9">
        <f t="shared" si="11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2">
        <f t="shared" si="114"/>
        <v>0.03</v>
      </c>
      <c r="R1087">
        <f t="shared" si="115"/>
        <v>114</v>
      </c>
      <c r="S1087" s="14" t="s">
        <v>8331</v>
      </c>
      <c r="T1087" t="s">
        <v>8332</v>
      </c>
      <c r="U1087" s="9">
        <f t="shared" si="116"/>
        <v>42413.671006944445</v>
      </c>
      <c r="V1087" s="9">
        <f t="shared" si="117"/>
        <v>42443.629340277781</v>
      </c>
      <c r="W1087">
        <f t="shared" si="118"/>
        <v>2016</v>
      </c>
    </row>
    <row r="1088" spans="1:23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9">
        <f t="shared" si="112"/>
        <v>41875.866793981484</v>
      </c>
      <c r="K1088">
        <v>1406321291</v>
      </c>
      <c r="L1088" s="9">
        <f t="shared" si="11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2">
        <f t="shared" si="114"/>
        <v>0</v>
      </c>
      <c r="R1088">
        <f t="shared" si="115"/>
        <v>7.5</v>
      </c>
      <c r="S1088" s="14" t="s">
        <v>8331</v>
      </c>
      <c r="T1088" t="s">
        <v>8332</v>
      </c>
      <c r="U1088" s="9">
        <f t="shared" si="116"/>
        <v>41845.866793981484</v>
      </c>
      <c r="V1088" s="9">
        <f t="shared" si="117"/>
        <v>41875.866793981484</v>
      </c>
      <c r="W1088">
        <f t="shared" si="118"/>
        <v>2014</v>
      </c>
    </row>
    <row r="1089" spans="1:23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9">
        <f t="shared" si="112"/>
        <v>41805.713969907403</v>
      </c>
      <c r="K1089">
        <v>1400260087</v>
      </c>
      <c r="L1089" s="9">
        <f t="shared" si="113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s="12">
        <f t="shared" si="114"/>
        <v>0</v>
      </c>
      <c r="R1089">
        <f t="shared" si="115"/>
        <v>0</v>
      </c>
      <c r="S1089" s="14" t="s">
        <v>8331</v>
      </c>
      <c r="T1089" t="s">
        <v>8332</v>
      </c>
      <c r="U1089" s="9">
        <f t="shared" si="116"/>
        <v>41775.713969907403</v>
      </c>
      <c r="V1089" s="9">
        <f t="shared" si="117"/>
        <v>41805.713969907403</v>
      </c>
      <c r="W1089">
        <f t="shared" si="118"/>
        <v>2014</v>
      </c>
    </row>
    <row r="1090" spans="1:23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9">
        <f t="shared" ref="J1090:J1153" si="119">(I1090/86400)+DATE(1970,1,1)</f>
        <v>41753.799386574072</v>
      </c>
      <c r="K1090">
        <v>1395774667</v>
      </c>
      <c r="L1090" s="9">
        <f t="shared" ref="L1090:L1153" si="120">(K1090/86400)+DATE(1970,1,1)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2">
        <f t="shared" si="114"/>
        <v>0.14000000000000001</v>
      </c>
      <c r="R1090">
        <f t="shared" si="115"/>
        <v>43.42</v>
      </c>
      <c r="S1090" s="14" t="s">
        <v>8331</v>
      </c>
      <c r="T1090" t="s">
        <v>8332</v>
      </c>
      <c r="U1090" s="9">
        <f t="shared" si="116"/>
        <v>41723.799386574072</v>
      </c>
      <c r="V1090" s="9">
        <f t="shared" si="117"/>
        <v>41753.799386574072</v>
      </c>
      <c r="W1090">
        <f t="shared" si="118"/>
        <v>2014</v>
      </c>
    </row>
    <row r="1091" spans="1:23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9">
        <f t="shared" si="119"/>
        <v>42181.189525462964</v>
      </c>
      <c r="K1091">
        <v>1432701175</v>
      </c>
      <c r="L1091" s="9">
        <f t="shared" si="120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2">
        <f t="shared" ref="Q1091:Q1154" si="121">ROUND(E1091/D1091,2)</f>
        <v>0.08</v>
      </c>
      <c r="R1091">
        <f t="shared" ref="R1091:R1154" si="122">IFERROR(ROUND(E1091/N1091,2),0)</f>
        <v>23.96</v>
      </c>
      <c r="S1091" s="14" t="s">
        <v>8331</v>
      </c>
      <c r="T1091" t="s">
        <v>8332</v>
      </c>
      <c r="U1091" s="9">
        <f t="shared" ref="U1091:U1154" si="123">(K1091/86400)+DATE(1970,1,1)</f>
        <v>42151.189525462964</v>
      </c>
      <c r="V1091" s="9">
        <f t="shared" ref="V1091:V1154" si="124">(I1091/86400)+DATE(1970,1,1)</f>
        <v>42181.189525462964</v>
      </c>
      <c r="W1091">
        <f t="shared" ref="W1091:W1154" si="125">YEAR(U1091)</f>
        <v>2015</v>
      </c>
    </row>
    <row r="1092" spans="1:23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9">
        <f t="shared" si="119"/>
        <v>42153.185798611114</v>
      </c>
      <c r="K1092">
        <v>1430281653</v>
      </c>
      <c r="L1092" s="9">
        <f t="shared" si="120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2">
        <f t="shared" si="121"/>
        <v>0</v>
      </c>
      <c r="R1092">
        <f t="shared" si="122"/>
        <v>5</v>
      </c>
      <c r="S1092" s="14" t="s">
        <v>8331</v>
      </c>
      <c r="T1092" t="s">
        <v>8332</v>
      </c>
      <c r="U1092" s="9">
        <f t="shared" si="123"/>
        <v>42123.185798611114</v>
      </c>
      <c r="V1092" s="9">
        <f t="shared" si="124"/>
        <v>42153.185798611114</v>
      </c>
      <c r="W1092">
        <f t="shared" si="125"/>
        <v>2015</v>
      </c>
    </row>
    <row r="1093" spans="1:23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9">
        <f t="shared" si="119"/>
        <v>42470.778611111113</v>
      </c>
      <c r="K1093">
        <v>1457725272</v>
      </c>
      <c r="L1093" s="9">
        <f t="shared" si="120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2">
        <f t="shared" si="121"/>
        <v>0.13</v>
      </c>
      <c r="R1093">
        <f t="shared" si="122"/>
        <v>12.5</v>
      </c>
      <c r="S1093" s="14" t="s">
        <v>8331</v>
      </c>
      <c r="T1093" t="s">
        <v>8332</v>
      </c>
      <c r="U1093" s="9">
        <f t="shared" si="123"/>
        <v>42440.820277777777</v>
      </c>
      <c r="V1093" s="9">
        <f t="shared" si="124"/>
        <v>42470.778611111113</v>
      </c>
      <c r="W1093">
        <f t="shared" si="125"/>
        <v>2016</v>
      </c>
    </row>
    <row r="1094" spans="1:23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9">
        <f t="shared" si="119"/>
        <v>41280.025902777779</v>
      </c>
      <c r="K1094">
        <v>1354840638</v>
      </c>
      <c r="L1094" s="9">
        <f t="shared" si="120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2">
        <f t="shared" si="121"/>
        <v>0.01</v>
      </c>
      <c r="R1094">
        <f t="shared" si="122"/>
        <v>3</v>
      </c>
      <c r="S1094" s="14" t="s">
        <v>8331</v>
      </c>
      <c r="T1094" t="s">
        <v>8332</v>
      </c>
      <c r="U1094" s="9">
        <f t="shared" si="123"/>
        <v>41250.025902777779</v>
      </c>
      <c r="V1094" s="9">
        <f t="shared" si="124"/>
        <v>41280.025902777779</v>
      </c>
      <c r="W1094">
        <f t="shared" si="125"/>
        <v>2012</v>
      </c>
    </row>
    <row r="1095" spans="1:23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9">
        <f t="shared" si="119"/>
        <v>42411.973807870367</v>
      </c>
      <c r="K1095">
        <v>1453936937</v>
      </c>
      <c r="L1095" s="9">
        <f t="shared" si="120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2">
        <f t="shared" si="121"/>
        <v>0.14000000000000001</v>
      </c>
      <c r="R1095">
        <f t="shared" si="122"/>
        <v>10.56</v>
      </c>
      <c r="S1095" s="14" t="s">
        <v>8331</v>
      </c>
      <c r="T1095" t="s">
        <v>8332</v>
      </c>
      <c r="U1095" s="9">
        <f t="shared" si="123"/>
        <v>42396.973807870367</v>
      </c>
      <c r="V1095" s="9">
        <f t="shared" si="124"/>
        <v>42411.973807870367</v>
      </c>
      <c r="W1095">
        <f t="shared" si="125"/>
        <v>2016</v>
      </c>
    </row>
    <row r="1096" spans="1:23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9">
        <f t="shared" si="119"/>
        <v>40825.71334490741</v>
      </c>
      <c r="K1096">
        <v>1315588033</v>
      </c>
      <c r="L1096" s="9">
        <f t="shared" si="120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 s="12">
        <f t="shared" si="121"/>
        <v>0.18</v>
      </c>
      <c r="R1096">
        <f t="shared" si="122"/>
        <v>122</v>
      </c>
      <c r="S1096" s="14" t="s">
        <v>8331</v>
      </c>
      <c r="T1096" t="s">
        <v>8332</v>
      </c>
      <c r="U1096" s="9">
        <f t="shared" si="123"/>
        <v>40795.71334490741</v>
      </c>
      <c r="V1096" s="9">
        <f t="shared" si="124"/>
        <v>40825.71334490741</v>
      </c>
      <c r="W1096">
        <f t="shared" si="125"/>
        <v>2011</v>
      </c>
    </row>
    <row r="1097" spans="1:23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9">
        <f t="shared" si="119"/>
        <v>41516.537268518521</v>
      </c>
      <c r="K1097">
        <v>1375275220</v>
      </c>
      <c r="L1097" s="9">
        <f t="shared" si="120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2">
        <f t="shared" si="121"/>
        <v>0.05</v>
      </c>
      <c r="R1097">
        <f t="shared" si="122"/>
        <v>267.81</v>
      </c>
      <c r="S1097" s="14" t="s">
        <v>8331</v>
      </c>
      <c r="T1097" t="s">
        <v>8332</v>
      </c>
      <c r="U1097" s="9">
        <f t="shared" si="123"/>
        <v>41486.537268518521</v>
      </c>
      <c r="V1097" s="9">
        <f t="shared" si="124"/>
        <v>41516.537268518521</v>
      </c>
      <c r="W1097">
        <f t="shared" si="125"/>
        <v>2013</v>
      </c>
    </row>
    <row r="1098" spans="1:23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9">
        <f t="shared" si="119"/>
        <v>41916.145833333336</v>
      </c>
      <c r="K1098">
        <v>1409747154</v>
      </c>
      <c r="L1098" s="9">
        <f t="shared" si="120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2">
        <f t="shared" si="121"/>
        <v>0.18</v>
      </c>
      <c r="R1098">
        <f t="shared" si="122"/>
        <v>74.209999999999994</v>
      </c>
      <c r="S1098" s="14" t="s">
        <v>8331</v>
      </c>
      <c r="T1098" t="s">
        <v>8332</v>
      </c>
      <c r="U1098" s="9">
        <f t="shared" si="123"/>
        <v>41885.51798611111</v>
      </c>
      <c r="V1098" s="9">
        <f t="shared" si="124"/>
        <v>41916.145833333336</v>
      </c>
      <c r="W1098">
        <f t="shared" si="125"/>
        <v>2014</v>
      </c>
    </row>
    <row r="1099" spans="1:23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9">
        <f t="shared" si="119"/>
        <v>41700.792557870373</v>
      </c>
      <c r="K1099">
        <v>1390330877</v>
      </c>
      <c r="L1099" s="9">
        <f t="shared" si="120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2">
        <f t="shared" si="121"/>
        <v>0</v>
      </c>
      <c r="R1099">
        <f t="shared" si="122"/>
        <v>6.71</v>
      </c>
      <c r="S1099" s="14" t="s">
        <v>8331</v>
      </c>
      <c r="T1099" t="s">
        <v>8332</v>
      </c>
      <c r="U1099" s="9">
        <f t="shared" si="123"/>
        <v>41660.792557870373</v>
      </c>
      <c r="V1099" s="9">
        <f t="shared" si="124"/>
        <v>41700.792557870373</v>
      </c>
      <c r="W1099">
        <f t="shared" si="125"/>
        <v>2014</v>
      </c>
    </row>
    <row r="1100" spans="1:23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9">
        <f t="shared" si="119"/>
        <v>41742.762673611112</v>
      </c>
      <c r="K1100">
        <v>1394821095</v>
      </c>
      <c r="L1100" s="9">
        <f t="shared" si="120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2">
        <f t="shared" si="121"/>
        <v>7.0000000000000007E-2</v>
      </c>
      <c r="R1100">
        <f t="shared" si="122"/>
        <v>81.95</v>
      </c>
      <c r="S1100" s="14" t="s">
        <v>8331</v>
      </c>
      <c r="T1100" t="s">
        <v>8332</v>
      </c>
      <c r="U1100" s="9">
        <f t="shared" si="123"/>
        <v>41712.762673611112</v>
      </c>
      <c r="V1100" s="9">
        <f t="shared" si="124"/>
        <v>41742.762673611112</v>
      </c>
      <c r="W1100">
        <f t="shared" si="125"/>
        <v>2014</v>
      </c>
    </row>
    <row r="1101" spans="1:23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9">
        <f t="shared" si="119"/>
        <v>42137.836435185185</v>
      </c>
      <c r="K1101">
        <v>1428955468</v>
      </c>
      <c r="L1101" s="9">
        <f t="shared" si="120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2">
        <f t="shared" si="121"/>
        <v>0.01</v>
      </c>
      <c r="R1101">
        <f t="shared" si="122"/>
        <v>25</v>
      </c>
      <c r="S1101" s="14" t="s">
        <v>8331</v>
      </c>
      <c r="T1101" t="s">
        <v>8332</v>
      </c>
      <c r="U1101" s="9">
        <f t="shared" si="123"/>
        <v>42107.836435185185</v>
      </c>
      <c r="V1101" s="9">
        <f t="shared" si="124"/>
        <v>42137.836435185185</v>
      </c>
      <c r="W1101">
        <f t="shared" si="125"/>
        <v>2015</v>
      </c>
    </row>
    <row r="1102" spans="1:23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9">
        <f t="shared" si="119"/>
        <v>42414.110775462963</v>
      </c>
      <c r="K1102">
        <v>1452825571</v>
      </c>
      <c r="L1102" s="9">
        <f t="shared" si="120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2">
        <f t="shared" si="121"/>
        <v>0.03</v>
      </c>
      <c r="R1102">
        <f t="shared" si="122"/>
        <v>10</v>
      </c>
      <c r="S1102" s="14" t="s">
        <v>8331</v>
      </c>
      <c r="T1102" t="s">
        <v>8332</v>
      </c>
      <c r="U1102" s="9">
        <f t="shared" si="123"/>
        <v>42384.110775462963</v>
      </c>
      <c r="V1102" s="9">
        <f t="shared" si="124"/>
        <v>42414.110775462963</v>
      </c>
      <c r="W1102">
        <f t="shared" si="125"/>
        <v>2016</v>
      </c>
    </row>
    <row r="1103" spans="1:23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9">
        <f t="shared" si="119"/>
        <v>42565.758333333331</v>
      </c>
      <c r="K1103">
        <v>1466188338</v>
      </c>
      <c r="L1103" s="9">
        <f t="shared" si="120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2">
        <f t="shared" si="121"/>
        <v>0</v>
      </c>
      <c r="R1103">
        <f t="shared" si="122"/>
        <v>6.83</v>
      </c>
      <c r="S1103" s="14" t="s">
        <v>8331</v>
      </c>
      <c r="T1103" t="s">
        <v>8332</v>
      </c>
      <c r="U1103" s="9">
        <f t="shared" si="123"/>
        <v>42538.77243055556</v>
      </c>
      <c r="V1103" s="9">
        <f t="shared" si="124"/>
        <v>42565.758333333331</v>
      </c>
      <c r="W1103">
        <f t="shared" si="125"/>
        <v>2016</v>
      </c>
    </row>
    <row r="1104" spans="1:23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9">
        <f t="shared" si="119"/>
        <v>41617.249305555553</v>
      </c>
      <c r="K1104">
        <v>1383095125</v>
      </c>
      <c r="L1104" s="9">
        <f t="shared" si="120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2">
        <f t="shared" si="121"/>
        <v>0.05</v>
      </c>
      <c r="R1104">
        <f t="shared" si="122"/>
        <v>17.71</v>
      </c>
      <c r="S1104" s="14" t="s">
        <v>8331</v>
      </c>
      <c r="T1104" t="s">
        <v>8332</v>
      </c>
      <c r="U1104" s="9">
        <f t="shared" si="123"/>
        <v>41577.045428240745</v>
      </c>
      <c r="V1104" s="9">
        <f t="shared" si="124"/>
        <v>41617.249305555553</v>
      </c>
      <c r="W1104">
        <f t="shared" si="125"/>
        <v>2013</v>
      </c>
    </row>
    <row r="1105" spans="1:23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9">
        <f t="shared" si="119"/>
        <v>42539.22210648148</v>
      </c>
      <c r="K1105">
        <v>1461043190</v>
      </c>
      <c r="L1105" s="9">
        <f t="shared" si="120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2">
        <f t="shared" si="121"/>
        <v>0.02</v>
      </c>
      <c r="R1105">
        <f t="shared" si="122"/>
        <v>16.2</v>
      </c>
      <c r="S1105" s="14" t="s">
        <v>8331</v>
      </c>
      <c r="T1105" t="s">
        <v>8332</v>
      </c>
      <c r="U1105" s="9">
        <f t="shared" si="123"/>
        <v>42479.22210648148</v>
      </c>
      <c r="V1105" s="9">
        <f t="shared" si="124"/>
        <v>42539.22210648148</v>
      </c>
      <c r="W1105">
        <f t="shared" si="125"/>
        <v>2016</v>
      </c>
    </row>
    <row r="1106" spans="1:23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9">
        <f t="shared" si="119"/>
        <v>41801.40996527778</v>
      </c>
      <c r="K1106">
        <v>1399888221</v>
      </c>
      <c r="L1106" s="9">
        <f t="shared" si="120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2">
        <f t="shared" si="121"/>
        <v>0.05</v>
      </c>
      <c r="R1106">
        <f t="shared" si="122"/>
        <v>80.3</v>
      </c>
      <c r="S1106" s="14" t="s">
        <v>8331</v>
      </c>
      <c r="T1106" t="s">
        <v>8332</v>
      </c>
      <c r="U1106" s="9">
        <f t="shared" si="123"/>
        <v>41771.40996527778</v>
      </c>
      <c r="V1106" s="9">
        <f t="shared" si="124"/>
        <v>41801.40996527778</v>
      </c>
      <c r="W1106">
        <f t="shared" si="125"/>
        <v>2014</v>
      </c>
    </row>
    <row r="1107" spans="1:23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9">
        <f t="shared" si="119"/>
        <v>41722.0940625</v>
      </c>
      <c r="K1107">
        <v>1393038927</v>
      </c>
      <c r="L1107" s="9">
        <f t="shared" si="120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2">
        <f t="shared" si="121"/>
        <v>0</v>
      </c>
      <c r="R1107">
        <f t="shared" si="122"/>
        <v>71.55</v>
      </c>
      <c r="S1107" s="14" t="s">
        <v>8331</v>
      </c>
      <c r="T1107" t="s">
        <v>8332</v>
      </c>
      <c r="U1107" s="9">
        <f t="shared" si="123"/>
        <v>41692.135729166665</v>
      </c>
      <c r="V1107" s="9">
        <f t="shared" si="124"/>
        <v>41722.0940625</v>
      </c>
      <c r="W1107">
        <f t="shared" si="125"/>
        <v>2014</v>
      </c>
    </row>
    <row r="1108" spans="1:23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9">
        <f t="shared" si="119"/>
        <v>41003.698784722219</v>
      </c>
      <c r="K1108">
        <v>1330969575</v>
      </c>
      <c r="L1108" s="9">
        <f t="shared" si="120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2">
        <f t="shared" si="121"/>
        <v>0.41</v>
      </c>
      <c r="R1108">
        <f t="shared" si="122"/>
        <v>23.57</v>
      </c>
      <c r="S1108" s="14" t="s">
        <v>8331</v>
      </c>
      <c r="T1108" t="s">
        <v>8332</v>
      </c>
      <c r="U1108" s="9">
        <f t="shared" si="123"/>
        <v>40973.740451388891</v>
      </c>
      <c r="V1108" s="9">
        <f t="shared" si="124"/>
        <v>41003.698784722219</v>
      </c>
      <c r="W1108">
        <f t="shared" si="125"/>
        <v>2012</v>
      </c>
    </row>
    <row r="1109" spans="1:23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9">
        <f t="shared" si="119"/>
        <v>41843.861388888887</v>
      </c>
      <c r="K1109">
        <v>1403556024</v>
      </c>
      <c r="L1109" s="9">
        <f t="shared" si="120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2">
        <f t="shared" si="121"/>
        <v>0</v>
      </c>
      <c r="R1109">
        <f t="shared" si="122"/>
        <v>0</v>
      </c>
      <c r="S1109" s="14" t="s">
        <v>8331</v>
      </c>
      <c r="T1109" t="s">
        <v>8332</v>
      </c>
      <c r="U1109" s="9">
        <f t="shared" si="123"/>
        <v>41813.861388888887</v>
      </c>
      <c r="V1109" s="9">
        <f t="shared" si="124"/>
        <v>41843.861388888887</v>
      </c>
      <c r="W1109">
        <f t="shared" si="125"/>
        <v>2014</v>
      </c>
    </row>
    <row r="1110" spans="1:23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9">
        <f t="shared" si="119"/>
        <v>41012.595312500001</v>
      </c>
      <c r="K1110">
        <v>1329146235</v>
      </c>
      <c r="L1110" s="9">
        <f t="shared" si="120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2">
        <f t="shared" si="121"/>
        <v>0.03</v>
      </c>
      <c r="R1110">
        <f t="shared" si="122"/>
        <v>34.880000000000003</v>
      </c>
      <c r="S1110" s="14" t="s">
        <v>8331</v>
      </c>
      <c r="T1110" t="s">
        <v>8332</v>
      </c>
      <c r="U1110" s="9">
        <f t="shared" si="123"/>
        <v>40952.636979166666</v>
      </c>
      <c r="V1110" s="9">
        <f t="shared" si="124"/>
        <v>41012.595312500001</v>
      </c>
      <c r="W1110">
        <f t="shared" si="125"/>
        <v>2012</v>
      </c>
    </row>
    <row r="1111" spans="1:23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9">
        <f t="shared" si="119"/>
        <v>42692.793865740736</v>
      </c>
      <c r="K1111">
        <v>1476900190</v>
      </c>
      <c r="L1111" s="9">
        <f t="shared" si="120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2">
        <f t="shared" si="121"/>
        <v>0</v>
      </c>
      <c r="R1111">
        <f t="shared" si="122"/>
        <v>15</v>
      </c>
      <c r="S1111" s="14" t="s">
        <v>8331</v>
      </c>
      <c r="T1111" t="s">
        <v>8332</v>
      </c>
      <c r="U1111" s="9">
        <f t="shared" si="123"/>
        <v>42662.752199074079</v>
      </c>
      <c r="V1111" s="9">
        <f t="shared" si="124"/>
        <v>42692.793865740736</v>
      </c>
      <c r="W1111">
        <f t="shared" si="125"/>
        <v>2016</v>
      </c>
    </row>
    <row r="1112" spans="1:23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9">
        <f t="shared" si="119"/>
        <v>41250.933124999996</v>
      </c>
      <c r="K1112">
        <v>1352327022</v>
      </c>
      <c r="L1112" s="9">
        <f t="shared" si="120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2">
        <f t="shared" si="121"/>
        <v>0.01</v>
      </c>
      <c r="R1112">
        <f t="shared" si="122"/>
        <v>23.18</v>
      </c>
      <c r="S1112" s="14" t="s">
        <v>8331</v>
      </c>
      <c r="T1112" t="s">
        <v>8332</v>
      </c>
      <c r="U1112" s="9">
        <f t="shared" si="123"/>
        <v>41220.933124999996</v>
      </c>
      <c r="V1112" s="9">
        <f t="shared" si="124"/>
        <v>41250.933124999996</v>
      </c>
      <c r="W1112">
        <f t="shared" si="125"/>
        <v>2012</v>
      </c>
    </row>
    <row r="1113" spans="1:23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9">
        <f t="shared" si="119"/>
        <v>42377.203587962962</v>
      </c>
      <c r="K1113">
        <v>1449636790</v>
      </c>
      <c r="L1113" s="9">
        <f t="shared" si="120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s="12">
        <f t="shared" si="121"/>
        <v>0</v>
      </c>
      <c r="R1113">
        <f t="shared" si="122"/>
        <v>1</v>
      </c>
      <c r="S1113" s="14" t="s">
        <v>8331</v>
      </c>
      <c r="T1113" t="s">
        <v>8332</v>
      </c>
      <c r="U1113" s="9">
        <f t="shared" si="123"/>
        <v>42347.203587962962</v>
      </c>
      <c r="V1113" s="9">
        <f t="shared" si="124"/>
        <v>42377.203587962962</v>
      </c>
      <c r="W1113">
        <f t="shared" si="125"/>
        <v>2015</v>
      </c>
    </row>
    <row r="1114" spans="1:23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9">
        <f t="shared" si="119"/>
        <v>42023.354166666672</v>
      </c>
      <c r="K1114">
        <v>1416507211</v>
      </c>
      <c r="L1114" s="9">
        <f t="shared" si="120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2">
        <f t="shared" si="121"/>
        <v>0.36</v>
      </c>
      <c r="R1114">
        <f t="shared" si="122"/>
        <v>100.23</v>
      </c>
      <c r="S1114" s="14" t="s">
        <v>8331</v>
      </c>
      <c r="T1114" t="s">
        <v>8332</v>
      </c>
      <c r="U1114" s="9">
        <f t="shared" si="123"/>
        <v>41963.759386574078</v>
      </c>
      <c r="V1114" s="9">
        <f t="shared" si="124"/>
        <v>42023.354166666672</v>
      </c>
      <c r="W1114">
        <f t="shared" si="125"/>
        <v>2014</v>
      </c>
    </row>
    <row r="1115" spans="1:23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9">
        <f t="shared" si="119"/>
        <v>41865.977083333331</v>
      </c>
      <c r="K1115">
        <v>1405466820</v>
      </c>
      <c r="L1115" s="9">
        <f t="shared" si="120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2">
        <f t="shared" si="121"/>
        <v>0.01</v>
      </c>
      <c r="R1115">
        <f t="shared" si="122"/>
        <v>5</v>
      </c>
      <c r="S1115" s="14" t="s">
        <v>8331</v>
      </c>
      <c r="T1115" t="s">
        <v>8332</v>
      </c>
      <c r="U1115" s="9">
        <f t="shared" si="123"/>
        <v>41835.977083333331</v>
      </c>
      <c r="V1115" s="9">
        <f t="shared" si="124"/>
        <v>41865.977083333331</v>
      </c>
      <c r="W1115">
        <f t="shared" si="125"/>
        <v>2014</v>
      </c>
    </row>
    <row r="1116" spans="1:23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9">
        <f t="shared" si="119"/>
        <v>41556.345914351856</v>
      </c>
      <c r="K1116">
        <v>1378714687</v>
      </c>
      <c r="L1116" s="9">
        <f t="shared" si="120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2">
        <f t="shared" si="121"/>
        <v>0</v>
      </c>
      <c r="R1116">
        <f t="shared" si="122"/>
        <v>3.33</v>
      </c>
      <c r="S1116" s="14" t="s">
        <v>8331</v>
      </c>
      <c r="T1116" t="s">
        <v>8332</v>
      </c>
      <c r="U1116" s="9">
        <f t="shared" si="123"/>
        <v>41526.345914351856</v>
      </c>
      <c r="V1116" s="9">
        <f t="shared" si="124"/>
        <v>41556.345914351856</v>
      </c>
      <c r="W1116">
        <f t="shared" si="125"/>
        <v>2013</v>
      </c>
    </row>
    <row r="1117" spans="1:23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9">
        <f t="shared" si="119"/>
        <v>42459.653877314813</v>
      </c>
      <c r="K1117">
        <v>1456764095</v>
      </c>
      <c r="L1117" s="9">
        <f t="shared" si="120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2">
        <f t="shared" si="121"/>
        <v>0</v>
      </c>
      <c r="R1117">
        <f t="shared" si="122"/>
        <v>13.25</v>
      </c>
      <c r="S1117" s="14" t="s">
        <v>8331</v>
      </c>
      <c r="T1117" t="s">
        <v>8332</v>
      </c>
      <c r="U1117" s="9">
        <f t="shared" si="123"/>
        <v>42429.695543981477</v>
      </c>
      <c r="V1117" s="9">
        <f t="shared" si="124"/>
        <v>42459.653877314813</v>
      </c>
      <c r="W1117">
        <f t="shared" si="125"/>
        <v>2016</v>
      </c>
    </row>
    <row r="1118" spans="1:23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9">
        <f t="shared" si="119"/>
        <v>41069.847314814819</v>
      </c>
      <c r="K1118">
        <v>1334089208</v>
      </c>
      <c r="L1118" s="9">
        <f t="shared" si="120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s="12">
        <f t="shared" si="121"/>
        <v>0</v>
      </c>
      <c r="R1118">
        <f t="shared" si="122"/>
        <v>17.850000000000001</v>
      </c>
      <c r="S1118" s="14" t="s">
        <v>8331</v>
      </c>
      <c r="T1118" t="s">
        <v>8332</v>
      </c>
      <c r="U1118" s="9">
        <f t="shared" si="123"/>
        <v>41009.847314814819</v>
      </c>
      <c r="V1118" s="9">
        <f t="shared" si="124"/>
        <v>41069.847314814819</v>
      </c>
      <c r="W1118">
        <f t="shared" si="125"/>
        <v>2012</v>
      </c>
    </row>
    <row r="1119" spans="1:23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9">
        <f t="shared" si="119"/>
        <v>42363.598530092597</v>
      </c>
      <c r="K1119">
        <v>1448461313</v>
      </c>
      <c r="L1119" s="9">
        <f t="shared" si="120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2">
        <f t="shared" si="121"/>
        <v>0.08</v>
      </c>
      <c r="R1119">
        <f t="shared" si="122"/>
        <v>10.38</v>
      </c>
      <c r="S1119" s="14" t="s">
        <v>8331</v>
      </c>
      <c r="T1119" t="s">
        <v>8332</v>
      </c>
      <c r="U1119" s="9">
        <f t="shared" si="123"/>
        <v>42333.598530092597</v>
      </c>
      <c r="V1119" s="9">
        <f t="shared" si="124"/>
        <v>42363.598530092597</v>
      </c>
      <c r="W1119">
        <f t="shared" si="125"/>
        <v>2015</v>
      </c>
    </row>
    <row r="1120" spans="1:23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9">
        <f t="shared" si="119"/>
        <v>41734.124756944446</v>
      </c>
      <c r="K1120">
        <v>1394078379</v>
      </c>
      <c r="L1120" s="9">
        <f t="shared" si="120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2">
        <f t="shared" si="121"/>
        <v>0.02</v>
      </c>
      <c r="R1120">
        <f t="shared" si="122"/>
        <v>36.33</v>
      </c>
      <c r="S1120" s="14" t="s">
        <v>8331</v>
      </c>
      <c r="T1120" t="s">
        <v>8332</v>
      </c>
      <c r="U1120" s="9">
        <f t="shared" si="123"/>
        <v>41704.16642361111</v>
      </c>
      <c r="V1120" s="9">
        <f t="shared" si="124"/>
        <v>41734.124756944446</v>
      </c>
      <c r="W1120">
        <f t="shared" si="125"/>
        <v>2014</v>
      </c>
    </row>
    <row r="1121" spans="1:23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9">
        <f t="shared" si="119"/>
        <v>41735.792407407411</v>
      </c>
      <c r="K1121">
        <v>1395687664</v>
      </c>
      <c r="L1121" s="9">
        <f t="shared" si="120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2">
        <f t="shared" si="121"/>
        <v>0</v>
      </c>
      <c r="R1121">
        <f t="shared" si="122"/>
        <v>5</v>
      </c>
      <c r="S1121" s="14" t="s">
        <v>8331</v>
      </c>
      <c r="T1121" t="s">
        <v>8332</v>
      </c>
      <c r="U1121" s="9">
        <f t="shared" si="123"/>
        <v>41722.792407407411</v>
      </c>
      <c r="V1121" s="9">
        <f t="shared" si="124"/>
        <v>41735.792407407411</v>
      </c>
      <c r="W1121">
        <f t="shared" si="125"/>
        <v>2014</v>
      </c>
    </row>
    <row r="1122" spans="1:23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9">
        <f t="shared" si="119"/>
        <v>40844.872685185182</v>
      </c>
      <c r="K1122">
        <v>1315947400</v>
      </c>
      <c r="L1122" s="9">
        <f t="shared" si="120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2">
        <f t="shared" si="121"/>
        <v>0</v>
      </c>
      <c r="R1122">
        <f t="shared" si="122"/>
        <v>0</v>
      </c>
      <c r="S1122" s="14" t="s">
        <v>8331</v>
      </c>
      <c r="T1122" t="s">
        <v>8332</v>
      </c>
      <c r="U1122" s="9">
        <f t="shared" si="123"/>
        <v>40799.872685185182</v>
      </c>
      <c r="V1122" s="9">
        <f t="shared" si="124"/>
        <v>40844.872685185182</v>
      </c>
      <c r="W1122">
        <f t="shared" si="125"/>
        <v>2011</v>
      </c>
    </row>
    <row r="1123" spans="1:23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9">
        <f t="shared" si="119"/>
        <v>42442.892546296294</v>
      </c>
      <c r="K1123">
        <v>1455315916</v>
      </c>
      <c r="L1123" s="9">
        <f t="shared" si="120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2">
        <f t="shared" si="121"/>
        <v>0</v>
      </c>
      <c r="R1123">
        <f t="shared" si="122"/>
        <v>5.8</v>
      </c>
      <c r="S1123" s="14" t="s">
        <v>8331</v>
      </c>
      <c r="T1123" t="s">
        <v>8332</v>
      </c>
      <c r="U1123" s="9">
        <f t="shared" si="123"/>
        <v>42412.934212962966</v>
      </c>
      <c r="V1123" s="9">
        <f t="shared" si="124"/>
        <v>42442.892546296294</v>
      </c>
      <c r="W1123">
        <f t="shared" si="125"/>
        <v>2016</v>
      </c>
    </row>
    <row r="1124" spans="1:23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9">
        <f t="shared" si="119"/>
        <v>41424.703993055555</v>
      </c>
      <c r="K1124">
        <v>1368723225</v>
      </c>
      <c r="L1124" s="9">
        <f t="shared" si="120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2">
        <f t="shared" si="121"/>
        <v>0</v>
      </c>
      <c r="R1124">
        <f t="shared" si="122"/>
        <v>0</v>
      </c>
      <c r="S1124" s="14" t="s">
        <v>8331</v>
      </c>
      <c r="T1124" t="s">
        <v>8332</v>
      </c>
      <c r="U1124" s="9">
        <f t="shared" si="123"/>
        <v>41410.703993055555</v>
      </c>
      <c r="V1124" s="9">
        <f t="shared" si="124"/>
        <v>41424.703993055555</v>
      </c>
      <c r="W1124">
        <f t="shared" si="125"/>
        <v>2013</v>
      </c>
    </row>
    <row r="1125" spans="1:23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9">
        <f t="shared" si="119"/>
        <v>41748.5237037037</v>
      </c>
      <c r="K1125">
        <v>1395318848</v>
      </c>
      <c r="L1125" s="9">
        <f t="shared" si="120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2">
        <f t="shared" si="121"/>
        <v>0</v>
      </c>
      <c r="R1125">
        <f t="shared" si="122"/>
        <v>3.67</v>
      </c>
      <c r="S1125" s="14" t="s">
        <v>8331</v>
      </c>
      <c r="T1125" t="s">
        <v>8332</v>
      </c>
      <c r="U1125" s="9">
        <f t="shared" si="123"/>
        <v>41718.5237037037</v>
      </c>
      <c r="V1125" s="9">
        <f t="shared" si="124"/>
        <v>41748.5237037037</v>
      </c>
      <c r="W1125">
        <f t="shared" si="125"/>
        <v>2014</v>
      </c>
    </row>
    <row r="1126" spans="1:23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9">
        <f t="shared" si="119"/>
        <v>42124.667256944449</v>
      </c>
      <c r="K1126">
        <v>1427817651</v>
      </c>
      <c r="L1126" s="9">
        <f t="shared" si="120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2">
        <f t="shared" si="121"/>
        <v>0</v>
      </c>
      <c r="R1126">
        <f t="shared" si="122"/>
        <v>60.71</v>
      </c>
      <c r="S1126" s="14" t="s">
        <v>8331</v>
      </c>
      <c r="T1126" t="s">
        <v>8333</v>
      </c>
      <c r="U1126" s="9">
        <f t="shared" si="123"/>
        <v>42094.667256944449</v>
      </c>
      <c r="V1126" s="9">
        <f t="shared" si="124"/>
        <v>42124.667256944449</v>
      </c>
      <c r="W1126">
        <f t="shared" si="125"/>
        <v>2015</v>
      </c>
    </row>
    <row r="1127" spans="1:23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9">
        <f t="shared" si="119"/>
        <v>42272.624189814815</v>
      </c>
      <c r="K1127">
        <v>1438009130</v>
      </c>
      <c r="L1127" s="9">
        <f t="shared" si="120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2">
        <f t="shared" si="121"/>
        <v>0</v>
      </c>
      <c r="R1127">
        <f t="shared" si="122"/>
        <v>0</v>
      </c>
      <c r="S1127" s="14" t="s">
        <v>8331</v>
      </c>
      <c r="T1127" t="s">
        <v>8333</v>
      </c>
      <c r="U1127" s="9">
        <f t="shared" si="123"/>
        <v>42212.624189814815</v>
      </c>
      <c r="V1127" s="9">
        <f t="shared" si="124"/>
        <v>42272.624189814815</v>
      </c>
      <c r="W1127">
        <f t="shared" si="125"/>
        <v>2015</v>
      </c>
    </row>
    <row r="1128" spans="1:23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9">
        <f t="shared" si="119"/>
        <v>42565.327476851853</v>
      </c>
      <c r="K1128">
        <v>1465890694</v>
      </c>
      <c r="L1128" s="9">
        <f t="shared" si="120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 s="12">
        <f t="shared" si="121"/>
        <v>0.01</v>
      </c>
      <c r="R1128">
        <f t="shared" si="122"/>
        <v>5</v>
      </c>
      <c r="S1128" s="14" t="s">
        <v>8331</v>
      </c>
      <c r="T1128" t="s">
        <v>8333</v>
      </c>
      <c r="U1128" s="9">
        <f t="shared" si="123"/>
        <v>42535.327476851853</v>
      </c>
      <c r="V1128" s="9">
        <f t="shared" si="124"/>
        <v>42565.327476851853</v>
      </c>
      <c r="W1128">
        <f t="shared" si="125"/>
        <v>2016</v>
      </c>
    </row>
    <row r="1129" spans="1:23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9">
        <f t="shared" si="119"/>
        <v>41957.895833333328</v>
      </c>
      <c r="K1129">
        <v>1413318600</v>
      </c>
      <c r="L1129" s="9">
        <f t="shared" si="120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2">
        <f t="shared" si="121"/>
        <v>0.02</v>
      </c>
      <c r="R1129">
        <f t="shared" si="122"/>
        <v>25.43</v>
      </c>
      <c r="S1129" s="14" t="s">
        <v>8331</v>
      </c>
      <c r="T1129" t="s">
        <v>8333</v>
      </c>
      <c r="U1129" s="9">
        <f t="shared" si="123"/>
        <v>41926.854166666664</v>
      </c>
      <c r="V1129" s="9">
        <f t="shared" si="124"/>
        <v>41957.895833333328</v>
      </c>
      <c r="W1129">
        <f t="shared" si="125"/>
        <v>2014</v>
      </c>
    </row>
    <row r="1130" spans="1:23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9">
        <f t="shared" si="119"/>
        <v>41858.649502314816</v>
      </c>
      <c r="K1130">
        <v>1404833717</v>
      </c>
      <c r="L1130" s="9">
        <f t="shared" si="120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2">
        <f t="shared" si="121"/>
        <v>0</v>
      </c>
      <c r="R1130">
        <f t="shared" si="122"/>
        <v>1</v>
      </c>
      <c r="S1130" s="14" t="s">
        <v>8331</v>
      </c>
      <c r="T1130" t="s">
        <v>8333</v>
      </c>
      <c r="U1130" s="9">
        <f t="shared" si="123"/>
        <v>41828.649502314816</v>
      </c>
      <c r="V1130" s="9">
        <f t="shared" si="124"/>
        <v>41858.649502314816</v>
      </c>
      <c r="W1130">
        <f t="shared" si="125"/>
        <v>2014</v>
      </c>
    </row>
    <row r="1131" spans="1:23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9">
        <f t="shared" si="119"/>
        <v>42526.264965277776</v>
      </c>
      <c r="K1131">
        <v>1462515693</v>
      </c>
      <c r="L1131" s="9">
        <f t="shared" si="120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2">
        <f t="shared" si="121"/>
        <v>0</v>
      </c>
      <c r="R1131">
        <f t="shared" si="122"/>
        <v>10.5</v>
      </c>
      <c r="S1131" s="14" t="s">
        <v>8331</v>
      </c>
      <c r="T1131" t="s">
        <v>8333</v>
      </c>
      <c r="U1131" s="9">
        <f t="shared" si="123"/>
        <v>42496.264965277776</v>
      </c>
      <c r="V1131" s="9">
        <f t="shared" si="124"/>
        <v>42526.264965277776</v>
      </c>
      <c r="W1131">
        <f t="shared" si="125"/>
        <v>2016</v>
      </c>
    </row>
    <row r="1132" spans="1:23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9">
        <f t="shared" si="119"/>
        <v>41969.038194444445</v>
      </c>
      <c r="K1132">
        <v>1411775700</v>
      </c>
      <c r="L1132" s="9">
        <f t="shared" si="120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2">
        <f t="shared" si="121"/>
        <v>0</v>
      </c>
      <c r="R1132">
        <f t="shared" si="122"/>
        <v>3.67</v>
      </c>
      <c r="S1132" s="14" t="s">
        <v>8331</v>
      </c>
      <c r="T1132" t="s">
        <v>8333</v>
      </c>
      <c r="U1132" s="9">
        <f t="shared" si="123"/>
        <v>41908.996527777781</v>
      </c>
      <c r="V1132" s="9">
        <f t="shared" si="124"/>
        <v>41969.038194444445</v>
      </c>
      <c r="W1132">
        <f t="shared" si="125"/>
        <v>2014</v>
      </c>
    </row>
    <row r="1133" spans="1:23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9">
        <f t="shared" si="119"/>
        <v>42362.908194444448</v>
      </c>
      <c r="K1133">
        <v>1448401668</v>
      </c>
      <c r="L1133" s="9">
        <f t="shared" si="120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2">
        <f t="shared" si="121"/>
        <v>0</v>
      </c>
      <c r="R1133">
        <f t="shared" si="122"/>
        <v>0</v>
      </c>
      <c r="S1133" s="14" t="s">
        <v>8331</v>
      </c>
      <c r="T1133" t="s">
        <v>8333</v>
      </c>
      <c r="U1133" s="9">
        <f t="shared" si="123"/>
        <v>42332.908194444448</v>
      </c>
      <c r="V1133" s="9">
        <f t="shared" si="124"/>
        <v>42362.908194444448</v>
      </c>
      <c r="W1133">
        <f t="shared" si="125"/>
        <v>2015</v>
      </c>
    </row>
    <row r="1134" spans="1:23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9">
        <f t="shared" si="119"/>
        <v>42736.115405092598</v>
      </c>
      <c r="K1134">
        <v>1480646771</v>
      </c>
      <c r="L1134" s="9">
        <f t="shared" si="120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2">
        <f t="shared" si="121"/>
        <v>0.14000000000000001</v>
      </c>
      <c r="R1134">
        <f t="shared" si="122"/>
        <v>110.62</v>
      </c>
      <c r="S1134" s="14" t="s">
        <v>8331</v>
      </c>
      <c r="T1134" t="s">
        <v>8333</v>
      </c>
      <c r="U1134" s="9">
        <f t="shared" si="123"/>
        <v>42706.115405092598</v>
      </c>
      <c r="V1134" s="9">
        <f t="shared" si="124"/>
        <v>42736.115405092598</v>
      </c>
      <c r="W1134">
        <f t="shared" si="125"/>
        <v>2016</v>
      </c>
    </row>
    <row r="1135" spans="1:23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9">
        <f t="shared" si="119"/>
        <v>41851.407187500001</v>
      </c>
      <c r="K1135">
        <v>1404207981</v>
      </c>
      <c r="L1135" s="9">
        <f t="shared" si="120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2">
        <f t="shared" si="121"/>
        <v>0.01</v>
      </c>
      <c r="R1135">
        <f t="shared" si="122"/>
        <v>20</v>
      </c>
      <c r="S1135" s="14" t="s">
        <v>8331</v>
      </c>
      <c r="T1135" t="s">
        <v>8333</v>
      </c>
      <c r="U1135" s="9">
        <f t="shared" si="123"/>
        <v>41821.407187500001</v>
      </c>
      <c r="V1135" s="9">
        <f t="shared" si="124"/>
        <v>41851.407187500001</v>
      </c>
      <c r="W1135">
        <f t="shared" si="125"/>
        <v>2014</v>
      </c>
    </row>
    <row r="1136" spans="1:23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9">
        <f t="shared" si="119"/>
        <v>41972.189583333333</v>
      </c>
      <c r="K1136">
        <v>1416034228</v>
      </c>
      <c r="L1136" s="9">
        <f t="shared" si="120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2">
        <f t="shared" si="121"/>
        <v>0</v>
      </c>
      <c r="R1136">
        <f t="shared" si="122"/>
        <v>1</v>
      </c>
      <c r="S1136" s="14" t="s">
        <v>8331</v>
      </c>
      <c r="T1136" t="s">
        <v>8333</v>
      </c>
      <c r="U1136" s="9">
        <f t="shared" si="123"/>
        <v>41958.285046296296</v>
      </c>
      <c r="V1136" s="9">
        <f t="shared" si="124"/>
        <v>41972.189583333333</v>
      </c>
      <c r="W1136">
        <f t="shared" si="125"/>
        <v>2014</v>
      </c>
    </row>
    <row r="1137" spans="1:23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9">
        <f t="shared" si="119"/>
        <v>42588.98951388889</v>
      </c>
      <c r="K1137">
        <v>1467935094</v>
      </c>
      <c r="L1137" s="9">
        <f t="shared" si="120"/>
        <v>42558.98951388889</v>
      </c>
      <c r="M1137" t="b">
        <v>0</v>
      </c>
      <c r="N1137">
        <v>1</v>
      </c>
      <c r="O1137" t="b">
        <v>0</v>
      </c>
      <c r="P1137" t="s">
        <v>8281</v>
      </c>
      <c r="Q1137" s="12">
        <f t="shared" si="121"/>
        <v>0.05</v>
      </c>
      <c r="R1137">
        <f t="shared" si="122"/>
        <v>50</v>
      </c>
      <c r="S1137" s="14" t="s">
        <v>8331</v>
      </c>
      <c r="T1137" t="s">
        <v>8333</v>
      </c>
      <c r="U1137" s="9">
        <f t="shared" si="123"/>
        <v>42558.98951388889</v>
      </c>
      <c r="V1137" s="9">
        <f t="shared" si="124"/>
        <v>42588.98951388889</v>
      </c>
      <c r="W1137">
        <f t="shared" si="125"/>
        <v>2016</v>
      </c>
    </row>
    <row r="1138" spans="1:23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9">
        <f t="shared" si="119"/>
        <v>42357.671631944446</v>
      </c>
      <c r="K1138">
        <v>1447949229</v>
      </c>
      <c r="L1138" s="9">
        <f t="shared" si="120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 s="12">
        <f t="shared" si="121"/>
        <v>0.06</v>
      </c>
      <c r="R1138">
        <f t="shared" si="122"/>
        <v>45</v>
      </c>
      <c r="S1138" s="14" t="s">
        <v>8331</v>
      </c>
      <c r="T1138" t="s">
        <v>8333</v>
      </c>
      <c r="U1138" s="9">
        <f t="shared" si="123"/>
        <v>42327.671631944446</v>
      </c>
      <c r="V1138" s="9">
        <f t="shared" si="124"/>
        <v>42357.671631944446</v>
      </c>
      <c r="W1138">
        <f t="shared" si="125"/>
        <v>2015</v>
      </c>
    </row>
    <row r="1139" spans="1:23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9">
        <f t="shared" si="119"/>
        <v>42483.819687499999</v>
      </c>
      <c r="K1139">
        <v>1458848421</v>
      </c>
      <c r="L1139" s="9">
        <f t="shared" si="120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2">
        <f t="shared" si="121"/>
        <v>0.4</v>
      </c>
      <c r="R1139">
        <f t="shared" si="122"/>
        <v>253.21</v>
      </c>
      <c r="S1139" s="14" t="s">
        <v>8331</v>
      </c>
      <c r="T1139" t="s">
        <v>8333</v>
      </c>
      <c r="U1139" s="9">
        <f t="shared" si="123"/>
        <v>42453.819687499999</v>
      </c>
      <c r="V1139" s="9">
        <f t="shared" si="124"/>
        <v>42483.819687499999</v>
      </c>
      <c r="W1139">
        <f t="shared" si="125"/>
        <v>2016</v>
      </c>
    </row>
    <row r="1140" spans="1:23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9">
        <f t="shared" si="119"/>
        <v>42756.9066087963</v>
      </c>
      <c r="K1140">
        <v>1483307131</v>
      </c>
      <c r="L1140" s="9">
        <f t="shared" si="120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2">
        <f t="shared" si="121"/>
        <v>0</v>
      </c>
      <c r="R1140">
        <f t="shared" si="122"/>
        <v>31.25</v>
      </c>
      <c r="S1140" s="14" t="s">
        <v>8331</v>
      </c>
      <c r="T1140" t="s">
        <v>8333</v>
      </c>
      <c r="U1140" s="9">
        <f t="shared" si="123"/>
        <v>42736.9066087963</v>
      </c>
      <c r="V1140" s="9">
        <f t="shared" si="124"/>
        <v>42756.9066087963</v>
      </c>
      <c r="W1140">
        <f t="shared" si="125"/>
        <v>2017</v>
      </c>
    </row>
    <row r="1141" spans="1:23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9">
        <f t="shared" si="119"/>
        <v>42005.34752314815</v>
      </c>
      <c r="K1141">
        <v>1417508426</v>
      </c>
      <c r="L1141" s="9">
        <f t="shared" si="120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s="12">
        <f t="shared" si="121"/>
        <v>0</v>
      </c>
      <c r="R1141">
        <f t="shared" si="122"/>
        <v>5</v>
      </c>
      <c r="S1141" s="14" t="s">
        <v>8331</v>
      </c>
      <c r="T1141" t="s">
        <v>8333</v>
      </c>
      <c r="U1141" s="9">
        <f t="shared" si="123"/>
        <v>41975.34752314815</v>
      </c>
      <c r="V1141" s="9">
        <f t="shared" si="124"/>
        <v>42005.34752314815</v>
      </c>
      <c r="W1141">
        <f t="shared" si="125"/>
        <v>2014</v>
      </c>
    </row>
    <row r="1142" spans="1:23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9">
        <f t="shared" si="119"/>
        <v>42222.462048611109</v>
      </c>
      <c r="K1142">
        <v>1436267121</v>
      </c>
      <c r="L1142" s="9">
        <f t="shared" si="120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2">
        <f t="shared" si="121"/>
        <v>0</v>
      </c>
      <c r="R1142">
        <f t="shared" si="122"/>
        <v>0</v>
      </c>
      <c r="S1142" s="14" t="s">
        <v>8331</v>
      </c>
      <c r="T1142" t="s">
        <v>8333</v>
      </c>
      <c r="U1142" s="9">
        <f t="shared" si="123"/>
        <v>42192.462048611109</v>
      </c>
      <c r="V1142" s="9">
        <f t="shared" si="124"/>
        <v>42222.462048611109</v>
      </c>
      <c r="W1142">
        <f t="shared" si="125"/>
        <v>2015</v>
      </c>
    </row>
    <row r="1143" spans="1:23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9">
        <f t="shared" si="119"/>
        <v>42194.699652777781</v>
      </c>
      <c r="K1143">
        <v>1433868450</v>
      </c>
      <c r="L1143" s="9">
        <f t="shared" si="120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2">
        <f t="shared" si="121"/>
        <v>0</v>
      </c>
      <c r="R1143">
        <f t="shared" si="122"/>
        <v>0</v>
      </c>
      <c r="S1143" s="14" t="s">
        <v>8331</v>
      </c>
      <c r="T1143" t="s">
        <v>8333</v>
      </c>
      <c r="U1143" s="9">
        <f t="shared" si="123"/>
        <v>42164.699652777781</v>
      </c>
      <c r="V1143" s="9">
        <f t="shared" si="124"/>
        <v>42194.699652777781</v>
      </c>
      <c r="W1143">
        <f t="shared" si="125"/>
        <v>2015</v>
      </c>
    </row>
    <row r="1144" spans="1:23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9">
        <f t="shared" si="119"/>
        <v>42052.006099537037</v>
      </c>
      <c r="K1144">
        <v>1421539727</v>
      </c>
      <c r="L1144" s="9">
        <f t="shared" si="120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s="12">
        <f t="shared" si="121"/>
        <v>0</v>
      </c>
      <c r="R1144">
        <f t="shared" si="122"/>
        <v>0</v>
      </c>
      <c r="S1144" s="14" t="s">
        <v>8331</v>
      </c>
      <c r="T1144" t="s">
        <v>8333</v>
      </c>
      <c r="U1144" s="9">
        <f t="shared" si="123"/>
        <v>42022.006099537037</v>
      </c>
      <c r="V1144" s="9">
        <f t="shared" si="124"/>
        <v>42052.006099537037</v>
      </c>
      <c r="W1144">
        <f t="shared" si="125"/>
        <v>2015</v>
      </c>
    </row>
    <row r="1145" spans="1:23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9">
        <f t="shared" si="119"/>
        <v>42355.19358796296</v>
      </c>
      <c r="K1145">
        <v>1447735126</v>
      </c>
      <c r="L1145" s="9">
        <f t="shared" si="120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2">
        <f t="shared" si="121"/>
        <v>0</v>
      </c>
      <c r="R1145">
        <f t="shared" si="122"/>
        <v>23.25</v>
      </c>
      <c r="S1145" s="14" t="s">
        <v>8331</v>
      </c>
      <c r="T1145" t="s">
        <v>8333</v>
      </c>
      <c r="U1145" s="9">
        <f t="shared" si="123"/>
        <v>42325.19358796296</v>
      </c>
      <c r="V1145" s="9">
        <f t="shared" si="124"/>
        <v>42355.19358796296</v>
      </c>
      <c r="W1145">
        <f t="shared" si="125"/>
        <v>2015</v>
      </c>
    </row>
    <row r="1146" spans="1:23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9">
        <f t="shared" si="119"/>
        <v>42123.181944444441</v>
      </c>
      <c r="K1146">
        <v>1427689320</v>
      </c>
      <c r="L1146" s="9">
        <f t="shared" si="120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2">
        <f t="shared" si="121"/>
        <v>0</v>
      </c>
      <c r="R1146">
        <f t="shared" si="122"/>
        <v>0</v>
      </c>
      <c r="S1146" s="14" t="s">
        <v>8334</v>
      </c>
      <c r="T1146" t="s">
        <v>8335</v>
      </c>
      <c r="U1146" s="9">
        <f t="shared" si="123"/>
        <v>42093.181944444441</v>
      </c>
      <c r="V1146" s="9">
        <f t="shared" si="124"/>
        <v>42123.181944444441</v>
      </c>
      <c r="W1146">
        <f t="shared" si="125"/>
        <v>2015</v>
      </c>
    </row>
    <row r="1147" spans="1:23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9">
        <f t="shared" si="119"/>
        <v>41914.74759259259</v>
      </c>
      <c r="K1147">
        <v>1407088592</v>
      </c>
      <c r="L1147" s="9">
        <f t="shared" si="120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s="12">
        <f t="shared" si="121"/>
        <v>0</v>
      </c>
      <c r="R1147">
        <f t="shared" si="122"/>
        <v>100</v>
      </c>
      <c r="S1147" s="14" t="s">
        <v>8334</v>
      </c>
      <c r="T1147" t="s">
        <v>8335</v>
      </c>
      <c r="U1147" s="9">
        <f t="shared" si="123"/>
        <v>41854.74759259259</v>
      </c>
      <c r="V1147" s="9">
        <f t="shared" si="124"/>
        <v>41914.74759259259</v>
      </c>
      <c r="W1147">
        <f t="shared" si="125"/>
        <v>2014</v>
      </c>
    </row>
    <row r="1148" spans="1:23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9">
        <f t="shared" si="119"/>
        <v>41761.9533912037</v>
      </c>
      <c r="K1148">
        <v>1395787973</v>
      </c>
      <c r="L1148" s="9">
        <f t="shared" si="120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2">
        <f t="shared" si="121"/>
        <v>0.09</v>
      </c>
      <c r="R1148">
        <f t="shared" si="122"/>
        <v>44.17</v>
      </c>
      <c r="S1148" s="14" t="s">
        <v>8334</v>
      </c>
      <c r="T1148" t="s">
        <v>8335</v>
      </c>
      <c r="U1148" s="9">
        <f t="shared" si="123"/>
        <v>41723.9533912037</v>
      </c>
      <c r="V1148" s="9">
        <f t="shared" si="124"/>
        <v>41761.9533912037</v>
      </c>
      <c r="W1148">
        <f t="shared" si="125"/>
        <v>2014</v>
      </c>
    </row>
    <row r="1149" spans="1:23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9">
        <f t="shared" si="119"/>
        <v>41931.972025462965</v>
      </c>
      <c r="K1149">
        <v>1408576783</v>
      </c>
      <c r="L1149" s="9">
        <f t="shared" si="120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2">
        <f t="shared" si="121"/>
        <v>0</v>
      </c>
      <c r="R1149">
        <f t="shared" si="122"/>
        <v>0</v>
      </c>
      <c r="S1149" s="14" t="s">
        <v>8334</v>
      </c>
      <c r="T1149" t="s">
        <v>8335</v>
      </c>
      <c r="U1149" s="9">
        <f t="shared" si="123"/>
        <v>41871.972025462965</v>
      </c>
      <c r="V1149" s="9">
        <f t="shared" si="124"/>
        <v>41931.972025462965</v>
      </c>
      <c r="W1149">
        <f t="shared" si="125"/>
        <v>2014</v>
      </c>
    </row>
    <row r="1150" spans="1:23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9">
        <f t="shared" si="119"/>
        <v>42705.212743055556</v>
      </c>
      <c r="K1150">
        <v>1477973181</v>
      </c>
      <c r="L1150" s="9">
        <f t="shared" si="120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2">
        <f t="shared" si="121"/>
        <v>0</v>
      </c>
      <c r="R1150">
        <f t="shared" si="122"/>
        <v>24.33</v>
      </c>
      <c r="S1150" s="14" t="s">
        <v>8334</v>
      </c>
      <c r="T1150" t="s">
        <v>8335</v>
      </c>
      <c r="U1150" s="9">
        <f t="shared" si="123"/>
        <v>42675.171076388884</v>
      </c>
      <c r="V1150" s="9">
        <f t="shared" si="124"/>
        <v>42705.212743055556</v>
      </c>
      <c r="W1150">
        <f t="shared" si="125"/>
        <v>2016</v>
      </c>
    </row>
    <row r="1151" spans="1:23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9">
        <f t="shared" si="119"/>
        <v>42537.71025462963</v>
      </c>
      <c r="K1151">
        <v>1463504566</v>
      </c>
      <c r="L1151" s="9">
        <f t="shared" si="120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2">
        <f t="shared" si="121"/>
        <v>0</v>
      </c>
      <c r="R1151">
        <f t="shared" si="122"/>
        <v>37.5</v>
      </c>
      <c r="S1151" s="14" t="s">
        <v>8334</v>
      </c>
      <c r="T1151" t="s">
        <v>8335</v>
      </c>
      <c r="U1151" s="9">
        <f t="shared" si="123"/>
        <v>42507.71025462963</v>
      </c>
      <c r="V1151" s="9">
        <f t="shared" si="124"/>
        <v>42537.71025462963</v>
      </c>
      <c r="W1151">
        <f t="shared" si="125"/>
        <v>2016</v>
      </c>
    </row>
    <row r="1152" spans="1:23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9">
        <f t="shared" si="119"/>
        <v>42377.954571759255</v>
      </c>
      <c r="K1152">
        <v>1447109675</v>
      </c>
      <c r="L1152" s="9">
        <f t="shared" si="120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2">
        <f t="shared" si="121"/>
        <v>0.1</v>
      </c>
      <c r="R1152">
        <f t="shared" si="122"/>
        <v>42</v>
      </c>
      <c r="S1152" s="14" t="s">
        <v>8334</v>
      </c>
      <c r="T1152" t="s">
        <v>8335</v>
      </c>
      <c r="U1152" s="9">
        <f t="shared" si="123"/>
        <v>42317.954571759255</v>
      </c>
      <c r="V1152" s="9">
        <f t="shared" si="124"/>
        <v>42377.954571759255</v>
      </c>
      <c r="W1152">
        <f t="shared" si="125"/>
        <v>2015</v>
      </c>
    </row>
    <row r="1153" spans="1:23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9">
        <f t="shared" si="119"/>
        <v>42254.102581018524</v>
      </c>
      <c r="K1153">
        <v>1439000863</v>
      </c>
      <c r="L1153" s="9">
        <f t="shared" si="120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s="12">
        <f t="shared" si="121"/>
        <v>0</v>
      </c>
      <c r="R1153">
        <f t="shared" si="122"/>
        <v>0</v>
      </c>
      <c r="S1153" s="14" t="s">
        <v>8334</v>
      </c>
      <c r="T1153" t="s">
        <v>8335</v>
      </c>
      <c r="U1153" s="9">
        <f t="shared" si="123"/>
        <v>42224.102581018524</v>
      </c>
      <c r="V1153" s="9">
        <f t="shared" si="124"/>
        <v>42254.102581018524</v>
      </c>
      <c r="W1153">
        <f t="shared" si="125"/>
        <v>2015</v>
      </c>
    </row>
    <row r="1154" spans="1:23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9">
        <f t="shared" ref="J1154:J1217" si="126">(I1154/86400)+DATE(1970,1,1)</f>
        <v>42139.709629629629</v>
      </c>
      <c r="K1154">
        <v>1429117312</v>
      </c>
      <c r="L1154" s="9">
        <f t="shared" ref="L1154:L1217" si="127">(K1154/86400)+DATE(1970,1,1)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2">
        <f t="shared" si="121"/>
        <v>0.06</v>
      </c>
      <c r="R1154">
        <f t="shared" si="122"/>
        <v>60.73</v>
      </c>
      <c r="S1154" s="14" t="s">
        <v>8334</v>
      </c>
      <c r="T1154" t="s">
        <v>8335</v>
      </c>
      <c r="U1154" s="9">
        <f t="shared" si="123"/>
        <v>42109.709629629629</v>
      </c>
      <c r="V1154" s="9">
        <f t="shared" si="124"/>
        <v>42139.709629629629</v>
      </c>
      <c r="W1154">
        <f t="shared" si="125"/>
        <v>2015</v>
      </c>
    </row>
    <row r="1155" spans="1:23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9">
        <f t="shared" si="126"/>
        <v>42173.714178240742</v>
      </c>
      <c r="K1155">
        <v>1432055305</v>
      </c>
      <c r="L1155" s="9">
        <f t="shared" si="127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2">
        <f t="shared" ref="Q1155:Q1218" si="128">ROUND(E1155/D1155,2)</f>
        <v>0.01</v>
      </c>
      <c r="R1155">
        <f t="shared" ref="R1155:R1218" si="129">IFERROR(ROUND(E1155/N1155,2),0)</f>
        <v>50</v>
      </c>
      <c r="S1155" s="14" t="s">
        <v>8334</v>
      </c>
      <c r="T1155" t="s">
        <v>8335</v>
      </c>
      <c r="U1155" s="9">
        <f t="shared" ref="U1155:U1218" si="130">(K1155/86400)+DATE(1970,1,1)</f>
        <v>42143.714178240742</v>
      </c>
      <c r="V1155" s="9">
        <f t="shared" ref="V1155:V1218" si="131">(I1155/86400)+DATE(1970,1,1)</f>
        <v>42173.714178240742</v>
      </c>
      <c r="W1155">
        <f t="shared" ref="W1155:W1218" si="132">YEAR(U1155)</f>
        <v>2015</v>
      </c>
    </row>
    <row r="1156" spans="1:23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9">
        <f t="shared" si="126"/>
        <v>42253.108865740738</v>
      </c>
      <c r="K1156">
        <v>1438915006</v>
      </c>
      <c r="L1156" s="9">
        <f t="shared" si="12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2">
        <f t="shared" si="128"/>
        <v>7.0000000000000007E-2</v>
      </c>
      <c r="R1156">
        <f t="shared" si="129"/>
        <v>108.33</v>
      </c>
      <c r="S1156" s="14" t="s">
        <v>8334</v>
      </c>
      <c r="T1156" t="s">
        <v>8335</v>
      </c>
      <c r="U1156" s="9">
        <f t="shared" si="130"/>
        <v>42223.108865740738</v>
      </c>
      <c r="V1156" s="9">
        <f t="shared" si="131"/>
        <v>42253.108865740738</v>
      </c>
      <c r="W1156">
        <f t="shared" si="132"/>
        <v>2015</v>
      </c>
    </row>
    <row r="1157" spans="1:23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9">
        <f t="shared" si="126"/>
        <v>41865.763981481483</v>
      </c>
      <c r="K1157">
        <v>1405448408</v>
      </c>
      <c r="L1157" s="9">
        <f t="shared" si="12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2">
        <f t="shared" si="128"/>
        <v>0.01</v>
      </c>
      <c r="R1157">
        <f t="shared" si="129"/>
        <v>23.5</v>
      </c>
      <c r="S1157" s="14" t="s">
        <v>8334</v>
      </c>
      <c r="T1157" t="s">
        <v>8335</v>
      </c>
      <c r="U1157" s="9">
        <f t="shared" si="130"/>
        <v>41835.763981481483</v>
      </c>
      <c r="V1157" s="9">
        <f t="shared" si="131"/>
        <v>41865.763981481483</v>
      </c>
      <c r="W1157">
        <f t="shared" si="132"/>
        <v>2014</v>
      </c>
    </row>
    <row r="1158" spans="1:23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9">
        <f t="shared" si="126"/>
        <v>42059.07131944444</v>
      </c>
      <c r="K1158">
        <v>1422150162</v>
      </c>
      <c r="L1158" s="9">
        <f t="shared" si="12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2">
        <f t="shared" si="128"/>
        <v>0</v>
      </c>
      <c r="R1158">
        <f t="shared" si="129"/>
        <v>0</v>
      </c>
      <c r="S1158" s="14" t="s">
        <v>8334</v>
      </c>
      <c r="T1158" t="s">
        <v>8335</v>
      </c>
      <c r="U1158" s="9">
        <f t="shared" si="130"/>
        <v>42029.07131944444</v>
      </c>
      <c r="V1158" s="9">
        <f t="shared" si="131"/>
        <v>42059.07131944444</v>
      </c>
      <c r="W1158">
        <f t="shared" si="132"/>
        <v>2015</v>
      </c>
    </row>
    <row r="1159" spans="1:23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9">
        <f t="shared" si="126"/>
        <v>41978.669907407406</v>
      </c>
      <c r="K1159">
        <v>1412607880</v>
      </c>
      <c r="L1159" s="9">
        <f t="shared" si="12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2">
        <f t="shared" si="128"/>
        <v>0.02</v>
      </c>
      <c r="R1159">
        <f t="shared" si="129"/>
        <v>50.33</v>
      </c>
      <c r="S1159" s="14" t="s">
        <v>8334</v>
      </c>
      <c r="T1159" t="s">
        <v>8335</v>
      </c>
      <c r="U1159" s="9">
        <f t="shared" si="130"/>
        <v>41918.628240740742</v>
      </c>
      <c r="V1159" s="9">
        <f t="shared" si="131"/>
        <v>41978.669907407406</v>
      </c>
      <c r="W1159">
        <f t="shared" si="132"/>
        <v>2014</v>
      </c>
    </row>
    <row r="1160" spans="1:23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9">
        <f t="shared" si="126"/>
        <v>41982.09175925926</v>
      </c>
      <c r="K1160">
        <v>1415499128</v>
      </c>
      <c r="L1160" s="9">
        <f t="shared" si="12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2">
        <f t="shared" si="128"/>
        <v>0</v>
      </c>
      <c r="R1160">
        <f t="shared" si="129"/>
        <v>11.67</v>
      </c>
      <c r="S1160" s="14" t="s">
        <v>8334</v>
      </c>
      <c r="T1160" t="s">
        <v>8335</v>
      </c>
      <c r="U1160" s="9">
        <f t="shared" si="130"/>
        <v>41952.09175925926</v>
      </c>
      <c r="V1160" s="9">
        <f t="shared" si="131"/>
        <v>41982.09175925926</v>
      </c>
      <c r="W1160">
        <f t="shared" si="132"/>
        <v>2014</v>
      </c>
    </row>
    <row r="1161" spans="1:23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9">
        <f t="shared" si="126"/>
        <v>42185.65625</v>
      </c>
      <c r="K1161">
        <v>1433006765</v>
      </c>
      <c r="L1161" s="9">
        <f t="shared" si="12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2">
        <f t="shared" si="128"/>
        <v>0</v>
      </c>
      <c r="R1161">
        <f t="shared" si="129"/>
        <v>0</v>
      </c>
      <c r="S1161" s="14" t="s">
        <v>8334</v>
      </c>
      <c r="T1161" t="s">
        <v>8335</v>
      </c>
      <c r="U1161" s="9">
        <f t="shared" si="130"/>
        <v>42154.726446759261</v>
      </c>
      <c r="V1161" s="9">
        <f t="shared" si="131"/>
        <v>42185.65625</v>
      </c>
      <c r="W1161">
        <f t="shared" si="132"/>
        <v>2015</v>
      </c>
    </row>
    <row r="1162" spans="1:23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9">
        <f t="shared" si="126"/>
        <v>42091.113263888888</v>
      </c>
      <c r="K1162">
        <v>1424922186</v>
      </c>
      <c r="L1162" s="9">
        <f t="shared" si="12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2">
        <f t="shared" si="128"/>
        <v>0.04</v>
      </c>
      <c r="R1162">
        <f t="shared" si="129"/>
        <v>60.79</v>
      </c>
      <c r="S1162" s="14" t="s">
        <v>8334</v>
      </c>
      <c r="T1162" t="s">
        <v>8335</v>
      </c>
      <c r="U1162" s="9">
        <f t="shared" si="130"/>
        <v>42061.154930555553</v>
      </c>
      <c r="V1162" s="9">
        <f t="shared" si="131"/>
        <v>42091.113263888888</v>
      </c>
      <c r="W1162">
        <f t="shared" si="132"/>
        <v>2015</v>
      </c>
    </row>
    <row r="1163" spans="1:23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9">
        <f t="shared" si="126"/>
        <v>42143.629502314812</v>
      </c>
      <c r="K1163">
        <v>1430233589</v>
      </c>
      <c r="L1163" s="9">
        <f t="shared" si="12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2">
        <f t="shared" si="128"/>
        <v>0</v>
      </c>
      <c r="R1163">
        <f t="shared" si="129"/>
        <v>0</v>
      </c>
      <c r="S1163" s="14" t="s">
        <v>8334</v>
      </c>
      <c r="T1163" t="s">
        <v>8335</v>
      </c>
      <c r="U1163" s="9">
        <f t="shared" si="130"/>
        <v>42122.629502314812</v>
      </c>
      <c r="V1163" s="9">
        <f t="shared" si="131"/>
        <v>42143.629502314812</v>
      </c>
      <c r="W1163">
        <f t="shared" si="132"/>
        <v>2015</v>
      </c>
    </row>
    <row r="1164" spans="1:23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9">
        <f t="shared" si="126"/>
        <v>41907.683611111112</v>
      </c>
      <c r="K1164">
        <v>1408983864</v>
      </c>
      <c r="L1164" s="9">
        <f t="shared" si="12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2">
        <f t="shared" si="128"/>
        <v>0</v>
      </c>
      <c r="R1164">
        <f t="shared" si="129"/>
        <v>17.5</v>
      </c>
      <c r="S1164" s="14" t="s">
        <v>8334</v>
      </c>
      <c r="T1164" t="s">
        <v>8335</v>
      </c>
      <c r="U1164" s="9">
        <f t="shared" si="130"/>
        <v>41876.683611111112</v>
      </c>
      <c r="V1164" s="9">
        <f t="shared" si="131"/>
        <v>41907.683611111112</v>
      </c>
      <c r="W1164">
        <f t="shared" si="132"/>
        <v>2014</v>
      </c>
    </row>
    <row r="1165" spans="1:23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9">
        <f t="shared" si="126"/>
        <v>41860.723611111112</v>
      </c>
      <c r="K1165">
        <v>1405012920</v>
      </c>
      <c r="L1165" s="9">
        <f t="shared" si="12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2">
        <f t="shared" si="128"/>
        <v>0</v>
      </c>
      <c r="R1165">
        <f t="shared" si="129"/>
        <v>0</v>
      </c>
      <c r="S1165" s="14" t="s">
        <v>8334</v>
      </c>
      <c r="T1165" t="s">
        <v>8335</v>
      </c>
      <c r="U1165" s="9">
        <f t="shared" si="130"/>
        <v>41830.723611111112</v>
      </c>
      <c r="V1165" s="9">
        <f t="shared" si="131"/>
        <v>41860.723611111112</v>
      </c>
      <c r="W1165">
        <f t="shared" si="132"/>
        <v>2014</v>
      </c>
    </row>
    <row r="1166" spans="1:23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9">
        <f t="shared" si="126"/>
        <v>42539.724328703705</v>
      </c>
      <c r="K1166">
        <v>1463678582</v>
      </c>
      <c r="L1166" s="9">
        <f t="shared" si="12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2">
        <f t="shared" si="128"/>
        <v>0</v>
      </c>
      <c r="R1166">
        <f t="shared" si="129"/>
        <v>0</v>
      </c>
      <c r="S1166" s="14" t="s">
        <v>8334</v>
      </c>
      <c r="T1166" t="s">
        <v>8335</v>
      </c>
      <c r="U1166" s="9">
        <f t="shared" si="130"/>
        <v>42509.724328703705</v>
      </c>
      <c r="V1166" s="9">
        <f t="shared" si="131"/>
        <v>42539.724328703705</v>
      </c>
      <c r="W1166">
        <f t="shared" si="132"/>
        <v>2016</v>
      </c>
    </row>
    <row r="1167" spans="1:23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9">
        <f t="shared" si="126"/>
        <v>41826.214467592596</v>
      </c>
      <c r="K1167">
        <v>1401685730</v>
      </c>
      <c r="L1167" s="9">
        <f t="shared" si="127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 s="12">
        <f t="shared" si="128"/>
        <v>0.21</v>
      </c>
      <c r="R1167">
        <f t="shared" si="129"/>
        <v>82.82</v>
      </c>
      <c r="S1167" s="14" t="s">
        <v>8334</v>
      </c>
      <c r="T1167" t="s">
        <v>8335</v>
      </c>
      <c r="U1167" s="9">
        <f t="shared" si="130"/>
        <v>41792.214467592596</v>
      </c>
      <c r="V1167" s="9">
        <f t="shared" si="131"/>
        <v>41826.214467592596</v>
      </c>
      <c r="W1167">
        <f t="shared" si="132"/>
        <v>2014</v>
      </c>
    </row>
    <row r="1168" spans="1:23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9">
        <f t="shared" si="126"/>
        <v>42181.166666666672</v>
      </c>
      <c r="K1168">
        <v>1432640342</v>
      </c>
      <c r="L1168" s="9">
        <f t="shared" si="12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2">
        <f t="shared" si="128"/>
        <v>0.19</v>
      </c>
      <c r="R1168">
        <f t="shared" si="129"/>
        <v>358.88</v>
      </c>
      <c r="S1168" s="14" t="s">
        <v>8334</v>
      </c>
      <c r="T1168" t="s">
        <v>8335</v>
      </c>
      <c r="U1168" s="9">
        <f t="shared" si="130"/>
        <v>42150.485439814816</v>
      </c>
      <c r="V1168" s="9">
        <f t="shared" si="131"/>
        <v>42181.166666666672</v>
      </c>
      <c r="W1168">
        <f t="shared" si="132"/>
        <v>2015</v>
      </c>
    </row>
    <row r="1169" spans="1:23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9">
        <f t="shared" si="126"/>
        <v>41894.734895833331</v>
      </c>
      <c r="K1169">
        <v>1407865095</v>
      </c>
      <c r="L1169" s="9">
        <f t="shared" si="12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2">
        <f t="shared" si="128"/>
        <v>0.02</v>
      </c>
      <c r="R1169">
        <f t="shared" si="129"/>
        <v>61.19</v>
      </c>
      <c r="S1169" s="14" t="s">
        <v>8334</v>
      </c>
      <c r="T1169" t="s">
        <v>8335</v>
      </c>
      <c r="U1169" s="9">
        <f t="shared" si="130"/>
        <v>41863.734895833331</v>
      </c>
      <c r="V1169" s="9">
        <f t="shared" si="131"/>
        <v>41894.734895833331</v>
      </c>
      <c r="W1169">
        <f t="shared" si="132"/>
        <v>2014</v>
      </c>
    </row>
    <row r="1170" spans="1:23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9">
        <f t="shared" si="126"/>
        <v>42635.053993055553</v>
      </c>
      <c r="K1170">
        <v>1471915065</v>
      </c>
      <c r="L1170" s="9">
        <f t="shared" si="12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2">
        <f t="shared" si="128"/>
        <v>0.06</v>
      </c>
      <c r="R1170">
        <f t="shared" si="129"/>
        <v>340</v>
      </c>
      <c r="S1170" s="14" t="s">
        <v>8334</v>
      </c>
      <c r="T1170" t="s">
        <v>8335</v>
      </c>
      <c r="U1170" s="9">
        <f t="shared" si="130"/>
        <v>42605.053993055553</v>
      </c>
      <c r="V1170" s="9">
        <f t="shared" si="131"/>
        <v>42635.053993055553</v>
      </c>
      <c r="W1170">
        <f t="shared" si="132"/>
        <v>2016</v>
      </c>
    </row>
    <row r="1171" spans="1:23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9">
        <f t="shared" si="126"/>
        <v>42057.353738425925</v>
      </c>
      <c r="K1171">
        <v>1422001763</v>
      </c>
      <c r="L1171" s="9">
        <f t="shared" si="12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2">
        <f t="shared" si="128"/>
        <v>0</v>
      </c>
      <c r="R1171">
        <f t="shared" si="129"/>
        <v>5.67</v>
      </c>
      <c r="S1171" s="14" t="s">
        <v>8334</v>
      </c>
      <c r="T1171" t="s">
        <v>8335</v>
      </c>
      <c r="U1171" s="9">
        <f t="shared" si="130"/>
        <v>42027.353738425925</v>
      </c>
      <c r="V1171" s="9">
        <f t="shared" si="131"/>
        <v>42057.353738425925</v>
      </c>
      <c r="W1171">
        <f t="shared" si="132"/>
        <v>2015</v>
      </c>
    </row>
    <row r="1172" spans="1:23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9">
        <f t="shared" si="126"/>
        <v>42154.893182870372</v>
      </c>
      <c r="K1172">
        <v>1430429171</v>
      </c>
      <c r="L1172" s="9">
        <f t="shared" si="12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2">
        <f t="shared" si="128"/>
        <v>0</v>
      </c>
      <c r="R1172">
        <f t="shared" si="129"/>
        <v>50</v>
      </c>
      <c r="S1172" s="14" t="s">
        <v>8334</v>
      </c>
      <c r="T1172" t="s">
        <v>8335</v>
      </c>
      <c r="U1172" s="9">
        <f t="shared" si="130"/>
        <v>42124.893182870372</v>
      </c>
      <c r="V1172" s="9">
        <f t="shared" si="131"/>
        <v>42154.893182870372</v>
      </c>
      <c r="W1172">
        <f t="shared" si="132"/>
        <v>2015</v>
      </c>
    </row>
    <row r="1173" spans="1:23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9">
        <f t="shared" si="126"/>
        <v>41956.846377314811</v>
      </c>
      <c r="K1173">
        <v>1414351127</v>
      </c>
      <c r="L1173" s="9">
        <f t="shared" si="12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2">
        <f t="shared" si="128"/>
        <v>0</v>
      </c>
      <c r="R1173">
        <f t="shared" si="129"/>
        <v>25</v>
      </c>
      <c r="S1173" s="14" t="s">
        <v>8334</v>
      </c>
      <c r="T1173" t="s">
        <v>8335</v>
      </c>
      <c r="U1173" s="9">
        <f t="shared" si="130"/>
        <v>41938.804710648146</v>
      </c>
      <c r="V1173" s="9">
        <f t="shared" si="131"/>
        <v>41956.846377314811</v>
      </c>
      <c r="W1173">
        <f t="shared" si="132"/>
        <v>2014</v>
      </c>
    </row>
    <row r="1174" spans="1:23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9">
        <f t="shared" si="126"/>
        <v>41871.682314814811</v>
      </c>
      <c r="K1174">
        <v>1405959752</v>
      </c>
      <c r="L1174" s="9">
        <f t="shared" si="127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s="12">
        <f t="shared" si="128"/>
        <v>0</v>
      </c>
      <c r="R1174">
        <f t="shared" si="129"/>
        <v>0</v>
      </c>
      <c r="S1174" s="14" t="s">
        <v>8334</v>
      </c>
      <c r="T1174" t="s">
        <v>8335</v>
      </c>
      <c r="U1174" s="9">
        <f t="shared" si="130"/>
        <v>41841.682314814811</v>
      </c>
      <c r="V1174" s="9">
        <f t="shared" si="131"/>
        <v>41871.682314814811</v>
      </c>
      <c r="W1174">
        <f t="shared" si="132"/>
        <v>2014</v>
      </c>
    </row>
    <row r="1175" spans="1:23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9">
        <f t="shared" si="126"/>
        <v>42219.185844907406</v>
      </c>
      <c r="K1175">
        <v>1435552057</v>
      </c>
      <c r="L1175" s="9">
        <f t="shared" si="12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2">
        <f t="shared" si="128"/>
        <v>0</v>
      </c>
      <c r="R1175">
        <f t="shared" si="129"/>
        <v>30</v>
      </c>
      <c r="S1175" s="14" t="s">
        <v>8334</v>
      </c>
      <c r="T1175" t="s">
        <v>8335</v>
      </c>
      <c r="U1175" s="9">
        <f t="shared" si="130"/>
        <v>42184.185844907406</v>
      </c>
      <c r="V1175" s="9">
        <f t="shared" si="131"/>
        <v>42219.185844907406</v>
      </c>
      <c r="W1175">
        <f t="shared" si="132"/>
        <v>2015</v>
      </c>
    </row>
    <row r="1176" spans="1:23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9">
        <f t="shared" si="126"/>
        <v>42498.84174768519</v>
      </c>
      <c r="K1176">
        <v>1460146327</v>
      </c>
      <c r="L1176" s="9">
        <f t="shared" si="12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2">
        <f t="shared" si="128"/>
        <v>0.06</v>
      </c>
      <c r="R1176">
        <f t="shared" si="129"/>
        <v>46.63</v>
      </c>
      <c r="S1176" s="14" t="s">
        <v>8334</v>
      </c>
      <c r="T1176" t="s">
        <v>8335</v>
      </c>
      <c r="U1176" s="9">
        <f t="shared" si="130"/>
        <v>42468.84174768519</v>
      </c>
      <c r="V1176" s="9">
        <f t="shared" si="131"/>
        <v>42498.84174768519</v>
      </c>
      <c r="W1176">
        <f t="shared" si="132"/>
        <v>2016</v>
      </c>
    </row>
    <row r="1177" spans="1:23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9">
        <f t="shared" si="126"/>
        <v>42200.728460648148</v>
      </c>
      <c r="K1177">
        <v>1434389339</v>
      </c>
      <c r="L1177" s="9">
        <f t="shared" si="12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2">
        <f t="shared" si="128"/>
        <v>0.03</v>
      </c>
      <c r="R1177">
        <f t="shared" si="129"/>
        <v>65</v>
      </c>
      <c r="S1177" s="14" t="s">
        <v>8334</v>
      </c>
      <c r="T1177" t="s">
        <v>8335</v>
      </c>
      <c r="U1177" s="9">
        <f t="shared" si="130"/>
        <v>42170.728460648148</v>
      </c>
      <c r="V1177" s="9">
        <f t="shared" si="131"/>
        <v>42200.728460648148</v>
      </c>
      <c r="W1177">
        <f t="shared" si="132"/>
        <v>2015</v>
      </c>
    </row>
    <row r="1178" spans="1:23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9">
        <f t="shared" si="126"/>
        <v>42800.541666666672</v>
      </c>
      <c r="K1178">
        <v>1484094498</v>
      </c>
      <c r="L1178" s="9">
        <f t="shared" si="12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2">
        <f t="shared" si="128"/>
        <v>0</v>
      </c>
      <c r="R1178">
        <f t="shared" si="129"/>
        <v>10</v>
      </c>
      <c r="S1178" s="14" t="s">
        <v>8334</v>
      </c>
      <c r="T1178" t="s">
        <v>8335</v>
      </c>
      <c r="U1178" s="9">
        <f t="shared" si="130"/>
        <v>42746.019652777773</v>
      </c>
      <c r="V1178" s="9">
        <f t="shared" si="131"/>
        <v>42800.541666666672</v>
      </c>
      <c r="W1178">
        <f t="shared" si="132"/>
        <v>2017</v>
      </c>
    </row>
    <row r="1179" spans="1:23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9">
        <f t="shared" si="126"/>
        <v>41927.660833333335</v>
      </c>
      <c r="K1179">
        <v>1410796296</v>
      </c>
      <c r="L1179" s="9">
        <f t="shared" si="12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2">
        <f t="shared" si="128"/>
        <v>0</v>
      </c>
      <c r="R1179">
        <f t="shared" si="129"/>
        <v>0</v>
      </c>
      <c r="S1179" s="14" t="s">
        <v>8334</v>
      </c>
      <c r="T1179" t="s">
        <v>8335</v>
      </c>
      <c r="U1179" s="9">
        <f t="shared" si="130"/>
        <v>41897.660833333335</v>
      </c>
      <c r="V1179" s="9">
        <f t="shared" si="131"/>
        <v>41927.660833333335</v>
      </c>
      <c r="W1179">
        <f t="shared" si="132"/>
        <v>2014</v>
      </c>
    </row>
    <row r="1180" spans="1:23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9">
        <f t="shared" si="126"/>
        <v>41867.905694444446</v>
      </c>
      <c r="K1180">
        <v>1405633452</v>
      </c>
      <c r="L1180" s="9">
        <f t="shared" si="12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2">
        <f t="shared" si="128"/>
        <v>0</v>
      </c>
      <c r="R1180">
        <f t="shared" si="129"/>
        <v>5</v>
      </c>
      <c r="S1180" s="14" t="s">
        <v>8334</v>
      </c>
      <c r="T1180" t="s">
        <v>8335</v>
      </c>
      <c r="U1180" s="9">
        <f t="shared" si="130"/>
        <v>41837.905694444446</v>
      </c>
      <c r="V1180" s="9">
        <f t="shared" si="131"/>
        <v>41867.905694444446</v>
      </c>
      <c r="W1180">
        <f t="shared" si="132"/>
        <v>2014</v>
      </c>
    </row>
    <row r="1181" spans="1:23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9">
        <f t="shared" si="126"/>
        <v>42305.720219907409</v>
      </c>
      <c r="K1181">
        <v>1443460627</v>
      </c>
      <c r="L1181" s="9">
        <f t="shared" si="12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2">
        <f t="shared" si="128"/>
        <v>0.05</v>
      </c>
      <c r="R1181">
        <f t="shared" si="129"/>
        <v>640</v>
      </c>
      <c r="S1181" s="14" t="s">
        <v>8334</v>
      </c>
      <c r="T1181" t="s">
        <v>8335</v>
      </c>
      <c r="U1181" s="9">
        <f t="shared" si="130"/>
        <v>42275.720219907409</v>
      </c>
      <c r="V1181" s="9">
        <f t="shared" si="131"/>
        <v>42305.720219907409</v>
      </c>
      <c r="W1181">
        <f t="shared" si="132"/>
        <v>2015</v>
      </c>
    </row>
    <row r="1182" spans="1:23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9">
        <f t="shared" si="126"/>
        <v>41818.806875000002</v>
      </c>
      <c r="K1182">
        <v>1400786514</v>
      </c>
      <c r="L1182" s="9">
        <f t="shared" si="12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2">
        <f t="shared" si="128"/>
        <v>0.12</v>
      </c>
      <c r="R1182">
        <f t="shared" si="129"/>
        <v>69.12</v>
      </c>
      <c r="S1182" s="14" t="s">
        <v>8334</v>
      </c>
      <c r="T1182" t="s">
        <v>8335</v>
      </c>
      <c r="U1182" s="9">
        <f t="shared" si="130"/>
        <v>41781.806875000002</v>
      </c>
      <c r="V1182" s="9">
        <f t="shared" si="131"/>
        <v>41818.806875000002</v>
      </c>
      <c r="W1182">
        <f t="shared" si="132"/>
        <v>2014</v>
      </c>
    </row>
    <row r="1183" spans="1:23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9">
        <f t="shared" si="126"/>
        <v>42064.339363425926</v>
      </c>
      <c r="K1183">
        <v>1422605321</v>
      </c>
      <c r="L1183" s="9">
        <f t="shared" si="12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2">
        <f t="shared" si="128"/>
        <v>0</v>
      </c>
      <c r="R1183">
        <f t="shared" si="129"/>
        <v>1.33</v>
      </c>
      <c r="S1183" s="14" t="s">
        <v>8334</v>
      </c>
      <c r="T1183" t="s">
        <v>8335</v>
      </c>
      <c r="U1183" s="9">
        <f t="shared" si="130"/>
        <v>42034.339363425926</v>
      </c>
      <c r="V1183" s="9">
        <f t="shared" si="131"/>
        <v>42064.339363425926</v>
      </c>
      <c r="W1183">
        <f t="shared" si="132"/>
        <v>2015</v>
      </c>
    </row>
    <row r="1184" spans="1:23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9">
        <f t="shared" si="126"/>
        <v>42747.695833333331</v>
      </c>
      <c r="K1184">
        <v>1482609088</v>
      </c>
      <c r="L1184" s="9">
        <f t="shared" si="12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2">
        <f t="shared" si="128"/>
        <v>0.04</v>
      </c>
      <c r="R1184">
        <f t="shared" si="129"/>
        <v>10.5</v>
      </c>
      <c r="S1184" s="14" t="s">
        <v>8334</v>
      </c>
      <c r="T1184" t="s">
        <v>8335</v>
      </c>
      <c r="U1184" s="9">
        <f t="shared" si="130"/>
        <v>42728.827407407407</v>
      </c>
      <c r="V1184" s="9">
        <f t="shared" si="131"/>
        <v>42747.695833333331</v>
      </c>
      <c r="W1184">
        <f t="shared" si="132"/>
        <v>2016</v>
      </c>
    </row>
    <row r="1185" spans="1:23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9">
        <f t="shared" si="126"/>
        <v>42676.165972222225</v>
      </c>
      <c r="K1185">
        <v>1476391223</v>
      </c>
      <c r="L1185" s="9">
        <f t="shared" si="12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2">
        <f t="shared" si="128"/>
        <v>0.04</v>
      </c>
      <c r="R1185">
        <f t="shared" si="129"/>
        <v>33.33</v>
      </c>
      <c r="S1185" s="14" t="s">
        <v>8334</v>
      </c>
      <c r="T1185" t="s">
        <v>8335</v>
      </c>
      <c r="U1185" s="9">
        <f t="shared" si="130"/>
        <v>42656.86137731481</v>
      </c>
      <c r="V1185" s="9">
        <f t="shared" si="131"/>
        <v>42676.165972222225</v>
      </c>
      <c r="W1185">
        <f t="shared" si="132"/>
        <v>2016</v>
      </c>
    </row>
    <row r="1186" spans="1:23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9">
        <f t="shared" si="126"/>
        <v>42772.599664351852</v>
      </c>
      <c r="K1186">
        <v>1483712611</v>
      </c>
      <c r="L1186" s="9">
        <f t="shared" si="12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2">
        <f t="shared" si="128"/>
        <v>1.05</v>
      </c>
      <c r="R1186">
        <f t="shared" si="129"/>
        <v>61.56</v>
      </c>
      <c r="S1186" s="14" t="s">
        <v>8336</v>
      </c>
      <c r="T1186" t="s">
        <v>8337</v>
      </c>
      <c r="U1186" s="9">
        <f t="shared" si="130"/>
        <v>42741.599664351852</v>
      </c>
      <c r="V1186" s="9">
        <f t="shared" si="131"/>
        <v>42772.599664351852</v>
      </c>
      <c r="W1186">
        <f t="shared" si="132"/>
        <v>2017</v>
      </c>
    </row>
    <row r="1187" spans="1:23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9">
        <f t="shared" si="126"/>
        <v>42163.166666666672</v>
      </c>
      <c r="K1187">
        <v>1430945149</v>
      </c>
      <c r="L1187" s="9">
        <f t="shared" si="12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2">
        <f t="shared" si="128"/>
        <v>1.05</v>
      </c>
      <c r="R1187">
        <f t="shared" si="129"/>
        <v>118.74</v>
      </c>
      <c r="S1187" s="14" t="s">
        <v>8336</v>
      </c>
      <c r="T1187" t="s">
        <v>8337</v>
      </c>
      <c r="U1187" s="9">
        <f t="shared" si="130"/>
        <v>42130.865150462967</v>
      </c>
      <c r="V1187" s="9">
        <f t="shared" si="131"/>
        <v>42163.166666666672</v>
      </c>
      <c r="W1187">
        <f t="shared" si="132"/>
        <v>2015</v>
      </c>
    </row>
    <row r="1188" spans="1:23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9">
        <f t="shared" si="126"/>
        <v>42156.945833333331</v>
      </c>
      <c r="K1188">
        <v>1430340195</v>
      </c>
      <c r="L1188" s="9">
        <f t="shared" si="12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2">
        <f t="shared" si="128"/>
        <v>1.07</v>
      </c>
      <c r="R1188">
        <f t="shared" si="129"/>
        <v>65.08</v>
      </c>
      <c r="S1188" s="14" t="s">
        <v>8336</v>
      </c>
      <c r="T1188" t="s">
        <v>8337</v>
      </c>
      <c r="U1188" s="9">
        <f t="shared" si="130"/>
        <v>42123.86336805555</v>
      </c>
      <c r="V1188" s="9">
        <f t="shared" si="131"/>
        <v>42156.945833333331</v>
      </c>
      <c r="W1188">
        <f t="shared" si="132"/>
        <v>2015</v>
      </c>
    </row>
    <row r="1189" spans="1:23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9">
        <f t="shared" si="126"/>
        <v>42141.75</v>
      </c>
      <c r="K1189">
        <v>1429133323</v>
      </c>
      <c r="L1189" s="9">
        <f t="shared" si="12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2">
        <f t="shared" si="128"/>
        <v>1.04</v>
      </c>
      <c r="R1189">
        <f t="shared" si="129"/>
        <v>130.16</v>
      </c>
      <c r="S1189" s="14" t="s">
        <v>8336</v>
      </c>
      <c r="T1189" t="s">
        <v>8337</v>
      </c>
      <c r="U1189" s="9">
        <f t="shared" si="130"/>
        <v>42109.894942129627</v>
      </c>
      <c r="V1189" s="9">
        <f t="shared" si="131"/>
        <v>42141.75</v>
      </c>
      <c r="W1189">
        <f t="shared" si="132"/>
        <v>2015</v>
      </c>
    </row>
    <row r="1190" spans="1:23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9">
        <f t="shared" si="126"/>
        <v>42732.700694444444</v>
      </c>
      <c r="K1190">
        <v>1481129340</v>
      </c>
      <c r="L1190" s="9">
        <f t="shared" si="12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2">
        <f t="shared" si="128"/>
        <v>1.61</v>
      </c>
      <c r="R1190">
        <f t="shared" si="129"/>
        <v>37.78</v>
      </c>
      <c r="S1190" s="14" t="s">
        <v>8336</v>
      </c>
      <c r="T1190" t="s">
        <v>8337</v>
      </c>
      <c r="U1190" s="9">
        <f t="shared" si="130"/>
        <v>42711.700694444444</v>
      </c>
      <c r="V1190" s="9">
        <f t="shared" si="131"/>
        <v>42732.700694444444</v>
      </c>
      <c r="W1190">
        <f t="shared" si="132"/>
        <v>2016</v>
      </c>
    </row>
    <row r="1191" spans="1:23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9">
        <f t="shared" si="126"/>
        <v>42550.979108796295</v>
      </c>
      <c r="K1191">
        <v>1465428595</v>
      </c>
      <c r="L1191" s="9">
        <f t="shared" si="12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2">
        <f t="shared" si="128"/>
        <v>1.08</v>
      </c>
      <c r="R1191">
        <f t="shared" si="129"/>
        <v>112.79</v>
      </c>
      <c r="S1191" s="14" t="s">
        <v>8336</v>
      </c>
      <c r="T1191" t="s">
        <v>8337</v>
      </c>
      <c r="U1191" s="9">
        <f t="shared" si="130"/>
        <v>42529.979108796295</v>
      </c>
      <c r="V1191" s="9">
        <f t="shared" si="131"/>
        <v>42550.979108796295</v>
      </c>
      <c r="W1191">
        <f t="shared" si="132"/>
        <v>2016</v>
      </c>
    </row>
    <row r="1192" spans="1:23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9">
        <f t="shared" si="126"/>
        <v>41882.665798611109</v>
      </c>
      <c r="K1192">
        <v>1406908725</v>
      </c>
      <c r="L1192" s="9">
        <f t="shared" si="12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2">
        <f t="shared" si="128"/>
        <v>1.35</v>
      </c>
      <c r="R1192">
        <f t="shared" si="129"/>
        <v>51.92</v>
      </c>
      <c r="S1192" s="14" t="s">
        <v>8336</v>
      </c>
      <c r="T1192" t="s">
        <v>8337</v>
      </c>
      <c r="U1192" s="9">
        <f t="shared" si="130"/>
        <v>41852.665798611109</v>
      </c>
      <c r="V1192" s="9">
        <f t="shared" si="131"/>
        <v>41882.665798611109</v>
      </c>
      <c r="W1192">
        <f t="shared" si="132"/>
        <v>2014</v>
      </c>
    </row>
    <row r="1193" spans="1:23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9">
        <f t="shared" si="126"/>
        <v>42449.562037037038</v>
      </c>
      <c r="K1193">
        <v>1455892160</v>
      </c>
      <c r="L1193" s="9">
        <f t="shared" si="12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2">
        <f t="shared" si="128"/>
        <v>1.0900000000000001</v>
      </c>
      <c r="R1193">
        <f t="shared" si="129"/>
        <v>89.24</v>
      </c>
      <c r="S1193" s="14" t="s">
        <v>8336</v>
      </c>
      <c r="T1193" t="s">
        <v>8337</v>
      </c>
      <c r="U1193" s="9">
        <f t="shared" si="130"/>
        <v>42419.603703703702</v>
      </c>
      <c r="V1193" s="9">
        <f t="shared" si="131"/>
        <v>42449.562037037038</v>
      </c>
      <c r="W1193">
        <f t="shared" si="132"/>
        <v>2016</v>
      </c>
    </row>
    <row r="1194" spans="1:23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9">
        <f t="shared" si="126"/>
        <v>42777.506689814814</v>
      </c>
      <c r="K1194">
        <v>1484222978</v>
      </c>
      <c r="L1194" s="9">
        <f t="shared" si="12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2">
        <f t="shared" si="128"/>
        <v>2.9</v>
      </c>
      <c r="R1194">
        <f t="shared" si="129"/>
        <v>19.329999999999998</v>
      </c>
      <c r="S1194" s="14" t="s">
        <v>8336</v>
      </c>
      <c r="T1194" t="s">
        <v>8337</v>
      </c>
      <c r="U1194" s="9">
        <f t="shared" si="130"/>
        <v>42747.506689814814</v>
      </c>
      <c r="V1194" s="9">
        <f t="shared" si="131"/>
        <v>42777.506689814814</v>
      </c>
      <c r="W1194">
        <f t="shared" si="132"/>
        <v>2017</v>
      </c>
    </row>
    <row r="1195" spans="1:23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9">
        <f t="shared" si="126"/>
        <v>42469.734409722223</v>
      </c>
      <c r="K1195">
        <v>1455043053</v>
      </c>
      <c r="L1195" s="9">
        <f t="shared" si="127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 s="12">
        <f t="shared" si="128"/>
        <v>1.04</v>
      </c>
      <c r="R1195">
        <f t="shared" si="129"/>
        <v>79.97</v>
      </c>
      <c r="S1195" s="14" t="s">
        <v>8336</v>
      </c>
      <c r="T1195" t="s">
        <v>8337</v>
      </c>
      <c r="U1195" s="9">
        <f t="shared" si="130"/>
        <v>42409.776076388887</v>
      </c>
      <c r="V1195" s="9">
        <f t="shared" si="131"/>
        <v>42469.734409722223</v>
      </c>
      <c r="W1195">
        <f t="shared" si="132"/>
        <v>2016</v>
      </c>
    </row>
    <row r="1196" spans="1:23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9">
        <f t="shared" si="126"/>
        <v>42102.488182870366</v>
      </c>
      <c r="K1196">
        <v>1425901379</v>
      </c>
      <c r="L1196" s="9">
        <f t="shared" si="12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2">
        <f t="shared" si="128"/>
        <v>3.22</v>
      </c>
      <c r="R1196">
        <f t="shared" si="129"/>
        <v>56.41</v>
      </c>
      <c r="S1196" s="14" t="s">
        <v>8336</v>
      </c>
      <c r="T1196" t="s">
        <v>8337</v>
      </c>
      <c r="U1196" s="9">
        <f t="shared" si="130"/>
        <v>42072.488182870366</v>
      </c>
      <c r="V1196" s="9">
        <f t="shared" si="131"/>
        <v>42102.488182870366</v>
      </c>
      <c r="W1196">
        <f t="shared" si="132"/>
        <v>2015</v>
      </c>
    </row>
    <row r="1197" spans="1:23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9">
        <f t="shared" si="126"/>
        <v>42358.375</v>
      </c>
      <c r="K1197">
        <v>1445415653</v>
      </c>
      <c r="L1197" s="9">
        <f t="shared" si="12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2">
        <f t="shared" si="128"/>
        <v>1.35</v>
      </c>
      <c r="R1197">
        <f t="shared" si="129"/>
        <v>79.41</v>
      </c>
      <c r="S1197" s="14" t="s">
        <v>8336</v>
      </c>
      <c r="T1197" t="s">
        <v>8337</v>
      </c>
      <c r="U1197" s="9">
        <f t="shared" si="130"/>
        <v>42298.34783564815</v>
      </c>
      <c r="V1197" s="9">
        <f t="shared" si="131"/>
        <v>42358.375</v>
      </c>
      <c r="W1197">
        <f t="shared" si="132"/>
        <v>2015</v>
      </c>
    </row>
    <row r="1198" spans="1:23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9">
        <f t="shared" si="126"/>
        <v>42356.818738425922</v>
      </c>
      <c r="K1198">
        <v>1447875539</v>
      </c>
      <c r="L1198" s="9">
        <f t="shared" si="12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2">
        <f t="shared" si="128"/>
        <v>2.7</v>
      </c>
      <c r="R1198">
        <f t="shared" si="129"/>
        <v>76.44</v>
      </c>
      <c r="S1198" s="14" t="s">
        <v>8336</v>
      </c>
      <c r="T1198" t="s">
        <v>8337</v>
      </c>
      <c r="U1198" s="9">
        <f t="shared" si="130"/>
        <v>42326.818738425922</v>
      </c>
      <c r="V1198" s="9">
        <f t="shared" si="131"/>
        <v>42356.818738425922</v>
      </c>
      <c r="W1198">
        <f t="shared" si="132"/>
        <v>2015</v>
      </c>
    </row>
    <row r="1199" spans="1:23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9">
        <f t="shared" si="126"/>
        <v>42534.249305555553</v>
      </c>
      <c r="K1199">
        <v>1463155034</v>
      </c>
      <c r="L1199" s="9">
        <f t="shared" si="12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2">
        <f t="shared" si="128"/>
        <v>2.5299999999999998</v>
      </c>
      <c r="R1199">
        <f t="shared" si="129"/>
        <v>121</v>
      </c>
      <c r="S1199" s="14" t="s">
        <v>8336</v>
      </c>
      <c r="T1199" t="s">
        <v>8337</v>
      </c>
      <c r="U1199" s="9">
        <f t="shared" si="130"/>
        <v>42503.66474537037</v>
      </c>
      <c r="V1199" s="9">
        <f t="shared" si="131"/>
        <v>42534.249305555553</v>
      </c>
      <c r="W1199">
        <f t="shared" si="132"/>
        <v>2016</v>
      </c>
    </row>
    <row r="1200" spans="1:23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9">
        <f t="shared" si="126"/>
        <v>42369.125</v>
      </c>
      <c r="K1200">
        <v>1448463086</v>
      </c>
      <c r="L1200" s="9">
        <f t="shared" si="12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2">
        <f t="shared" si="128"/>
        <v>2.61</v>
      </c>
      <c r="R1200">
        <f t="shared" si="129"/>
        <v>54.62</v>
      </c>
      <c r="S1200" s="14" t="s">
        <v>8336</v>
      </c>
      <c r="T1200" t="s">
        <v>8337</v>
      </c>
      <c r="U1200" s="9">
        <f t="shared" si="130"/>
        <v>42333.619050925925</v>
      </c>
      <c r="V1200" s="9">
        <f t="shared" si="131"/>
        <v>42369.125</v>
      </c>
      <c r="W1200">
        <f t="shared" si="132"/>
        <v>2015</v>
      </c>
    </row>
    <row r="1201" spans="1:23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9">
        <f t="shared" si="126"/>
        <v>42193.770833333328</v>
      </c>
      <c r="K1201">
        <v>1433615400</v>
      </c>
      <c r="L1201" s="9">
        <f t="shared" si="12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2">
        <f t="shared" si="128"/>
        <v>1.01</v>
      </c>
      <c r="R1201">
        <f t="shared" si="129"/>
        <v>299.22000000000003</v>
      </c>
      <c r="S1201" s="14" t="s">
        <v>8336</v>
      </c>
      <c r="T1201" t="s">
        <v>8337</v>
      </c>
      <c r="U1201" s="9">
        <f t="shared" si="130"/>
        <v>42161.770833333328</v>
      </c>
      <c r="V1201" s="9">
        <f t="shared" si="131"/>
        <v>42193.770833333328</v>
      </c>
      <c r="W1201">
        <f t="shared" si="132"/>
        <v>2015</v>
      </c>
    </row>
    <row r="1202" spans="1:23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9">
        <f t="shared" si="126"/>
        <v>42110.477500000001</v>
      </c>
      <c r="K1202">
        <v>1427369256</v>
      </c>
      <c r="L1202" s="9">
        <f t="shared" si="12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2">
        <f t="shared" si="128"/>
        <v>1.26</v>
      </c>
      <c r="R1202">
        <f t="shared" si="129"/>
        <v>58.53</v>
      </c>
      <c r="S1202" s="14" t="s">
        <v>8336</v>
      </c>
      <c r="T1202" t="s">
        <v>8337</v>
      </c>
      <c r="U1202" s="9">
        <f t="shared" si="130"/>
        <v>42089.477500000001</v>
      </c>
      <c r="V1202" s="9">
        <f t="shared" si="131"/>
        <v>42110.477500000001</v>
      </c>
      <c r="W1202">
        <f t="shared" si="132"/>
        <v>2015</v>
      </c>
    </row>
    <row r="1203" spans="1:23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9">
        <f t="shared" si="126"/>
        <v>42566.60701388889</v>
      </c>
      <c r="K1203">
        <v>1466001246</v>
      </c>
      <c r="L1203" s="9">
        <f t="shared" si="12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2">
        <f t="shared" si="128"/>
        <v>1.02</v>
      </c>
      <c r="R1203">
        <f t="shared" si="129"/>
        <v>55.37</v>
      </c>
      <c r="S1203" s="14" t="s">
        <v>8336</v>
      </c>
      <c r="T1203" t="s">
        <v>8337</v>
      </c>
      <c r="U1203" s="9">
        <f t="shared" si="130"/>
        <v>42536.60701388889</v>
      </c>
      <c r="V1203" s="9">
        <f t="shared" si="131"/>
        <v>42566.60701388889</v>
      </c>
      <c r="W1203">
        <f t="shared" si="132"/>
        <v>2016</v>
      </c>
    </row>
    <row r="1204" spans="1:23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9">
        <f t="shared" si="126"/>
        <v>42182.288819444446</v>
      </c>
      <c r="K1204">
        <v>1432796154</v>
      </c>
      <c r="L1204" s="9">
        <f t="shared" si="127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 s="12">
        <f t="shared" si="128"/>
        <v>1.99</v>
      </c>
      <c r="R1204">
        <f t="shared" si="129"/>
        <v>183.8</v>
      </c>
      <c r="S1204" s="14" t="s">
        <v>8336</v>
      </c>
      <c r="T1204" t="s">
        <v>8337</v>
      </c>
      <c r="U1204" s="9">
        <f t="shared" si="130"/>
        <v>42152.288819444446</v>
      </c>
      <c r="V1204" s="9">
        <f t="shared" si="131"/>
        <v>42182.288819444446</v>
      </c>
      <c r="W1204">
        <f t="shared" si="132"/>
        <v>2015</v>
      </c>
    </row>
    <row r="1205" spans="1:23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9">
        <f t="shared" si="126"/>
        <v>42155.614895833336</v>
      </c>
      <c r="K1205">
        <v>1430491527</v>
      </c>
      <c r="L1205" s="9">
        <f t="shared" si="12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2">
        <f t="shared" si="128"/>
        <v>1.02</v>
      </c>
      <c r="R1205">
        <f t="shared" si="129"/>
        <v>165.35</v>
      </c>
      <c r="S1205" s="14" t="s">
        <v>8336</v>
      </c>
      <c r="T1205" t="s">
        <v>8337</v>
      </c>
      <c r="U1205" s="9">
        <f t="shared" si="130"/>
        <v>42125.614895833336</v>
      </c>
      <c r="V1205" s="9">
        <f t="shared" si="131"/>
        <v>42155.614895833336</v>
      </c>
      <c r="W1205">
        <f t="shared" si="132"/>
        <v>2015</v>
      </c>
    </row>
    <row r="1206" spans="1:23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9">
        <f t="shared" si="126"/>
        <v>42342.208333333328</v>
      </c>
      <c r="K1206">
        <v>1445363833</v>
      </c>
      <c r="L1206" s="9">
        <f t="shared" si="12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2">
        <f t="shared" si="128"/>
        <v>1.03</v>
      </c>
      <c r="R1206">
        <f t="shared" si="129"/>
        <v>234.79</v>
      </c>
      <c r="S1206" s="14" t="s">
        <v>8336</v>
      </c>
      <c r="T1206" t="s">
        <v>8337</v>
      </c>
      <c r="U1206" s="9">
        <f t="shared" si="130"/>
        <v>42297.748067129629</v>
      </c>
      <c r="V1206" s="9">
        <f t="shared" si="131"/>
        <v>42342.208333333328</v>
      </c>
      <c r="W1206">
        <f t="shared" si="132"/>
        <v>2015</v>
      </c>
    </row>
    <row r="1207" spans="1:23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9">
        <f t="shared" si="126"/>
        <v>42168.506377314814</v>
      </c>
      <c r="K1207">
        <v>1431605351</v>
      </c>
      <c r="L1207" s="9">
        <f t="shared" si="12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2">
        <f t="shared" si="128"/>
        <v>1.01</v>
      </c>
      <c r="R1207">
        <f t="shared" si="129"/>
        <v>211.48</v>
      </c>
      <c r="S1207" s="14" t="s">
        <v>8336</v>
      </c>
      <c r="T1207" t="s">
        <v>8337</v>
      </c>
      <c r="U1207" s="9">
        <f t="shared" si="130"/>
        <v>42138.506377314814</v>
      </c>
      <c r="V1207" s="9">
        <f t="shared" si="131"/>
        <v>42168.506377314814</v>
      </c>
      <c r="W1207">
        <f t="shared" si="132"/>
        <v>2015</v>
      </c>
    </row>
    <row r="1208" spans="1:23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9">
        <f t="shared" si="126"/>
        <v>42805.561805555553</v>
      </c>
      <c r="K1208">
        <v>1486406253</v>
      </c>
      <c r="L1208" s="9">
        <f t="shared" si="127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 s="12">
        <f t="shared" si="128"/>
        <v>1.1499999999999999</v>
      </c>
      <c r="R1208">
        <f t="shared" si="129"/>
        <v>32.340000000000003</v>
      </c>
      <c r="S1208" s="14" t="s">
        <v>8336</v>
      </c>
      <c r="T1208" t="s">
        <v>8337</v>
      </c>
      <c r="U1208" s="9">
        <f t="shared" si="130"/>
        <v>42772.776076388887</v>
      </c>
      <c r="V1208" s="9">
        <f t="shared" si="131"/>
        <v>42805.561805555553</v>
      </c>
      <c r="W1208">
        <f t="shared" si="132"/>
        <v>2017</v>
      </c>
    </row>
    <row r="1209" spans="1:23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9">
        <f t="shared" si="126"/>
        <v>42460.416666666672</v>
      </c>
      <c r="K1209">
        <v>1456827573</v>
      </c>
      <c r="L1209" s="9">
        <f t="shared" si="12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2">
        <f t="shared" si="128"/>
        <v>1.04</v>
      </c>
      <c r="R1209">
        <f t="shared" si="129"/>
        <v>123.38</v>
      </c>
      <c r="S1209" s="14" t="s">
        <v>8336</v>
      </c>
      <c r="T1209" t="s">
        <v>8337</v>
      </c>
      <c r="U1209" s="9">
        <f t="shared" si="130"/>
        <v>42430.430243055554</v>
      </c>
      <c r="V1209" s="9">
        <f t="shared" si="131"/>
        <v>42460.416666666672</v>
      </c>
      <c r="W1209">
        <f t="shared" si="132"/>
        <v>2016</v>
      </c>
    </row>
    <row r="1210" spans="1:23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9">
        <f t="shared" si="126"/>
        <v>42453.667407407411</v>
      </c>
      <c r="K1210">
        <v>1456246864</v>
      </c>
      <c r="L1210" s="9">
        <f t="shared" si="12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2">
        <f t="shared" si="128"/>
        <v>1.55</v>
      </c>
      <c r="R1210">
        <f t="shared" si="129"/>
        <v>207.07</v>
      </c>
      <c r="S1210" s="14" t="s">
        <v>8336</v>
      </c>
      <c r="T1210" t="s">
        <v>8337</v>
      </c>
      <c r="U1210" s="9">
        <f t="shared" si="130"/>
        <v>42423.709074074075</v>
      </c>
      <c r="V1210" s="9">
        <f t="shared" si="131"/>
        <v>42453.667407407411</v>
      </c>
      <c r="W1210">
        <f t="shared" si="132"/>
        <v>2016</v>
      </c>
    </row>
    <row r="1211" spans="1:23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9">
        <f t="shared" si="126"/>
        <v>42791.846122685187</v>
      </c>
      <c r="K1211">
        <v>1485461905</v>
      </c>
      <c r="L1211" s="9">
        <f t="shared" si="12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2">
        <f t="shared" si="128"/>
        <v>1.06</v>
      </c>
      <c r="R1211">
        <f t="shared" si="129"/>
        <v>138.26</v>
      </c>
      <c r="S1211" s="14" t="s">
        <v>8336</v>
      </c>
      <c r="T1211" t="s">
        <v>8337</v>
      </c>
      <c r="U1211" s="9">
        <f t="shared" si="130"/>
        <v>42761.846122685187</v>
      </c>
      <c r="V1211" s="9">
        <f t="shared" si="131"/>
        <v>42791.846122685187</v>
      </c>
      <c r="W1211">
        <f t="shared" si="132"/>
        <v>2017</v>
      </c>
    </row>
    <row r="1212" spans="1:23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9">
        <f t="shared" si="126"/>
        <v>42155.875</v>
      </c>
      <c r="K1212">
        <v>1431124572</v>
      </c>
      <c r="L1212" s="9">
        <f t="shared" si="12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2">
        <f t="shared" si="128"/>
        <v>2.54</v>
      </c>
      <c r="R1212">
        <f t="shared" si="129"/>
        <v>493.82</v>
      </c>
      <c r="S1212" s="14" t="s">
        <v>8336</v>
      </c>
      <c r="T1212" t="s">
        <v>8337</v>
      </c>
      <c r="U1212" s="9">
        <f t="shared" si="130"/>
        <v>42132.941805555558</v>
      </c>
      <c r="V1212" s="9">
        <f t="shared" si="131"/>
        <v>42155.875</v>
      </c>
      <c r="W1212">
        <f t="shared" si="132"/>
        <v>2015</v>
      </c>
    </row>
    <row r="1213" spans="1:23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9">
        <f t="shared" si="126"/>
        <v>42530.866446759261</v>
      </c>
      <c r="K1213">
        <v>1464209261</v>
      </c>
      <c r="L1213" s="9">
        <f t="shared" si="12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2">
        <f t="shared" si="128"/>
        <v>1.01</v>
      </c>
      <c r="R1213">
        <f t="shared" si="129"/>
        <v>168.5</v>
      </c>
      <c r="S1213" s="14" t="s">
        <v>8336</v>
      </c>
      <c r="T1213" t="s">
        <v>8337</v>
      </c>
      <c r="U1213" s="9">
        <f t="shared" si="130"/>
        <v>42515.866446759261</v>
      </c>
      <c r="V1213" s="9">
        <f t="shared" si="131"/>
        <v>42530.866446759261</v>
      </c>
      <c r="W1213">
        <f t="shared" si="132"/>
        <v>2016</v>
      </c>
    </row>
    <row r="1214" spans="1:23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9">
        <f t="shared" si="126"/>
        <v>42335.041666666672</v>
      </c>
      <c r="K1214">
        <v>1447195695</v>
      </c>
      <c r="L1214" s="9">
        <f t="shared" si="12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2">
        <f t="shared" si="128"/>
        <v>1.29</v>
      </c>
      <c r="R1214">
        <f t="shared" si="129"/>
        <v>38.869999999999997</v>
      </c>
      <c r="S1214" s="14" t="s">
        <v>8336</v>
      </c>
      <c r="T1214" t="s">
        <v>8337</v>
      </c>
      <c r="U1214" s="9">
        <f t="shared" si="130"/>
        <v>42318.950173611112</v>
      </c>
      <c r="V1214" s="9">
        <f t="shared" si="131"/>
        <v>42335.041666666672</v>
      </c>
      <c r="W1214">
        <f t="shared" si="132"/>
        <v>2015</v>
      </c>
    </row>
    <row r="1215" spans="1:23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9">
        <f t="shared" si="126"/>
        <v>42766.755787037036</v>
      </c>
      <c r="K1215">
        <v>1482862100</v>
      </c>
      <c r="L1215" s="9">
        <f t="shared" si="12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2">
        <f t="shared" si="128"/>
        <v>1.02</v>
      </c>
      <c r="R1215">
        <f t="shared" si="129"/>
        <v>61.53</v>
      </c>
      <c r="S1215" s="14" t="s">
        <v>8336</v>
      </c>
      <c r="T1215" t="s">
        <v>8337</v>
      </c>
      <c r="U1215" s="9">
        <f t="shared" si="130"/>
        <v>42731.755787037036</v>
      </c>
      <c r="V1215" s="9">
        <f t="shared" si="131"/>
        <v>42766.755787037036</v>
      </c>
      <c r="W1215">
        <f t="shared" si="132"/>
        <v>2016</v>
      </c>
    </row>
    <row r="1216" spans="1:23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9">
        <f t="shared" si="126"/>
        <v>42164.840335648143</v>
      </c>
      <c r="K1216">
        <v>1428696605</v>
      </c>
      <c r="L1216" s="9">
        <f t="shared" si="12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2">
        <f t="shared" si="128"/>
        <v>1.32</v>
      </c>
      <c r="R1216">
        <f t="shared" si="129"/>
        <v>105.44</v>
      </c>
      <c r="S1216" s="14" t="s">
        <v>8336</v>
      </c>
      <c r="T1216" t="s">
        <v>8337</v>
      </c>
      <c r="U1216" s="9">
        <f t="shared" si="130"/>
        <v>42104.840335648143</v>
      </c>
      <c r="V1216" s="9">
        <f t="shared" si="131"/>
        <v>42164.840335648143</v>
      </c>
      <c r="W1216">
        <f t="shared" si="132"/>
        <v>2015</v>
      </c>
    </row>
    <row r="1217" spans="1:23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9">
        <f t="shared" si="126"/>
        <v>41789.923101851848</v>
      </c>
      <c r="K1217">
        <v>1398895756</v>
      </c>
      <c r="L1217" s="9">
        <f t="shared" si="12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2">
        <f t="shared" si="128"/>
        <v>7.86</v>
      </c>
      <c r="R1217">
        <f t="shared" si="129"/>
        <v>71.59</v>
      </c>
      <c r="S1217" s="14" t="s">
        <v>8336</v>
      </c>
      <c r="T1217" t="s">
        <v>8337</v>
      </c>
      <c r="U1217" s="9">
        <f t="shared" si="130"/>
        <v>41759.923101851848</v>
      </c>
      <c r="V1217" s="9">
        <f t="shared" si="131"/>
        <v>41789.923101851848</v>
      </c>
      <c r="W1217">
        <f t="shared" si="132"/>
        <v>2014</v>
      </c>
    </row>
    <row r="1218" spans="1:23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9">
        <f t="shared" ref="J1218:J1281" si="133">(I1218/86400)+DATE(1970,1,1)</f>
        <v>42279.960416666669</v>
      </c>
      <c r="K1218">
        <v>1441032457</v>
      </c>
      <c r="L1218" s="9">
        <f t="shared" ref="L1218:L1281" si="134">(K1218/86400)+DATE(1970,1,1)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2">
        <f t="shared" si="128"/>
        <v>1.46</v>
      </c>
      <c r="R1218">
        <f t="shared" si="129"/>
        <v>91.88</v>
      </c>
      <c r="S1218" s="14" t="s">
        <v>8336</v>
      </c>
      <c r="T1218" t="s">
        <v>8337</v>
      </c>
      <c r="U1218" s="9">
        <f t="shared" si="130"/>
        <v>42247.616400462968</v>
      </c>
      <c r="V1218" s="9">
        <f t="shared" si="131"/>
        <v>42279.960416666669</v>
      </c>
      <c r="W1218">
        <f t="shared" si="132"/>
        <v>2015</v>
      </c>
    </row>
    <row r="1219" spans="1:23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9">
        <f t="shared" si="133"/>
        <v>42565.809490740736</v>
      </c>
      <c r="K1219">
        <v>1465932340</v>
      </c>
      <c r="L1219" s="9">
        <f t="shared" si="134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2">
        <f t="shared" ref="Q1219:Q1282" si="135">ROUND(E1219/D1219,2)</f>
        <v>1.03</v>
      </c>
      <c r="R1219">
        <f t="shared" ref="R1219:R1282" si="136">IFERROR(ROUND(E1219/N1219,2),0)</f>
        <v>148.57</v>
      </c>
      <c r="S1219" s="14" t="s">
        <v>8336</v>
      </c>
      <c r="T1219" t="s">
        <v>8337</v>
      </c>
      <c r="U1219" s="9">
        <f t="shared" ref="U1219:U1282" si="137">(K1219/86400)+DATE(1970,1,1)</f>
        <v>42535.809490740736</v>
      </c>
      <c r="V1219" s="9">
        <f t="shared" ref="V1219:V1282" si="138">(I1219/86400)+DATE(1970,1,1)</f>
        <v>42565.809490740736</v>
      </c>
      <c r="W1219">
        <f t="shared" ref="W1219:W1282" si="139">YEAR(U1219)</f>
        <v>2016</v>
      </c>
    </row>
    <row r="1220" spans="1:23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9">
        <f t="shared" si="133"/>
        <v>42309.125</v>
      </c>
      <c r="K1220">
        <v>1443714800</v>
      </c>
      <c r="L1220" s="9">
        <f t="shared" si="134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2">
        <f t="shared" si="135"/>
        <v>1.72</v>
      </c>
      <c r="R1220">
        <f t="shared" si="136"/>
        <v>174.21</v>
      </c>
      <c r="S1220" s="14" t="s">
        <v>8336</v>
      </c>
      <c r="T1220" t="s">
        <v>8337</v>
      </c>
      <c r="U1220" s="9">
        <f t="shared" si="137"/>
        <v>42278.662037037036</v>
      </c>
      <c r="V1220" s="9">
        <f t="shared" si="138"/>
        <v>42309.125</v>
      </c>
      <c r="W1220">
        <f t="shared" si="139"/>
        <v>2015</v>
      </c>
    </row>
    <row r="1221" spans="1:23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9">
        <f t="shared" si="133"/>
        <v>42663.461956018524</v>
      </c>
      <c r="K1221">
        <v>1474369513</v>
      </c>
      <c r="L1221" s="9">
        <f t="shared" si="134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 s="12">
        <f t="shared" si="135"/>
        <v>1.59</v>
      </c>
      <c r="R1221">
        <f t="shared" si="136"/>
        <v>102.86</v>
      </c>
      <c r="S1221" s="14" t="s">
        <v>8336</v>
      </c>
      <c r="T1221" t="s">
        <v>8337</v>
      </c>
      <c r="U1221" s="9">
        <f t="shared" si="137"/>
        <v>42633.461956018524</v>
      </c>
      <c r="V1221" s="9">
        <f t="shared" si="138"/>
        <v>42663.461956018524</v>
      </c>
      <c r="W1221">
        <f t="shared" si="139"/>
        <v>2016</v>
      </c>
    </row>
    <row r="1222" spans="1:23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9">
        <f t="shared" si="133"/>
        <v>42241.628611111111</v>
      </c>
      <c r="K1222">
        <v>1437923112</v>
      </c>
      <c r="L1222" s="9">
        <f t="shared" si="134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2">
        <f t="shared" si="135"/>
        <v>1.04</v>
      </c>
      <c r="R1222">
        <f t="shared" si="136"/>
        <v>111.18</v>
      </c>
      <c r="S1222" s="14" t="s">
        <v>8336</v>
      </c>
      <c r="T1222" t="s">
        <v>8337</v>
      </c>
      <c r="U1222" s="9">
        <f t="shared" si="137"/>
        <v>42211.628611111111</v>
      </c>
      <c r="V1222" s="9">
        <f t="shared" si="138"/>
        <v>42241.628611111111</v>
      </c>
      <c r="W1222">
        <f t="shared" si="139"/>
        <v>2015</v>
      </c>
    </row>
    <row r="1223" spans="1:23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9">
        <f t="shared" si="133"/>
        <v>42708</v>
      </c>
      <c r="K1223">
        <v>1478431488</v>
      </c>
      <c r="L1223" s="9">
        <f t="shared" si="134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2">
        <f t="shared" si="135"/>
        <v>1.1100000000000001</v>
      </c>
      <c r="R1223">
        <f t="shared" si="136"/>
        <v>23.8</v>
      </c>
      <c r="S1223" s="14" t="s">
        <v>8336</v>
      </c>
      <c r="T1223" t="s">
        <v>8337</v>
      </c>
      <c r="U1223" s="9">
        <f t="shared" si="137"/>
        <v>42680.47555555556</v>
      </c>
      <c r="V1223" s="9">
        <f t="shared" si="138"/>
        <v>42708</v>
      </c>
      <c r="W1223">
        <f t="shared" si="139"/>
        <v>2016</v>
      </c>
    </row>
    <row r="1224" spans="1:23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9">
        <f t="shared" si="133"/>
        <v>42461.166666666672</v>
      </c>
      <c r="K1224">
        <v>1456852647</v>
      </c>
      <c r="L1224" s="9">
        <f t="shared" si="134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2">
        <f t="shared" si="135"/>
        <v>2.8</v>
      </c>
      <c r="R1224">
        <f t="shared" si="136"/>
        <v>81.27</v>
      </c>
      <c r="S1224" s="14" t="s">
        <v>8336</v>
      </c>
      <c r="T1224" t="s">
        <v>8337</v>
      </c>
      <c r="U1224" s="9">
        <f t="shared" si="137"/>
        <v>42430.720451388886</v>
      </c>
      <c r="V1224" s="9">
        <f t="shared" si="138"/>
        <v>42461.166666666672</v>
      </c>
      <c r="W1224">
        <f t="shared" si="139"/>
        <v>2016</v>
      </c>
    </row>
    <row r="1225" spans="1:23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9">
        <f t="shared" si="133"/>
        <v>42684.218854166669</v>
      </c>
      <c r="K1225">
        <v>1476159309</v>
      </c>
      <c r="L1225" s="9">
        <f t="shared" si="134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2">
        <f t="shared" si="135"/>
        <v>1.1200000000000001</v>
      </c>
      <c r="R1225">
        <f t="shared" si="136"/>
        <v>116.21</v>
      </c>
      <c r="S1225" s="14" t="s">
        <v>8336</v>
      </c>
      <c r="T1225" t="s">
        <v>8337</v>
      </c>
      <c r="U1225" s="9">
        <f t="shared" si="137"/>
        <v>42654.177187499998</v>
      </c>
      <c r="V1225" s="9">
        <f t="shared" si="138"/>
        <v>42684.218854166669</v>
      </c>
      <c r="W1225">
        <f t="shared" si="139"/>
        <v>2016</v>
      </c>
    </row>
    <row r="1226" spans="1:23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9">
        <f t="shared" si="133"/>
        <v>41796.549791666665</v>
      </c>
      <c r="K1226">
        <v>1396876302</v>
      </c>
      <c r="L1226" s="9">
        <f t="shared" si="134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2">
        <f t="shared" si="135"/>
        <v>7.0000000000000007E-2</v>
      </c>
      <c r="R1226">
        <f t="shared" si="136"/>
        <v>58.89</v>
      </c>
      <c r="S1226" s="14" t="s">
        <v>8323</v>
      </c>
      <c r="T1226" t="s">
        <v>8338</v>
      </c>
      <c r="U1226" s="9">
        <f t="shared" si="137"/>
        <v>41736.549791666665</v>
      </c>
      <c r="V1226" s="9">
        <f t="shared" si="138"/>
        <v>41796.549791666665</v>
      </c>
      <c r="W1226">
        <f t="shared" si="139"/>
        <v>2014</v>
      </c>
    </row>
    <row r="1227" spans="1:23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9">
        <f t="shared" si="133"/>
        <v>41569.905995370369</v>
      </c>
      <c r="K1227">
        <v>1377294278</v>
      </c>
      <c r="L1227" s="9">
        <f t="shared" si="134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2">
        <f t="shared" si="135"/>
        <v>0.04</v>
      </c>
      <c r="R1227">
        <f t="shared" si="136"/>
        <v>44</v>
      </c>
      <c r="S1227" s="14" t="s">
        <v>8323</v>
      </c>
      <c r="T1227" t="s">
        <v>8338</v>
      </c>
      <c r="U1227" s="9">
        <f t="shared" si="137"/>
        <v>41509.905995370369</v>
      </c>
      <c r="V1227" s="9">
        <f t="shared" si="138"/>
        <v>41569.905995370369</v>
      </c>
      <c r="W1227">
        <f t="shared" si="139"/>
        <v>2013</v>
      </c>
    </row>
    <row r="1228" spans="1:23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9">
        <f t="shared" si="133"/>
        <v>41750.041666666664</v>
      </c>
      <c r="K1228">
        <v>1395089981</v>
      </c>
      <c r="L1228" s="9">
        <f t="shared" si="134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2">
        <f t="shared" si="135"/>
        <v>0.04</v>
      </c>
      <c r="R1228">
        <f t="shared" si="136"/>
        <v>48.43</v>
      </c>
      <c r="S1228" s="14" t="s">
        <v>8323</v>
      </c>
      <c r="T1228" t="s">
        <v>8338</v>
      </c>
      <c r="U1228" s="9">
        <f t="shared" si="137"/>
        <v>41715.874780092592</v>
      </c>
      <c r="V1228" s="9">
        <f t="shared" si="138"/>
        <v>41750.041666666664</v>
      </c>
      <c r="W1228">
        <f t="shared" si="139"/>
        <v>2014</v>
      </c>
    </row>
    <row r="1229" spans="1:23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9">
        <f t="shared" si="133"/>
        <v>41858.291666666664</v>
      </c>
      <c r="K1229">
        <v>1404770616</v>
      </c>
      <c r="L1229" s="9">
        <f t="shared" si="134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2">
        <f t="shared" si="135"/>
        <v>0</v>
      </c>
      <c r="R1229">
        <f t="shared" si="136"/>
        <v>0</v>
      </c>
      <c r="S1229" s="14" t="s">
        <v>8323</v>
      </c>
      <c r="T1229" t="s">
        <v>8338</v>
      </c>
      <c r="U1229" s="9">
        <f t="shared" si="137"/>
        <v>41827.919166666667</v>
      </c>
      <c r="V1229" s="9">
        <f t="shared" si="138"/>
        <v>41858.291666666664</v>
      </c>
      <c r="W1229">
        <f t="shared" si="139"/>
        <v>2014</v>
      </c>
    </row>
    <row r="1230" spans="1:23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9">
        <f t="shared" si="133"/>
        <v>40814.729259259257</v>
      </c>
      <c r="K1230">
        <v>1312047008</v>
      </c>
      <c r="L1230" s="9">
        <f t="shared" si="134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2">
        <f t="shared" si="135"/>
        <v>0.28999999999999998</v>
      </c>
      <c r="R1230">
        <f t="shared" si="136"/>
        <v>61.04</v>
      </c>
      <c r="S1230" s="14" t="s">
        <v>8323</v>
      </c>
      <c r="T1230" t="s">
        <v>8338</v>
      </c>
      <c r="U1230" s="9">
        <f t="shared" si="137"/>
        <v>40754.729259259257</v>
      </c>
      <c r="V1230" s="9">
        <f t="shared" si="138"/>
        <v>40814.729259259257</v>
      </c>
      <c r="W1230">
        <f t="shared" si="139"/>
        <v>2011</v>
      </c>
    </row>
    <row r="1231" spans="1:23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9">
        <f t="shared" si="133"/>
        <v>41015.666666666664</v>
      </c>
      <c r="K1231">
        <v>1331982127</v>
      </c>
      <c r="L1231" s="9">
        <f t="shared" si="134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2">
        <f t="shared" si="135"/>
        <v>0.01</v>
      </c>
      <c r="R1231">
        <f t="shared" si="136"/>
        <v>25</v>
      </c>
      <c r="S1231" s="14" t="s">
        <v>8323</v>
      </c>
      <c r="T1231" t="s">
        <v>8338</v>
      </c>
      <c r="U1231" s="9">
        <f t="shared" si="137"/>
        <v>40985.459803240738</v>
      </c>
      <c r="V1231" s="9">
        <f t="shared" si="138"/>
        <v>41015.666666666664</v>
      </c>
      <c r="W1231">
        <f t="shared" si="139"/>
        <v>2012</v>
      </c>
    </row>
    <row r="1232" spans="1:23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9">
        <f t="shared" si="133"/>
        <v>40598.972569444442</v>
      </c>
      <c r="K1232">
        <v>1295997630</v>
      </c>
      <c r="L1232" s="9">
        <f t="shared" si="134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2">
        <f t="shared" si="135"/>
        <v>0</v>
      </c>
      <c r="R1232">
        <f t="shared" si="136"/>
        <v>0</v>
      </c>
      <c r="S1232" s="14" t="s">
        <v>8323</v>
      </c>
      <c r="T1232" t="s">
        <v>8338</v>
      </c>
      <c r="U1232" s="9">
        <f t="shared" si="137"/>
        <v>40568.972569444442</v>
      </c>
      <c r="V1232" s="9">
        <f t="shared" si="138"/>
        <v>40598.972569444442</v>
      </c>
      <c r="W1232">
        <f t="shared" si="139"/>
        <v>2011</v>
      </c>
    </row>
    <row r="1233" spans="1:23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9">
        <f t="shared" si="133"/>
        <v>42244.041666666672</v>
      </c>
      <c r="K1233">
        <v>1436394968</v>
      </c>
      <c r="L1233" s="9">
        <f t="shared" si="134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2">
        <f t="shared" si="135"/>
        <v>0</v>
      </c>
      <c r="R1233">
        <f t="shared" si="136"/>
        <v>0</v>
      </c>
      <c r="S1233" s="14" t="s">
        <v>8323</v>
      </c>
      <c r="T1233" t="s">
        <v>8338</v>
      </c>
      <c r="U1233" s="9">
        <f t="shared" si="137"/>
        <v>42193.941759259258</v>
      </c>
      <c r="V1233" s="9">
        <f t="shared" si="138"/>
        <v>42244.041666666672</v>
      </c>
      <c r="W1233">
        <f t="shared" si="139"/>
        <v>2015</v>
      </c>
    </row>
    <row r="1234" spans="1:23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9">
        <f t="shared" si="133"/>
        <v>41553.848032407404</v>
      </c>
      <c r="K1234">
        <v>1377030070</v>
      </c>
      <c r="L1234" s="9">
        <f t="shared" si="134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 s="12">
        <f t="shared" si="135"/>
        <v>0.01</v>
      </c>
      <c r="R1234">
        <f t="shared" si="136"/>
        <v>40</v>
      </c>
      <c r="S1234" s="14" t="s">
        <v>8323</v>
      </c>
      <c r="T1234" t="s">
        <v>8338</v>
      </c>
      <c r="U1234" s="9">
        <f t="shared" si="137"/>
        <v>41506.848032407404</v>
      </c>
      <c r="V1234" s="9">
        <f t="shared" si="138"/>
        <v>41553.848032407404</v>
      </c>
      <c r="W1234">
        <f t="shared" si="139"/>
        <v>2013</v>
      </c>
    </row>
    <row r="1235" spans="1:23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9">
        <f t="shared" si="133"/>
        <v>40960.948773148149</v>
      </c>
      <c r="K1235">
        <v>1328049974</v>
      </c>
      <c r="L1235" s="9">
        <f t="shared" si="134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2">
        <f t="shared" si="135"/>
        <v>0.12</v>
      </c>
      <c r="R1235">
        <f t="shared" si="136"/>
        <v>19.329999999999998</v>
      </c>
      <c r="S1235" s="14" t="s">
        <v>8323</v>
      </c>
      <c r="T1235" t="s">
        <v>8338</v>
      </c>
      <c r="U1235" s="9">
        <f t="shared" si="137"/>
        <v>40939.948773148149</v>
      </c>
      <c r="V1235" s="9">
        <f t="shared" si="138"/>
        <v>40960.948773148149</v>
      </c>
      <c r="W1235">
        <f t="shared" si="139"/>
        <v>2012</v>
      </c>
    </row>
    <row r="1236" spans="1:23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9">
        <f t="shared" si="133"/>
        <v>42037.788680555561</v>
      </c>
      <c r="K1236">
        <v>1420311342</v>
      </c>
      <c r="L1236" s="9">
        <f t="shared" si="134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2">
        <f t="shared" si="135"/>
        <v>0</v>
      </c>
      <c r="R1236">
        <f t="shared" si="136"/>
        <v>0</v>
      </c>
      <c r="S1236" s="14" t="s">
        <v>8323</v>
      </c>
      <c r="T1236" t="s">
        <v>8338</v>
      </c>
      <c r="U1236" s="9">
        <f t="shared" si="137"/>
        <v>42007.788680555561</v>
      </c>
      <c r="V1236" s="9">
        <f t="shared" si="138"/>
        <v>42037.788680555561</v>
      </c>
      <c r="W1236">
        <f t="shared" si="139"/>
        <v>2015</v>
      </c>
    </row>
    <row r="1237" spans="1:23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9">
        <f t="shared" si="133"/>
        <v>41623.135405092595</v>
      </c>
      <c r="K1237">
        <v>1383621299</v>
      </c>
      <c r="L1237" s="9">
        <f t="shared" si="134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2">
        <f t="shared" si="135"/>
        <v>0.03</v>
      </c>
      <c r="R1237">
        <f t="shared" si="136"/>
        <v>35</v>
      </c>
      <c r="S1237" s="14" t="s">
        <v>8323</v>
      </c>
      <c r="T1237" t="s">
        <v>8338</v>
      </c>
      <c r="U1237" s="9">
        <f t="shared" si="137"/>
        <v>41583.135405092595</v>
      </c>
      <c r="V1237" s="9">
        <f t="shared" si="138"/>
        <v>41623.135405092595</v>
      </c>
      <c r="W1237">
        <f t="shared" si="139"/>
        <v>2013</v>
      </c>
    </row>
    <row r="1238" spans="1:23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9">
        <f t="shared" si="133"/>
        <v>41118.666666666664</v>
      </c>
      <c r="K1238">
        <v>1342801164</v>
      </c>
      <c r="L1238" s="9">
        <f t="shared" si="134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2">
        <f t="shared" si="135"/>
        <v>0</v>
      </c>
      <c r="R1238">
        <f t="shared" si="136"/>
        <v>0</v>
      </c>
      <c r="S1238" s="14" t="s">
        <v>8323</v>
      </c>
      <c r="T1238" t="s">
        <v>8338</v>
      </c>
      <c r="U1238" s="9">
        <f t="shared" si="137"/>
        <v>41110.680138888885</v>
      </c>
      <c r="V1238" s="9">
        <f t="shared" si="138"/>
        <v>41118.666666666664</v>
      </c>
      <c r="W1238">
        <f t="shared" si="139"/>
        <v>2012</v>
      </c>
    </row>
    <row r="1239" spans="1:23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9">
        <f t="shared" si="133"/>
        <v>41145.283159722225</v>
      </c>
      <c r="K1239">
        <v>1344062865</v>
      </c>
      <c r="L1239" s="9">
        <f t="shared" si="134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2">
        <f t="shared" si="135"/>
        <v>0</v>
      </c>
      <c r="R1239">
        <f t="shared" si="136"/>
        <v>0</v>
      </c>
      <c r="S1239" s="14" t="s">
        <v>8323</v>
      </c>
      <c r="T1239" t="s">
        <v>8338</v>
      </c>
      <c r="U1239" s="9">
        <f t="shared" si="137"/>
        <v>41125.283159722225</v>
      </c>
      <c r="V1239" s="9">
        <f t="shared" si="138"/>
        <v>41145.283159722225</v>
      </c>
      <c r="W1239">
        <f t="shared" si="139"/>
        <v>2012</v>
      </c>
    </row>
    <row r="1240" spans="1:23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9">
        <f t="shared" si="133"/>
        <v>40761.61037037037</v>
      </c>
      <c r="K1240">
        <v>1310049536</v>
      </c>
      <c r="L1240" s="9">
        <f t="shared" si="134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2">
        <f t="shared" si="135"/>
        <v>0.18</v>
      </c>
      <c r="R1240">
        <f t="shared" si="136"/>
        <v>59.33</v>
      </c>
      <c r="S1240" s="14" t="s">
        <v>8323</v>
      </c>
      <c r="T1240" t="s">
        <v>8338</v>
      </c>
      <c r="U1240" s="9">
        <f t="shared" si="137"/>
        <v>40731.61037037037</v>
      </c>
      <c r="V1240" s="9">
        <f t="shared" si="138"/>
        <v>40761.61037037037</v>
      </c>
      <c r="W1240">
        <f t="shared" si="139"/>
        <v>2011</v>
      </c>
    </row>
    <row r="1241" spans="1:23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9">
        <f t="shared" si="133"/>
        <v>40913.962581018517</v>
      </c>
      <c r="K1241">
        <v>1323212767</v>
      </c>
      <c r="L1241" s="9">
        <f t="shared" si="134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2">
        <f t="shared" si="135"/>
        <v>0</v>
      </c>
      <c r="R1241">
        <f t="shared" si="136"/>
        <v>0</v>
      </c>
      <c r="S1241" s="14" t="s">
        <v>8323</v>
      </c>
      <c r="T1241" t="s">
        <v>8338</v>
      </c>
      <c r="U1241" s="9">
        <f t="shared" si="137"/>
        <v>40883.962581018517</v>
      </c>
      <c r="V1241" s="9">
        <f t="shared" si="138"/>
        <v>40913.962581018517</v>
      </c>
      <c r="W1241">
        <f t="shared" si="139"/>
        <v>2011</v>
      </c>
    </row>
    <row r="1242" spans="1:23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9">
        <f t="shared" si="133"/>
        <v>41467.910416666666</v>
      </c>
      <c r="K1242">
        <v>1368579457</v>
      </c>
      <c r="L1242" s="9">
        <f t="shared" si="134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2">
        <f t="shared" si="135"/>
        <v>0.03</v>
      </c>
      <c r="R1242">
        <f t="shared" si="136"/>
        <v>30.13</v>
      </c>
      <c r="S1242" s="14" t="s">
        <v>8323</v>
      </c>
      <c r="T1242" t="s">
        <v>8338</v>
      </c>
      <c r="U1242" s="9">
        <f t="shared" si="137"/>
        <v>41409.040011574078</v>
      </c>
      <c r="V1242" s="9">
        <f t="shared" si="138"/>
        <v>41467.910416666666</v>
      </c>
      <c r="W1242">
        <f t="shared" si="139"/>
        <v>2013</v>
      </c>
    </row>
    <row r="1243" spans="1:23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9">
        <f t="shared" si="133"/>
        <v>41946.249305555553</v>
      </c>
      <c r="K1243">
        <v>1413057980</v>
      </c>
      <c r="L1243" s="9">
        <f t="shared" si="134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2">
        <f t="shared" si="135"/>
        <v>0.51</v>
      </c>
      <c r="R1243">
        <f t="shared" si="136"/>
        <v>74.62</v>
      </c>
      <c r="S1243" s="14" t="s">
        <v>8323</v>
      </c>
      <c r="T1243" t="s">
        <v>8338</v>
      </c>
      <c r="U1243" s="9">
        <f t="shared" si="137"/>
        <v>41923.837731481479</v>
      </c>
      <c r="V1243" s="9">
        <f t="shared" si="138"/>
        <v>41946.249305555553</v>
      </c>
      <c r="W1243">
        <f t="shared" si="139"/>
        <v>2014</v>
      </c>
    </row>
    <row r="1244" spans="1:23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9">
        <f t="shared" si="133"/>
        <v>40797.554166666669</v>
      </c>
      <c r="K1244">
        <v>1314417502</v>
      </c>
      <c r="L1244" s="9">
        <f t="shared" si="134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2">
        <f t="shared" si="135"/>
        <v>0.01</v>
      </c>
      <c r="R1244">
        <f t="shared" si="136"/>
        <v>5</v>
      </c>
      <c r="S1244" s="14" t="s">
        <v>8323</v>
      </c>
      <c r="T1244" t="s">
        <v>8338</v>
      </c>
      <c r="U1244" s="9">
        <f t="shared" si="137"/>
        <v>40782.165532407409</v>
      </c>
      <c r="V1244" s="9">
        <f t="shared" si="138"/>
        <v>40797.554166666669</v>
      </c>
      <c r="W1244">
        <f t="shared" si="139"/>
        <v>2011</v>
      </c>
    </row>
    <row r="1245" spans="1:23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9">
        <f t="shared" si="133"/>
        <v>40732.875</v>
      </c>
      <c r="K1245">
        <v>1304888771</v>
      </c>
      <c r="L1245" s="9">
        <f t="shared" si="134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2">
        <f t="shared" si="135"/>
        <v>0.14000000000000001</v>
      </c>
      <c r="R1245">
        <f t="shared" si="136"/>
        <v>44.5</v>
      </c>
      <c r="S1245" s="14" t="s">
        <v>8323</v>
      </c>
      <c r="T1245" t="s">
        <v>8338</v>
      </c>
      <c r="U1245" s="9">
        <f t="shared" si="137"/>
        <v>40671.879293981481</v>
      </c>
      <c r="V1245" s="9">
        <f t="shared" si="138"/>
        <v>40732.875</v>
      </c>
      <c r="W1245">
        <f t="shared" si="139"/>
        <v>2011</v>
      </c>
    </row>
    <row r="1246" spans="1:23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9">
        <f t="shared" si="133"/>
        <v>41386.875</v>
      </c>
      <c r="K1246">
        <v>1363981723</v>
      </c>
      <c r="L1246" s="9">
        <f t="shared" si="134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 s="12">
        <f t="shared" si="135"/>
        <v>1.04</v>
      </c>
      <c r="R1246">
        <f t="shared" si="136"/>
        <v>46.13</v>
      </c>
      <c r="S1246" s="14" t="s">
        <v>8323</v>
      </c>
      <c r="T1246" t="s">
        <v>8324</v>
      </c>
      <c r="U1246" s="9">
        <f t="shared" si="137"/>
        <v>41355.825497685189</v>
      </c>
      <c r="V1246" s="9">
        <f t="shared" si="138"/>
        <v>41386.875</v>
      </c>
      <c r="W1246">
        <f t="shared" si="139"/>
        <v>2013</v>
      </c>
    </row>
    <row r="1247" spans="1:23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9">
        <f t="shared" si="133"/>
        <v>41804.59993055556</v>
      </c>
      <c r="K1247">
        <v>1400163834</v>
      </c>
      <c r="L1247" s="9">
        <f t="shared" si="134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 s="12">
        <f t="shared" si="135"/>
        <v>1.2</v>
      </c>
      <c r="R1247">
        <f t="shared" si="136"/>
        <v>141.47</v>
      </c>
      <c r="S1247" s="14" t="s">
        <v>8323</v>
      </c>
      <c r="T1247" t="s">
        <v>8324</v>
      </c>
      <c r="U1247" s="9">
        <f t="shared" si="137"/>
        <v>41774.59993055556</v>
      </c>
      <c r="V1247" s="9">
        <f t="shared" si="138"/>
        <v>41804.59993055556</v>
      </c>
      <c r="W1247">
        <f t="shared" si="139"/>
        <v>2014</v>
      </c>
    </row>
    <row r="1248" spans="1:23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9">
        <f t="shared" si="133"/>
        <v>40883.085057870368</v>
      </c>
      <c r="K1248">
        <v>1319245349</v>
      </c>
      <c r="L1248" s="9">
        <f t="shared" si="134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2">
        <f t="shared" si="135"/>
        <v>1.17</v>
      </c>
      <c r="R1248">
        <f t="shared" si="136"/>
        <v>75.48</v>
      </c>
      <c r="S1248" s="14" t="s">
        <v>8323</v>
      </c>
      <c r="T1248" t="s">
        <v>8324</v>
      </c>
      <c r="U1248" s="9">
        <f t="shared" si="137"/>
        <v>40838.043391203704</v>
      </c>
      <c r="V1248" s="9">
        <f t="shared" si="138"/>
        <v>40883.085057870368</v>
      </c>
      <c r="W1248">
        <f t="shared" si="139"/>
        <v>2011</v>
      </c>
    </row>
    <row r="1249" spans="1:23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9">
        <f t="shared" si="133"/>
        <v>41400.292303240742</v>
      </c>
      <c r="K1249">
        <v>1365231655</v>
      </c>
      <c r="L1249" s="9">
        <f t="shared" si="134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2">
        <f t="shared" si="135"/>
        <v>1.22</v>
      </c>
      <c r="R1249">
        <f t="shared" si="136"/>
        <v>85.5</v>
      </c>
      <c r="S1249" s="14" t="s">
        <v>8323</v>
      </c>
      <c r="T1249" t="s">
        <v>8324</v>
      </c>
      <c r="U1249" s="9">
        <f t="shared" si="137"/>
        <v>41370.292303240742</v>
      </c>
      <c r="V1249" s="9">
        <f t="shared" si="138"/>
        <v>41400.292303240742</v>
      </c>
      <c r="W1249">
        <f t="shared" si="139"/>
        <v>2013</v>
      </c>
    </row>
    <row r="1250" spans="1:23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9">
        <f t="shared" si="133"/>
        <v>41803.290972222225</v>
      </c>
      <c r="K1250">
        <v>1399563953</v>
      </c>
      <c r="L1250" s="9">
        <f t="shared" si="134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2">
        <f t="shared" si="135"/>
        <v>1.52</v>
      </c>
      <c r="R1250">
        <f t="shared" si="136"/>
        <v>64.25</v>
      </c>
      <c r="S1250" s="14" t="s">
        <v>8323</v>
      </c>
      <c r="T1250" t="s">
        <v>8324</v>
      </c>
      <c r="U1250" s="9">
        <f t="shared" si="137"/>
        <v>41767.656863425924</v>
      </c>
      <c r="V1250" s="9">
        <f t="shared" si="138"/>
        <v>41803.290972222225</v>
      </c>
      <c r="W1250">
        <f t="shared" si="139"/>
        <v>2014</v>
      </c>
    </row>
    <row r="1251" spans="1:23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9">
        <f t="shared" si="133"/>
        <v>41097.740868055553</v>
      </c>
      <c r="K1251">
        <v>1339091211</v>
      </c>
      <c r="L1251" s="9">
        <f t="shared" si="134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 s="12">
        <f t="shared" si="135"/>
        <v>1.04</v>
      </c>
      <c r="R1251">
        <f t="shared" si="136"/>
        <v>64.47</v>
      </c>
      <c r="S1251" s="14" t="s">
        <v>8323</v>
      </c>
      <c r="T1251" t="s">
        <v>8324</v>
      </c>
      <c r="U1251" s="9">
        <f t="shared" si="137"/>
        <v>41067.740868055553</v>
      </c>
      <c r="V1251" s="9">
        <f t="shared" si="138"/>
        <v>41097.740868055553</v>
      </c>
      <c r="W1251">
        <f t="shared" si="139"/>
        <v>2012</v>
      </c>
    </row>
    <row r="1252" spans="1:23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9">
        <f t="shared" si="133"/>
        <v>41888.64271990741</v>
      </c>
      <c r="K1252">
        <v>1406129131</v>
      </c>
      <c r="L1252" s="9">
        <f t="shared" si="134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2">
        <f t="shared" si="135"/>
        <v>2</v>
      </c>
      <c r="R1252">
        <f t="shared" si="136"/>
        <v>118.2</v>
      </c>
      <c r="S1252" s="14" t="s">
        <v>8323</v>
      </c>
      <c r="T1252" t="s">
        <v>8324</v>
      </c>
      <c r="U1252" s="9">
        <f t="shared" si="137"/>
        <v>41843.64271990741</v>
      </c>
      <c r="V1252" s="9">
        <f t="shared" si="138"/>
        <v>41888.64271990741</v>
      </c>
      <c r="W1252">
        <f t="shared" si="139"/>
        <v>2014</v>
      </c>
    </row>
    <row r="1253" spans="1:23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9">
        <f t="shared" si="133"/>
        <v>40811.814432870371</v>
      </c>
      <c r="K1253">
        <v>1311795167</v>
      </c>
      <c r="L1253" s="9">
        <f t="shared" si="134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2">
        <f t="shared" si="135"/>
        <v>1.02</v>
      </c>
      <c r="R1253">
        <f t="shared" si="136"/>
        <v>82.54</v>
      </c>
      <c r="S1253" s="14" t="s">
        <v>8323</v>
      </c>
      <c r="T1253" t="s">
        <v>8324</v>
      </c>
      <c r="U1253" s="9">
        <f t="shared" si="137"/>
        <v>40751.814432870371</v>
      </c>
      <c r="V1253" s="9">
        <f t="shared" si="138"/>
        <v>40811.814432870371</v>
      </c>
      <c r="W1253">
        <f t="shared" si="139"/>
        <v>2011</v>
      </c>
    </row>
    <row r="1254" spans="1:23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9">
        <f t="shared" si="133"/>
        <v>41571.988067129627</v>
      </c>
      <c r="K1254">
        <v>1380238969</v>
      </c>
      <c r="L1254" s="9">
        <f t="shared" si="134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2">
        <f t="shared" si="135"/>
        <v>1.38</v>
      </c>
      <c r="R1254">
        <f t="shared" si="136"/>
        <v>34.17</v>
      </c>
      <c r="S1254" s="14" t="s">
        <v>8323</v>
      </c>
      <c r="T1254" t="s">
        <v>8324</v>
      </c>
      <c r="U1254" s="9">
        <f t="shared" si="137"/>
        <v>41543.988067129627</v>
      </c>
      <c r="V1254" s="9">
        <f t="shared" si="138"/>
        <v>41571.988067129627</v>
      </c>
      <c r="W1254">
        <f t="shared" si="139"/>
        <v>2013</v>
      </c>
    </row>
    <row r="1255" spans="1:23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9">
        <f t="shared" si="133"/>
        <v>41885.783645833333</v>
      </c>
      <c r="K1255">
        <v>1407178107</v>
      </c>
      <c r="L1255" s="9">
        <f t="shared" si="134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2">
        <f t="shared" si="135"/>
        <v>3038.33</v>
      </c>
      <c r="R1255">
        <f t="shared" si="136"/>
        <v>42.73</v>
      </c>
      <c r="S1255" s="14" t="s">
        <v>8323</v>
      </c>
      <c r="T1255" t="s">
        <v>8324</v>
      </c>
      <c r="U1255" s="9">
        <f t="shared" si="137"/>
        <v>41855.783645833333</v>
      </c>
      <c r="V1255" s="9">
        <f t="shared" si="138"/>
        <v>41885.783645833333</v>
      </c>
      <c r="W1255">
        <f t="shared" si="139"/>
        <v>2014</v>
      </c>
    </row>
    <row r="1256" spans="1:23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9">
        <f t="shared" si="133"/>
        <v>40544.207638888889</v>
      </c>
      <c r="K1256">
        <v>1288968886</v>
      </c>
      <c r="L1256" s="9">
        <f t="shared" si="134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2">
        <f t="shared" si="135"/>
        <v>1.99</v>
      </c>
      <c r="R1256">
        <f t="shared" si="136"/>
        <v>94.49</v>
      </c>
      <c r="S1256" s="14" t="s">
        <v>8323</v>
      </c>
      <c r="T1256" t="s">
        <v>8324</v>
      </c>
      <c r="U1256" s="9">
        <f t="shared" si="137"/>
        <v>40487.621365740742</v>
      </c>
      <c r="V1256" s="9">
        <f t="shared" si="138"/>
        <v>40544.207638888889</v>
      </c>
      <c r="W1256">
        <f t="shared" si="139"/>
        <v>2010</v>
      </c>
    </row>
    <row r="1257" spans="1:23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9">
        <f t="shared" si="133"/>
        <v>41609.887175925927</v>
      </c>
      <c r="K1257">
        <v>1383337052</v>
      </c>
      <c r="L1257" s="9">
        <f t="shared" si="134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2">
        <f t="shared" si="135"/>
        <v>2.02</v>
      </c>
      <c r="R1257">
        <f t="shared" si="136"/>
        <v>55.7</v>
      </c>
      <c r="S1257" s="14" t="s">
        <v>8323</v>
      </c>
      <c r="T1257" t="s">
        <v>8324</v>
      </c>
      <c r="U1257" s="9">
        <f t="shared" si="137"/>
        <v>41579.845509259263</v>
      </c>
      <c r="V1257" s="9">
        <f t="shared" si="138"/>
        <v>41609.887175925927</v>
      </c>
      <c r="W1257">
        <f t="shared" si="139"/>
        <v>2013</v>
      </c>
    </row>
    <row r="1258" spans="1:23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9">
        <f t="shared" si="133"/>
        <v>40951.919340277775</v>
      </c>
      <c r="K1258">
        <v>1326492231</v>
      </c>
      <c r="L1258" s="9">
        <f t="shared" si="134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 s="12">
        <f t="shared" si="135"/>
        <v>1.18</v>
      </c>
      <c r="R1258">
        <f t="shared" si="136"/>
        <v>98.03</v>
      </c>
      <c r="S1258" s="14" t="s">
        <v>8323</v>
      </c>
      <c r="T1258" t="s">
        <v>8324</v>
      </c>
      <c r="U1258" s="9">
        <f t="shared" si="137"/>
        <v>40921.919340277775</v>
      </c>
      <c r="V1258" s="9">
        <f t="shared" si="138"/>
        <v>40951.919340277775</v>
      </c>
      <c r="W1258">
        <f t="shared" si="139"/>
        <v>2012</v>
      </c>
    </row>
    <row r="1259" spans="1:23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9">
        <f t="shared" si="133"/>
        <v>40636.043865740743</v>
      </c>
      <c r="K1259">
        <v>1297562590</v>
      </c>
      <c r="L1259" s="9">
        <f t="shared" si="134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2">
        <f t="shared" si="135"/>
        <v>2.95</v>
      </c>
      <c r="R1259">
        <f t="shared" si="136"/>
        <v>92.1</v>
      </c>
      <c r="S1259" s="14" t="s">
        <v>8323</v>
      </c>
      <c r="T1259" t="s">
        <v>8324</v>
      </c>
      <c r="U1259" s="9">
        <f t="shared" si="137"/>
        <v>40587.085532407407</v>
      </c>
      <c r="V1259" s="9">
        <f t="shared" si="138"/>
        <v>40636.043865740743</v>
      </c>
      <c r="W1259">
        <f t="shared" si="139"/>
        <v>2011</v>
      </c>
    </row>
    <row r="1260" spans="1:23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9">
        <f t="shared" si="133"/>
        <v>41517.611250000002</v>
      </c>
      <c r="K1260">
        <v>1375368012</v>
      </c>
      <c r="L1260" s="9">
        <f t="shared" si="134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2">
        <f t="shared" si="135"/>
        <v>2.13</v>
      </c>
      <c r="R1260">
        <f t="shared" si="136"/>
        <v>38.18</v>
      </c>
      <c r="S1260" s="14" t="s">
        <v>8323</v>
      </c>
      <c r="T1260" t="s">
        <v>8324</v>
      </c>
      <c r="U1260" s="9">
        <f t="shared" si="137"/>
        <v>41487.611250000002</v>
      </c>
      <c r="V1260" s="9">
        <f t="shared" si="138"/>
        <v>41517.611250000002</v>
      </c>
      <c r="W1260">
        <f t="shared" si="139"/>
        <v>2013</v>
      </c>
    </row>
    <row r="1261" spans="1:23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9">
        <f t="shared" si="133"/>
        <v>41799.165972222225</v>
      </c>
      <c r="K1261">
        <v>1399504664</v>
      </c>
      <c r="L1261" s="9">
        <f t="shared" si="134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2">
        <f t="shared" si="135"/>
        <v>1.04</v>
      </c>
      <c r="R1261">
        <f t="shared" si="136"/>
        <v>27.15</v>
      </c>
      <c r="S1261" s="14" t="s">
        <v>8323</v>
      </c>
      <c r="T1261" t="s">
        <v>8324</v>
      </c>
      <c r="U1261" s="9">
        <f t="shared" si="137"/>
        <v>41766.970648148148</v>
      </c>
      <c r="V1261" s="9">
        <f t="shared" si="138"/>
        <v>41799.165972222225</v>
      </c>
      <c r="W1261">
        <f t="shared" si="139"/>
        <v>2014</v>
      </c>
    </row>
    <row r="1262" spans="1:23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9">
        <f t="shared" si="133"/>
        <v>41696.842824074076</v>
      </c>
      <c r="K1262">
        <v>1390853620</v>
      </c>
      <c r="L1262" s="9">
        <f t="shared" si="134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2">
        <f t="shared" si="135"/>
        <v>1.1399999999999999</v>
      </c>
      <c r="R1262">
        <f t="shared" si="136"/>
        <v>50.69</v>
      </c>
      <c r="S1262" s="14" t="s">
        <v>8323</v>
      </c>
      <c r="T1262" t="s">
        <v>8324</v>
      </c>
      <c r="U1262" s="9">
        <f t="shared" si="137"/>
        <v>41666.842824074076</v>
      </c>
      <c r="V1262" s="9">
        <f t="shared" si="138"/>
        <v>41696.842824074076</v>
      </c>
      <c r="W1262">
        <f t="shared" si="139"/>
        <v>2014</v>
      </c>
    </row>
    <row r="1263" spans="1:23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9">
        <f t="shared" si="133"/>
        <v>41668.342905092592</v>
      </c>
      <c r="K1263">
        <v>1388391227</v>
      </c>
      <c r="L1263" s="9">
        <f t="shared" si="134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2">
        <f t="shared" si="135"/>
        <v>1.01</v>
      </c>
      <c r="R1263">
        <f t="shared" si="136"/>
        <v>38.94</v>
      </c>
      <c r="S1263" s="14" t="s">
        <v>8323</v>
      </c>
      <c r="T1263" t="s">
        <v>8324</v>
      </c>
      <c r="U1263" s="9">
        <f t="shared" si="137"/>
        <v>41638.342905092592</v>
      </c>
      <c r="V1263" s="9">
        <f t="shared" si="138"/>
        <v>41668.342905092592</v>
      </c>
      <c r="W1263">
        <f t="shared" si="139"/>
        <v>2013</v>
      </c>
    </row>
    <row r="1264" spans="1:23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9">
        <f t="shared" si="133"/>
        <v>41686.762638888889</v>
      </c>
      <c r="K1264">
        <v>1389982692</v>
      </c>
      <c r="L1264" s="9">
        <f t="shared" si="134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2">
        <f t="shared" si="135"/>
        <v>1.25</v>
      </c>
      <c r="R1264">
        <f t="shared" si="136"/>
        <v>77.64</v>
      </c>
      <c r="S1264" s="14" t="s">
        <v>8323</v>
      </c>
      <c r="T1264" t="s">
        <v>8324</v>
      </c>
      <c r="U1264" s="9">
        <f t="shared" si="137"/>
        <v>41656.762638888889</v>
      </c>
      <c r="V1264" s="9">
        <f t="shared" si="138"/>
        <v>41686.762638888889</v>
      </c>
      <c r="W1264">
        <f t="shared" si="139"/>
        <v>2014</v>
      </c>
    </row>
    <row r="1265" spans="1:23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9">
        <f t="shared" si="133"/>
        <v>41727.041666666664</v>
      </c>
      <c r="K1265">
        <v>1393034470</v>
      </c>
      <c r="L1265" s="9">
        <f t="shared" si="134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2">
        <f t="shared" si="135"/>
        <v>1.19</v>
      </c>
      <c r="R1265">
        <f t="shared" si="136"/>
        <v>43.54</v>
      </c>
      <c r="S1265" s="14" t="s">
        <v>8323</v>
      </c>
      <c r="T1265" t="s">
        <v>8324</v>
      </c>
      <c r="U1265" s="9">
        <f t="shared" si="137"/>
        <v>41692.084143518521</v>
      </c>
      <c r="V1265" s="9">
        <f t="shared" si="138"/>
        <v>41727.041666666664</v>
      </c>
      <c r="W1265">
        <f t="shared" si="139"/>
        <v>2014</v>
      </c>
    </row>
    <row r="1266" spans="1:23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9">
        <f t="shared" si="133"/>
        <v>41576.662997685184</v>
      </c>
      <c r="K1266">
        <v>1380556483</v>
      </c>
      <c r="L1266" s="9">
        <f t="shared" si="134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2">
        <f t="shared" si="135"/>
        <v>1.66</v>
      </c>
      <c r="R1266">
        <f t="shared" si="136"/>
        <v>31.82</v>
      </c>
      <c r="S1266" s="14" t="s">
        <v>8323</v>
      </c>
      <c r="T1266" t="s">
        <v>8324</v>
      </c>
      <c r="U1266" s="9">
        <f t="shared" si="137"/>
        <v>41547.662997685184</v>
      </c>
      <c r="V1266" s="9">
        <f t="shared" si="138"/>
        <v>41576.662997685184</v>
      </c>
      <c r="W1266">
        <f t="shared" si="139"/>
        <v>2013</v>
      </c>
    </row>
    <row r="1267" spans="1:23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9">
        <f t="shared" si="133"/>
        <v>40512.655266203699</v>
      </c>
      <c r="K1267">
        <v>1287071015</v>
      </c>
      <c r="L1267" s="9">
        <f t="shared" si="134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2">
        <f t="shared" si="135"/>
        <v>1.19</v>
      </c>
      <c r="R1267">
        <f t="shared" si="136"/>
        <v>63.18</v>
      </c>
      <c r="S1267" s="14" t="s">
        <v>8323</v>
      </c>
      <c r="T1267" t="s">
        <v>8324</v>
      </c>
      <c r="U1267" s="9">
        <f t="shared" si="137"/>
        <v>40465.655266203699</v>
      </c>
      <c r="V1267" s="9">
        <f t="shared" si="138"/>
        <v>40512.655266203699</v>
      </c>
      <c r="W1267">
        <f t="shared" si="139"/>
        <v>2010</v>
      </c>
    </row>
    <row r="1268" spans="1:23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9">
        <f t="shared" si="133"/>
        <v>41650.87667824074</v>
      </c>
      <c r="K1268">
        <v>1386882145</v>
      </c>
      <c r="L1268" s="9">
        <f t="shared" si="134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2">
        <f t="shared" si="135"/>
        <v>1</v>
      </c>
      <c r="R1268">
        <f t="shared" si="136"/>
        <v>190.9</v>
      </c>
      <c r="S1268" s="14" t="s">
        <v>8323</v>
      </c>
      <c r="T1268" t="s">
        <v>8324</v>
      </c>
      <c r="U1268" s="9">
        <f t="shared" si="137"/>
        <v>41620.87667824074</v>
      </c>
      <c r="V1268" s="9">
        <f t="shared" si="138"/>
        <v>41650.87667824074</v>
      </c>
      <c r="W1268">
        <f t="shared" si="139"/>
        <v>2013</v>
      </c>
    </row>
    <row r="1269" spans="1:23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9">
        <f t="shared" si="133"/>
        <v>41479.585162037038</v>
      </c>
      <c r="K1269">
        <v>1372082558</v>
      </c>
      <c r="L1269" s="9">
        <f t="shared" si="134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2">
        <f t="shared" si="135"/>
        <v>1.02</v>
      </c>
      <c r="R1269">
        <f t="shared" si="136"/>
        <v>140.86000000000001</v>
      </c>
      <c r="S1269" s="14" t="s">
        <v>8323</v>
      </c>
      <c r="T1269" t="s">
        <v>8324</v>
      </c>
      <c r="U1269" s="9">
        <f t="shared" si="137"/>
        <v>41449.585162037038</v>
      </c>
      <c r="V1269" s="9">
        <f t="shared" si="138"/>
        <v>41479.585162037038</v>
      </c>
      <c r="W1269">
        <f t="shared" si="139"/>
        <v>2013</v>
      </c>
    </row>
    <row r="1270" spans="1:23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9">
        <f t="shared" si="133"/>
        <v>41537.845451388886</v>
      </c>
      <c r="K1270">
        <v>1377116247</v>
      </c>
      <c r="L1270" s="9">
        <f t="shared" si="134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2">
        <f t="shared" si="135"/>
        <v>1.17</v>
      </c>
      <c r="R1270">
        <f t="shared" si="136"/>
        <v>76.92</v>
      </c>
      <c r="S1270" s="14" t="s">
        <v>8323</v>
      </c>
      <c r="T1270" t="s">
        <v>8324</v>
      </c>
      <c r="U1270" s="9">
        <f t="shared" si="137"/>
        <v>41507.845451388886</v>
      </c>
      <c r="V1270" s="9">
        <f t="shared" si="138"/>
        <v>41537.845451388886</v>
      </c>
      <c r="W1270">
        <f t="shared" si="139"/>
        <v>2013</v>
      </c>
    </row>
    <row r="1271" spans="1:23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9">
        <f t="shared" si="133"/>
        <v>42476</v>
      </c>
      <c r="K1271">
        <v>1458157512</v>
      </c>
      <c r="L1271" s="9">
        <f t="shared" si="134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 s="12">
        <f t="shared" si="135"/>
        <v>1.0900000000000001</v>
      </c>
      <c r="R1271">
        <f t="shared" si="136"/>
        <v>99.16</v>
      </c>
      <c r="S1271" s="14" t="s">
        <v>8323</v>
      </c>
      <c r="T1271" t="s">
        <v>8324</v>
      </c>
      <c r="U1271" s="9">
        <f t="shared" si="137"/>
        <v>42445.823055555556</v>
      </c>
      <c r="V1271" s="9">
        <f t="shared" si="138"/>
        <v>42476</v>
      </c>
      <c r="W1271">
        <f t="shared" si="139"/>
        <v>2016</v>
      </c>
    </row>
    <row r="1272" spans="1:23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9">
        <f t="shared" si="133"/>
        <v>40993.815300925926</v>
      </c>
      <c r="K1272">
        <v>1327523642</v>
      </c>
      <c r="L1272" s="9">
        <f t="shared" si="134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 s="12">
        <f t="shared" si="135"/>
        <v>1.1499999999999999</v>
      </c>
      <c r="R1272">
        <f t="shared" si="136"/>
        <v>67.88</v>
      </c>
      <c r="S1272" s="14" t="s">
        <v>8323</v>
      </c>
      <c r="T1272" t="s">
        <v>8324</v>
      </c>
      <c r="U1272" s="9">
        <f t="shared" si="137"/>
        <v>40933.85696759259</v>
      </c>
      <c r="V1272" s="9">
        <f t="shared" si="138"/>
        <v>40993.815300925926</v>
      </c>
      <c r="W1272">
        <f t="shared" si="139"/>
        <v>2012</v>
      </c>
    </row>
    <row r="1273" spans="1:23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9">
        <f t="shared" si="133"/>
        <v>41591.725219907406</v>
      </c>
      <c r="K1273">
        <v>1381767859</v>
      </c>
      <c r="L1273" s="9">
        <f t="shared" si="134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2">
        <f t="shared" si="135"/>
        <v>1.02</v>
      </c>
      <c r="R1273">
        <f t="shared" si="136"/>
        <v>246.29</v>
      </c>
      <c r="S1273" s="14" t="s">
        <v>8323</v>
      </c>
      <c r="T1273" t="s">
        <v>8324</v>
      </c>
      <c r="U1273" s="9">
        <f t="shared" si="137"/>
        <v>41561.683553240742</v>
      </c>
      <c r="V1273" s="9">
        <f t="shared" si="138"/>
        <v>41591.725219907406</v>
      </c>
      <c r="W1273">
        <f t="shared" si="139"/>
        <v>2013</v>
      </c>
    </row>
    <row r="1274" spans="1:23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9">
        <f t="shared" si="133"/>
        <v>40344.166666666664</v>
      </c>
      <c r="K1274">
        <v>1270576379</v>
      </c>
      <c r="L1274" s="9">
        <f t="shared" si="134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2">
        <f t="shared" si="135"/>
        <v>1.06</v>
      </c>
      <c r="R1274">
        <f t="shared" si="136"/>
        <v>189.29</v>
      </c>
      <c r="S1274" s="14" t="s">
        <v>8323</v>
      </c>
      <c r="T1274" t="s">
        <v>8324</v>
      </c>
      <c r="U1274" s="9">
        <f t="shared" si="137"/>
        <v>40274.745127314818</v>
      </c>
      <c r="V1274" s="9">
        <f t="shared" si="138"/>
        <v>40344.166666666664</v>
      </c>
      <c r="W1274">
        <f t="shared" si="139"/>
        <v>2010</v>
      </c>
    </row>
    <row r="1275" spans="1:23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9">
        <f t="shared" si="133"/>
        <v>41882.730219907404</v>
      </c>
      <c r="K1275">
        <v>1406914291</v>
      </c>
      <c r="L1275" s="9">
        <f t="shared" si="134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2">
        <f t="shared" si="135"/>
        <v>1.04</v>
      </c>
      <c r="R1275">
        <f t="shared" si="136"/>
        <v>76.67</v>
      </c>
      <c r="S1275" s="14" t="s">
        <v>8323</v>
      </c>
      <c r="T1275" t="s">
        <v>8324</v>
      </c>
      <c r="U1275" s="9">
        <f t="shared" si="137"/>
        <v>41852.730219907404</v>
      </c>
      <c r="V1275" s="9">
        <f t="shared" si="138"/>
        <v>41882.730219907404</v>
      </c>
      <c r="W1275">
        <f t="shared" si="139"/>
        <v>2014</v>
      </c>
    </row>
    <row r="1276" spans="1:23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9">
        <f t="shared" si="133"/>
        <v>41151.690104166664</v>
      </c>
      <c r="K1276">
        <v>1343320425</v>
      </c>
      <c r="L1276" s="9">
        <f t="shared" si="134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2">
        <f t="shared" si="135"/>
        <v>1.55</v>
      </c>
      <c r="R1276">
        <f t="shared" si="136"/>
        <v>82.96</v>
      </c>
      <c r="S1276" s="14" t="s">
        <v>8323</v>
      </c>
      <c r="T1276" t="s">
        <v>8324</v>
      </c>
      <c r="U1276" s="9">
        <f t="shared" si="137"/>
        <v>41116.690104166664</v>
      </c>
      <c r="V1276" s="9">
        <f t="shared" si="138"/>
        <v>41151.690104166664</v>
      </c>
      <c r="W1276">
        <f t="shared" si="139"/>
        <v>2012</v>
      </c>
    </row>
    <row r="1277" spans="1:23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9">
        <f t="shared" si="133"/>
        <v>41493.867905092593</v>
      </c>
      <c r="K1277">
        <v>1372884587</v>
      </c>
      <c r="L1277" s="9">
        <f t="shared" si="134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2">
        <f t="shared" si="135"/>
        <v>1.62</v>
      </c>
      <c r="R1277">
        <f t="shared" si="136"/>
        <v>62.52</v>
      </c>
      <c r="S1277" s="14" t="s">
        <v>8323</v>
      </c>
      <c r="T1277" t="s">
        <v>8324</v>
      </c>
      <c r="U1277" s="9">
        <f t="shared" si="137"/>
        <v>41458.867905092593</v>
      </c>
      <c r="V1277" s="9">
        <f t="shared" si="138"/>
        <v>41493.867905092593</v>
      </c>
      <c r="W1277">
        <f t="shared" si="139"/>
        <v>2013</v>
      </c>
    </row>
    <row r="1278" spans="1:23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9">
        <f t="shared" si="133"/>
        <v>40057.166666666664</v>
      </c>
      <c r="K1278">
        <v>1247504047</v>
      </c>
      <c r="L1278" s="9">
        <f t="shared" si="134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2">
        <f t="shared" si="135"/>
        <v>1.04</v>
      </c>
      <c r="R1278">
        <f t="shared" si="136"/>
        <v>46.07</v>
      </c>
      <c r="S1278" s="14" t="s">
        <v>8323</v>
      </c>
      <c r="T1278" t="s">
        <v>8324</v>
      </c>
      <c r="U1278" s="9">
        <f t="shared" si="137"/>
        <v>40007.704247685186</v>
      </c>
      <c r="V1278" s="9">
        <f t="shared" si="138"/>
        <v>40057.166666666664</v>
      </c>
      <c r="W1278">
        <f t="shared" si="139"/>
        <v>2009</v>
      </c>
    </row>
    <row r="1279" spans="1:23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9">
        <f t="shared" si="133"/>
        <v>41156.561886574076</v>
      </c>
      <c r="K1279">
        <v>1343741347</v>
      </c>
      <c r="L1279" s="9">
        <f t="shared" si="134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2">
        <f t="shared" si="135"/>
        <v>1.06</v>
      </c>
      <c r="R1279">
        <f t="shared" si="136"/>
        <v>38.54</v>
      </c>
      <c r="S1279" s="14" t="s">
        <v>8323</v>
      </c>
      <c r="T1279" t="s">
        <v>8324</v>
      </c>
      <c r="U1279" s="9">
        <f t="shared" si="137"/>
        <v>41121.561886574076</v>
      </c>
      <c r="V1279" s="9">
        <f t="shared" si="138"/>
        <v>41156.561886574076</v>
      </c>
      <c r="W1279">
        <f t="shared" si="139"/>
        <v>2012</v>
      </c>
    </row>
    <row r="1280" spans="1:23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9">
        <f t="shared" si="133"/>
        <v>41815.083333333336</v>
      </c>
      <c r="K1280">
        <v>1401196766</v>
      </c>
      <c r="L1280" s="9">
        <f t="shared" si="134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2">
        <f t="shared" si="135"/>
        <v>1.55</v>
      </c>
      <c r="R1280">
        <f t="shared" si="136"/>
        <v>53.01</v>
      </c>
      <c r="S1280" s="14" t="s">
        <v>8323</v>
      </c>
      <c r="T1280" t="s">
        <v>8324</v>
      </c>
      <c r="U1280" s="9">
        <f t="shared" si="137"/>
        <v>41786.555162037039</v>
      </c>
      <c r="V1280" s="9">
        <f t="shared" si="138"/>
        <v>41815.083333333336</v>
      </c>
      <c r="W1280">
        <f t="shared" si="139"/>
        <v>2014</v>
      </c>
    </row>
    <row r="1281" spans="1:23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9">
        <f t="shared" si="133"/>
        <v>41722.057523148149</v>
      </c>
      <c r="K1281">
        <v>1392171770</v>
      </c>
      <c r="L1281" s="9">
        <f t="shared" si="134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2">
        <f t="shared" si="135"/>
        <v>1.1100000000000001</v>
      </c>
      <c r="R1281">
        <f t="shared" si="136"/>
        <v>73.36</v>
      </c>
      <c r="S1281" s="14" t="s">
        <v>8323</v>
      </c>
      <c r="T1281" t="s">
        <v>8324</v>
      </c>
      <c r="U1281" s="9">
        <f t="shared" si="137"/>
        <v>41682.099189814813</v>
      </c>
      <c r="V1281" s="9">
        <f t="shared" si="138"/>
        <v>41722.057523148149</v>
      </c>
      <c r="W1281">
        <f t="shared" si="139"/>
        <v>2014</v>
      </c>
    </row>
    <row r="1282" spans="1:23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9">
        <f t="shared" ref="J1282:J1345" si="140">(I1282/86400)+DATE(1970,1,1)</f>
        <v>40603.757569444446</v>
      </c>
      <c r="K1282">
        <v>1291227054</v>
      </c>
      <c r="L1282" s="9">
        <f t="shared" ref="L1282:L1345" si="141">(K1282/86400)+DATE(1970,1,1)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2">
        <f t="shared" si="135"/>
        <v>1.1100000000000001</v>
      </c>
      <c r="R1282">
        <f t="shared" si="136"/>
        <v>127.98</v>
      </c>
      <c r="S1282" s="14" t="s">
        <v>8323</v>
      </c>
      <c r="T1282" t="s">
        <v>8324</v>
      </c>
      <c r="U1282" s="9">
        <f t="shared" si="137"/>
        <v>40513.757569444446</v>
      </c>
      <c r="V1282" s="9">
        <f t="shared" si="138"/>
        <v>40603.757569444446</v>
      </c>
      <c r="W1282">
        <f t="shared" si="139"/>
        <v>2010</v>
      </c>
    </row>
    <row r="1283" spans="1:23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9">
        <f t="shared" si="140"/>
        <v>41483.743472222224</v>
      </c>
      <c r="K1283">
        <v>1373305836</v>
      </c>
      <c r="L1283" s="9">
        <f t="shared" si="14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2">
        <f t="shared" ref="Q1283:Q1346" si="142">ROUND(E1283/D1283,2)</f>
        <v>1.1100000000000001</v>
      </c>
      <c r="R1283">
        <f t="shared" ref="R1283:R1346" si="143">IFERROR(ROUND(E1283/N1283,2),0)</f>
        <v>104.73</v>
      </c>
      <c r="S1283" s="14" t="s">
        <v>8323</v>
      </c>
      <c r="T1283" t="s">
        <v>8324</v>
      </c>
      <c r="U1283" s="9">
        <f t="shared" ref="U1283:U1346" si="144">(K1283/86400)+DATE(1970,1,1)</f>
        <v>41463.743472222224</v>
      </c>
      <c r="V1283" s="9">
        <f t="shared" ref="V1283:V1346" si="145">(I1283/86400)+DATE(1970,1,1)</f>
        <v>41483.743472222224</v>
      </c>
      <c r="W1283">
        <f t="shared" ref="W1283:W1346" si="146">YEAR(U1283)</f>
        <v>2013</v>
      </c>
    </row>
    <row r="1284" spans="1:23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9">
        <f t="shared" si="140"/>
        <v>41617.207638888889</v>
      </c>
      <c r="K1284">
        <v>1383909855</v>
      </c>
      <c r="L1284" s="9">
        <f t="shared" si="14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 s="12">
        <f t="shared" si="142"/>
        <v>1.24</v>
      </c>
      <c r="R1284">
        <f t="shared" si="143"/>
        <v>67.67</v>
      </c>
      <c r="S1284" s="14" t="s">
        <v>8323</v>
      </c>
      <c r="T1284" t="s">
        <v>8324</v>
      </c>
      <c r="U1284" s="9">
        <f t="shared" si="144"/>
        <v>41586.475173611107</v>
      </c>
      <c r="V1284" s="9">
        <f t="shared" si="145"/>
        <v>41617.207638888889</v>
      </c>
      <c r="W1284">
        <f t="shared" si="146"/>
        <v>2013</v>
      </c>
    </row>
    <row r="1285" spans="1:23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9">
        <f t="shared" si="140"/>
        <v>41344.166666666664</v>
      </c>
      <c r="K1285">
        <v>1360948389</v>
      </c>
      <c r="L1285" s="9">
        <f t="shared" si="1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2">
        <f t="shared" si="142"/>
        <v>2.11</v>
      </c>
      <c r="R1285">
        <f t="shared" si="143"/>
        <v>95.93</v>
      </c>
      <c r="S1285" s="14" t="s">
        <v>8323</v>
      </c>
      <c r="T1285" t="s">
        <v>8324</v>
      </c>
      <c r="U1285" s="9">
        <f t="shared" si="144"/>
        <v>41320.717465277776</v>
      </c>
      <c r="V1285" s="9">
        <f t="shared" si="145"/>
        <v>41344.166666666664</v>
      </c>
      <c r="W1285">
        <f t="shared" si="146"/>
        <v>2013</v>
      </c>
    </row>
    <row r="1286" spans="1:23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9">
        <f t="shared" si="140"/>
        <v>42735.707638888889</v>
      </c>
      <c r="K1286">
        <v>1481175482</v>
      </c>
      <c r="L1286" s="9">
        <f t="shared" si="1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2">
        <f t="shared" si="142"/>
        <v>1.01</v>
      </c>
      <c r="R1286">
        <f t="shared" si="143"/>
        <v>65.16</v>
      </c>
      <c r="S1286" s="14" t="s">
        <v>8315</v>
      </c>
      <c r="T1286" t="s">
        <v>8316</v>
      </c>
      <c r="U1286" s="9">
        <f t="shared" si="144"/>
        <v>42712.23474537037</v>
      </c>
      <c r="V1286" s="9">
        <f t="shared" si="145"/>
        <v>42735.707638888889</v>
      </c>
      <c r="W1286">
        <f t="shared" si="146"/>
        <v>2016</v>
      </c>
    </row>
    <row r="1287" spans="1:23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9">
        <f t="shared" si="140"/>
        <v>42175.583043981482</v>
      </c>
      <c r="K1287">
        <v>1433512775</v>
      </c>
      <c r="L1287" s="9">
        <f t="shared" si="1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2">
        <f t="shared" si="142"/>
        <v>1.02</v>
      </c>
      <c r="R1287">
        <f t="shared" si="143"/>
        <v>32.270000000000003</v>
      </c>
      <c r="S1287" s="14" t="s">
        <v>8315</v>
      </c>
      <c r="T1287" t="s">
        <v>8316</v>
      </c>
      <c r="U1287" s="9">
        <f t="shared" si="144"/>
        <v>42160.583043981482</v>
      </c>
      <c r="V1287" s="9">
        <f t="shared" si="145"/>
        <v>42175.583043981482</v>
      </c>
      <c r="W1287">
        <f t="shared" si="146"/>
        <v>2015</v>
      </c>
    </row>
    <row r="1288" spans="1:23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9">
        <f t="shared" si="140"/>
        <v>42052.583333333328</v>
      </c>
      <c r="K1288">
        <v>1423041227</v>
      </c>
      <c r="L1288" s="9">
        <f t="shared" si="1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2">
        <f t="shared" si="142"/>
        <v>1.08</v>
      </c>
      <c r="R1288">
        <f t="shared" si="143"/>
        <v>81.25</v>
      </c>
      <c r="S1288" s="14" t="s">
        <v>8315</v>
      </c>
      <c r="T1288" t="s">
        <v>8316</v>
      </c>
      <c r="U1288" s="9">
        <f t="shared" si="144"/>
        <v>42039.384571759263</v>
      </c>
      <c r="V1288" s="9">
        <f t="shared" si="145"/>
        <v>42052.583333333328</v>
      </c>
      <c r="W1288">
        <f t="shared" si="146"/>
        <v>2015</v>
      </c>
    </row>
    <row r="1289" spans="1:23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9">
        <f t="shared" si="140"/>
        <v>42167.621018518519</v>
      </c>
      <c r="K1289">
        <v>1428936856</v>
      </c>
      <c r="L1289" s="9">
        <f t="shared" si="1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2">
        <f t="shared" si="142"/>
        <v>2.42</v>
      </c>
      <c r="R1289">
        <f t="shared" si="143"/>
        <v>24.2</v>
      </c>
      <c r="S1289" s="14" t="s">
        <v>8315</v>
      </c>
      <c r="T1289" t="s">
        <v>8316</v>
      </c>
      <c r="U1289" s="9">
        <f t="shared" si="144"/>
        <v>42107.621018518519</v>
      </c>
      <c r="V1289" s="9">
        <f t="shared" si="145"/>
        <v>42167.621018518519</v>
      </c>
      <c r="W1289">
        <f t="shared" si="146"/>
        <v>2015</v>
      </c>
    </row>
    <row r="1290" spans="1:23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9">
        <f t="shared" si="140"/>
        <v>42592.166666666672</v>
      </c>
      <c r="K1290">
        <v>1468122163</v>
      </c>
      <c r="L1290" s="9">
        <f t="shared" si="1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2">
        <f t="shared" si="142"/>
        <v>1</v>
      </c>
      <c r="R1290">
        <f t="shared" si="143"/>
        <v>65.87</v>
      </c>
      <c r="S1290" s="14" t="s">
        <v>8315</v>
      </c>
      <c r="T1290" t="s">
        <v>8316</v>
      </c>
      <c r="U1290" s="9">
        <f t="shared" si="144"/>
        <v>42561.154664351852</v>
      </c>
      <c r="V1290" s="9">
        <f t="shared" si="145"/>
        <v>42592.166666666672</v>
      </c>
      <c r="W1290">
        <f t="shared" si="146"/>
        <v>2016</v>
      </c>
    </row>
    <row r="1291" spans="1:23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9">
        <f t="shared" si="140"/>
        <v>42739.134780092594</v>
      </c>
      <c r="K1291">
        <v>1480907645</v>
      </c>
      <c r="L1291" s="9">
        <f t="shared" si="14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 s="12">
        <f t="shared" si="142"/>
        <v>1.25</v>
      </c>
      <c r="R1291">
        <f t="shared" si="143"/>
        <v>36.08</v>
      </c>
      <c r="S1291" s="14" t="s">
        <v>8315</v>
      </c>
      <c r="T1291" t="s">
        <v>8316</v>
      </c>
      <c r="U1291" s="9">
        <f t="shared" si="144"/>
        <v>42709.134780092594</v>
      </c>
      <c r="V1291" s="9">
        <f t="shared" si="145"/>
        <v>42739.134780092594</v>
      </c>
      <c r="W1291">
        <f t="shared" si="146"/>
        <v>2016</v>
      </c>
    </row>
    <row r="1292" spans="1:23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9">
        <f t="shared" si="140"/>
        <v>42117.290972222225</v>
      </c>
      <c r="K1292">
        <v>1427121931</v>
      </c>
      <c r="L1292" s="9">
        <f t="shared" si="1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2">
        <f t="shared" si="142"/>
        <v>1.0900000000000001</v>
      </c>
      <c r="R1292">
        <f t="shared" si="143"/>
        <v>44.19</v>
      </c>
      <c r="S1292" s="14" t="s">
        <v>8315</v>
      </c>
      <c r="T1292" t="s">
        <v>8316</v>
      </c>
      <c r="U1292" s="9">
        <f t="shared" si="144"/>
        <v>42086.614942129629</v>
      </c>
      <c r="V1292" s="9">
        <f t="shared" si="145"/>
        <v>42117.290972222225</v>
      </c>
      <c r="W1292">
        <f t="shared" si="146"/>
        <v>2015</v>
      </c>
    </row>
    <row r="1293" spans="1:23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9">
        <f t="shared" si="140"/>
        <v>42101.291666666672</v>
      </c>
      <c r="K1293">
        <v>1425224391</v>
      </c>
      <c r="L1293" s="9">
        <f t="shared" si="1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2">
        <f t="shared" si="142"/>
        <v>1.46</v>
      </c>
      <c r="R1293">
        <f t="shared" si="143"/>
        <v>104.07</v>
      </c>
      <c r="S1293" s="14" t="s">
        <v>8315</v>
      </c>
      <c r="T1293" t="s">
        <v>8316</v>
      </c>
      <c r="U1293" s="9">
        <f t="shared" si="144"/>
        <v>42064.652673611112</v>
      </c>
      <c r="V1293" s="9">
        <f t="shared" si="145"/>
        <v>42101.291666666672</v>
      </c>
      <c r="W1293">
        <f t="shared" si="146"/>
        <v>2015</v>
      </c>
    </row>
    <row r="1294" spans="1:23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9">
        <f t="shared" si="140"/>
        <v>42283.957638888889</v>
      </c>
      <c r="K1294">
        <v>1441822828</v>
      </c>
      <c r="L1294" s="9">
        <f t="shared" si="1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2">
        <f t="shared" si="142"/>
        <v>1.1000000000000001</v>
      </c>
      <c r="R1294">
        <f t="shared" si="143"/>
        <v>35.96</v>
      </c>
      <c r="S1294" s="14" t="s">
        <v>8315</v>
      </c>
      <c r="T1294" t="s">
        <v>8316</v>
      </c>
      <c r="U1294" s="9">
        <f t="shared" si="144"/>
        <v>42256.764212962968</v>
      </c>
      <c r="V1294" s="9">
        <f t="shared" si="145"/>
        <v>42283.957638888889</v>
      </c>
      <c r="W1294">
        <f t="shared" si="146"/>
        <v>2015</v>
      </c>
    </row>
    <row r="1295" spans="1:23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9">
        <f t="shared" si="140"/>
        <v>42322.742719907408</v>
      </c>
      <c r="K1295">
        <v>1444927771</v>
      </c>
      <c r="L1295" s="9">
        <f t="shared" si="1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2">
        <f t="shared" si="142"/>
        <v>1.02</v>
      </c>
      <c r="R1295">
        <f t="shared" si="143"/>
        <v>127.79</v>
      </c>
      <c r="S1295" s="14" t="s">
        <v>8315</v>
      </c>
      <c r="T1295" t="s">
        <v>8316</v>
      </c>
      <c r="U1295" s="9">
        <f t="shared" si="144"/>
        <v>42292.701053240744</v>
      </c>
      <c r="V1295" s="9">
        <f t="shared" si="145"/>
        <v>42322.742719907408</v>
      </c>
      <c r="W1295">
        <f t="shared" si="146"/>
        <v>2015</v>
      </c>
    </row>
    <row r="1296" spans="1:23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9">
        <f t="shared" si="140"/>
        <v>42296.458333333328</v>
      </c>
      <c r="K1296">
        <v>1443696797</v>
      </c>
      <c r="L1296" s="9">
        <f t="shared" si="1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2">
        <f t="shared" si="142"/>
        <v>1.22</v>
      </c>
      <c r="R1296">
        <f t="shared" si="143"/>
        <v>27.73</v>
      </c>
      <c r="S1296" s="14" t="s">
        <v>8315</v>
      </c>
      <c r="T1296" t="s">
        <v>8316</v>
      </c>
      <c r="U1296" s="9">
        <f t="shared" si="144"/>
        <v>42278.453668981485</v>
      </c>
      <c r="V1296" s="9">
        <f t="shared" si="145"/>
        <v>42296.458333333328</v>
      </c>
      <c r="W1296">
        <f t="shared" si="146"/>
        <v>2015</v>
      </c>
    </row>
    <row r="1297" spans="1:23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9">
        <f t="shared" si="140"/>
        <v>42214.708333333328</v>
      </c>
      <c r="K1297">
        <v>1435585497</v>
      </c>
      <c r="L1297" s="9">
        <f t="shared" si="1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2">
        <f t="shared" si="142"/>
        <v>1.02</v>
      </c>
      <c r="R1297">
        <f t="shared" si="143"/>
        <v>39.83</v>
      </c>
      <c r="S1297" s="14" t="s">
        <v>8315</v>
      </c>
      <c r="T1297" t="s">
        <v>8316</v>
      </c>
      <c r="U1297" s="9">
        <f t="shared" si="144"/>
        <v>42184.572881944448</v>
      </c>
      <c r="V1297" s="9">
        <f t="shared" si="145"/>
        <v>42214.708333333328</v>
      </c>
      <c r="W1297">
        <f t="shared" si="146"/>
        <v>2015</v>
      </c>
    </row>
    <row r="1298" spans="1:23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9">
        <f t="shared" si="140"/>
        <v>42443.008946759262</v>
      </c>
      <c r="K1298">
        <v>1456189973</v>
      </c>
      <c r="L1298" s="9">
        <f t="shared" si="1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2">
        <f t="shared" si="142"/>
        <v>1.41</v>
      </c>
      <c r="R1298">
        <f t="shared" si="143"/>
        <v>52.17</v>
      </c>
      <c r="S1298" s="14" t="s">
        <v>8315</v>
      </c>
      <c r="T1298" t="s">
        <v>8316</v>
      </c>
      <c r="U1298" s="9">
        <f t="shared" si="144"/>
        <v>42423.050613425927</v>
      </c>
      <c r="V1298" s="9">
        <f t="shared" si="145"/>
        <v>42443.008946759262</v>
      </c>
      <c r="W1298">
        <f t="shared" si="146"/>
        <v>2016</v>
      </c>
    </row>
    <row r="1299" spans="1:23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9">
        <f t="shared" si="140"/>
        <v>42491.747199074074</v>
      </c>
      <c r="K1299">
        <v>1459533358</v>
      </c>
      <c r="L1299" s="9">
        <f t="shared" si="1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2">
        <f t="shared" si="142"/>
        <v>1.1000000000000001</v>
      </c>
      <c r="R1299">
        <f t="shared" si="143"/>
        <v>92.04</v>
      </c>
      <c r="S1299" s="14" t="s">
        <v>8315</v>
      </c>
      <c r="T1299" t="s">
        <v>8316</v>
      </c>
      <c r="U1299" s="9">
        <f t="shared" si="144"/>
        <v>42461.747199074074</v>
      </c>
      <c r="V1299" s="9">
        <f t="shared" si="145"/>
        <v>42491.747199074074</v>
      </c>
      <c r="W1299">
        <f t="shared" si="146"/>
        <v>2016</v>
      </c>
    </row>
    <row r="1300" spans="1:23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9">
        <f t="shared" si="140"/>
        <v>42488.680925925924</v>
      </c>
      <c r="K1300">
        <v>1459268432</v>
      </c>
      <c r="L1300" s="9">
        <f t="shared" si="14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 s="12">
        <f t="shared" si="142"/>
        <v>1.05</v>
      </c>
      <c r="R1300">
        <f t="shared" si="143"/>
        <v>63.42</v>
      </c>
      <c r="S1300" s="14" t="s">
        <v>8315</v>
      </c>
      <c r="T1300" t="s">
        <v>8316</v>
      </c>
      <c r="U1300" s="9">
        <f t="shared" si="144"/>
        <v>42458.680925925924</v>
      </c>
      <c r="V1300" s="9">
        <f t="shared" si="145"/>
        <v>42488.680925925924</v>
      </c>
      <c r="W1300">
        <f t="shared" si="146"/>
        <v>2016</v>
      </c>
    </row>
    <row r="1301" spans="1:23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9">
        <f t="shared" si="140"/>
        <v>42199.814340277779</v>
      </c>
      <c r="K1301">
        <v>1434310359</v>
      </c>
      <c r="L1301" s="9">
        <f t="shared" si="1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2">
        <f t="shared" si="142"/>
        <v>1.24</v>
      </c>
      <c r="R1301">
        <f t="shared" si="143"/>
        <v>135.63</v>
      </c>
      <c r="S1301" s="14" t="s">
        <v>8315</v>
      </c>
      <c r="T1301" t="s">
        <v>8316</v>
      </c>
      <c r="U1301" s="9">
        <f t="shared" si="144"/>
        <v>42169.814340277779</v>
      </c>
      <c r="V1301" s="9">
        <f t="shared" si="145"/>
        <v>42199.814340277779</v>
      </c>
      <c r="W1301">
        <f t="shared" si="146"/>
        <v>2015</v>
      </c>
    </row>
    <row r="1302" spans="1:23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9">
        <f t="shared" si="140"/>
        <v>42522.789583333331</v>
      </c>
      <c r="K1302">
        <v>1461427938</v>
      </c>
      <c r="L1302" s="9">
        <f t="shared" si="1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2">
        <f t="shared" si="142"/>
        <v>1.35</v>
      </c>
      <c r="R1302">
        <f t="shared" si="143"/>
        <v>168.75</v>
      </c>
      <c r="S1302" s="14" t="s">
        <v>8315</v>
      </c>
      <c r="T1302" t="s">
        <v>8316</v>
      </c>
      <c r="U1302" s="9">
        <f t="shared" si="144"/>
        <v>42483.675208333334</v>
      </c>
      <c r="V1302" s="9">
        <f t="shared" si="145"/>
        <v>42522.789583333331</v>
      </c>
      <c r="W1302">
        <f t="shared" si="146"/>
        <v>2016</v>
      </c>
    </row>
    <row r="1303" spans="1:23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9">
        <f t="shared" si="140"/>
        <v>42206.125</v>
      </c>
      <c r="K1303">
        <v>1436551178</v>
      </c>
      <c r="L1303" s="9">
        <f t="shared" si="1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2">
        <f t="shared" si="142"/>
        <v>1.03</v>
      </c>
      <c r="R1303">
        <f t="shared" si="143"/>
        <v>70.86</v>
      </c>
      <c r="S1303" s="14" t="s">
        <v>8315</v>
      </c>
      <c r="T1303" t="s">
        <v>8316</v>
      </c>
      <c r="U1303" s="9">
        <f t="shared" si="144"/>
        <v>42195.749745370369</v>
      </c>
      <c r="V1303" s="9">
        <f t="shared" si="145"/>
        <v>42206.125</v>
      </c>
      <c r="W1303">
        <f t="shared" si="146"/>
        <v>2015</v>
      </c>
    </row>
    <row r="1304" spans="1:23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9">
        <f t="shared" si="140"/>
        <v>42705.099664351852</v>
      </c>
      <c r="K1304">
        <v>1477963411</v>
      </c>
      <c r="L1304" s="9">
        <f t="shared" si="1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2">
        <f t="shared" si="142"/>
        <v>1</v>
      </c>
      <c r="R1304">
        <f t="shared" si="143"/>
        <v>50</v>
      </c>
      <c r="S1304" s="14" t="s">
        <v>8315</v>
      </c>
      <c r="T1304" t="s">
        <v>8316</v>
      </c>
      <c r="U1304" s="9">
        <f t="shared" si="144"/>
        <v>42675.057997685188</v>
      </c>
      <c r="V1304" s="9">
        <f t="shared" si="145"/>
        <v>42705.099664351852</v>
      </c>
      <c r="W1304">
        <f t="shared" si="146"/>
        <v>2016</v>
      </c>
    </row>
    <row r="1305" spans="1:23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9">
        <f t="shared" si="140"/>
        <v>42582.458333333328</v>
      </c>
      <c r="K1305">
        <v>1468578920</v>
      </c>
      <c r="L1305" s="9">
        <f t="shared" si="1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2">
        <f t="shared" si="142"/>
        <v>1.3</v>
      </c>
      <c r="R1305">
        <f t="shared" si="143"/>
        <v>42.21</v>
      </c>
      <c r="S1305" s="14" t="s">
        <v>8315</v>
      </c>
      <c r="T1305" t="s">
        <v>8316</v>
      </c>
      <c r="U1305" s="9">
        <f t="shared" si="144"/>
        <v>42566.441203703704</v>
      </c>
      <c r="V1305" s="9">
        <f t="shared" si="145"/>
        <v>42582.458333333328</v>
      </c>
      <c r="W1305">
        <f t="shared" si="146"/>
        <v>2016</v>
      </c>
    </row>
    <row r="1306" spans="1:23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9">
        <f t="shared" si="140"/>
        <v>42807.152835648143</v>
      </c>
      <c r="K1306">
        <v>1484196005</v>
      </c>
      <c r="L1306" s="9">
        <f t="shared" si="1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2">
        <f t="shared" si="142"/>
        <v>0.4</v>
      </c>
      <c r="R1306">
        <f t="shared" si="143"/>
        <v>152.41</v>
      </c>
      <c r="S1306" s="14" t="s">
        <v>8317</v>
      </c>
      <c r="T1306" t="s">
        <v>8319</v>
      </c>
      <c r="U1306" s="9">
        <f t="shared" si="144"/>
        <v>42747.194502314815</v>
      </c>
      <c r="V1306" s="9">
        <f t="shared" si="145"/>
        <v>42807.152835648143</v>
      </c>
      <c r="W1306">
        <f t="shared" si="146"/>
        <v>2017</v>
      </c>
    </row>
    <row r="1307" spans="1:23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9">
        <f t="shared" si="140"/>
        <v>42572.729166666672</v>
      </c>
      <c r="K1307">
        <v>1466611108</v>
      </c>
      <c r="L1307" s="9">
        <f t="shared" si="1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2">
        <f t="shared" si="142"/>
        <v>0.26</v>
      </c>
      <c r="R1307">
        <f t="shared" si="143"/>
        <v>90.62</v>
      </c>
      <c r="S1307" s="14" t="s">
        <v>8317</v>
      </c>
      <c r="T1307" t="s">
        <v>8319</v>
      </c>
      <c r="U1307" s="9">
        <f t="shared" si="144"/>
        <v>42543.665601851855</v>
      </c>
      <c r="V1307" s="9">
        <f t="shared" si="145"/>
        <v>42572.729166666672</v>
      </c>
      <c r="W1307">
        <f t="shared" si="146"/>
        <v>2016</v>
      </c>
    </row>
    <row r="1308" spans="1:23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9">
        <f t="shared" si="140"/>
        <v>41977.457569444443</v>
      </c>
      <c r="K1308">
        <v>1415098734</v>
      </c>
      <c r="L1308" s="9">
        <f t="shared" si="1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2">
        <f t="shared" si="142"/>
        <v>0.65</v>
      </c>
      <c r="R1308">
        <f t="shared" si="143"/>
        <v>201.6</v>
      </c>
      <c r="S1308" s="14" t="s">
        <v>8317</v>
      </c>
      <c r="T1308" t="s">
        <v>8319</v>
      </c>
      <c r="U1308" s="9">
        <f t="shared" si="144"/>
        <v>41947.457569444443</v>
      </c>
      <c r="V1308" s="9">
        <f t="shared" si="145"/>
        <v>41977.457569444443</v>
      </c>
      <c r="W1308">
        <f t="shared" si="146"/>
        <v>2014</v>
      </c>
    </row>
    <row r="1309" spans="1:23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9">
        <f t="shared" si="140"/>
        <v>42417.503229166672</v>
      </c>
      <c r="K1309">
        <v>1453118679</v>
      </c>
      <c r="L1309" s="9">
        <f t="shared" si="14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 s="12">
        <f t="shared" si="142"/>
        <v>0.12</v>
      </c>
      <c r="R1309">
        <f t="shared" si="143"/>
        <v>127.93</v>
      </c>
      <c r="S1309" s="14" t="s">
        <v>8317</v>
      </c>
      <c r="T1309" t="s">
        <v>8319</v>
      </c>
      <c r="U1309" s="9">
        <f t="shared" si="144"/>
        <v>42387.503229166672</v>
      </c>
      <c r="V1309" s="9">
        <f t="shared" si="145"/>
        <v>42417.503229166672</v>
      </c>
      <c r="W1309">
        <f t="shared" si="146"/>
        <v>2016</v>
      </c>
    </row>
    <row r="1310" spans="1:23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9">
        <f t="shared" si="140"/>
        <v>42651.613564814819</v>
      </c>
      <c r="K1310">
        <v>1472481812</v>
      </c>
      <c r="L1310" s="9">
        <f t="shared" si="1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2">
        <f t="shared" si="142"/>
        <v>0.11</v>
      </c>
      <c r="R1310">
        <f t="shared" si="143"/>
        <v>29.89</v>
      </c>
      <c r="S1310" s="14" t="s">
        <v>8317</v>
      </c>
      <c r="T1310" t="s">
        <v>8319</v>
      </c>
      <c r="U1310" s="9">
        <f t="shared" si="144"/>
        <v>42611.613564814819</v>
      </c>
      <c r="V1310" s="9">
        <f t="shared" si="145"/>
        <v>42651.613564814819</v>
      </c>
      <c r="W1310">
        <f t="shared" si="146"/>
        <v>2016</v>
      </c>
    </row>
    <row r="1311" spans="1:23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9">
        <f t="shared" si="140"/>
        <v>42292.882731481484</v>
      </c>
      <c r="K1311">
        <v>1441919468</v>
      </c>
      <c r="L1311" s="9">
        <f t="shared" si="1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2">
        <f t="shared" si="142"/>
        <v>1.1200000000000001</v>
      </c>
      <c r="R1311">
        <f t="shared" si="143"/>
        <v>367.97</v>
      </c>
      <c r="S1311" s="14" t="s">
        <v>8317</v>
      </c>
      <c r="T1311" t="s">
        <v>8319</v>
      </c>
      <c r="U1311" s="9">
        <f t="shared" si="144"/>
        <v>42257.882731481484</v>
      </c>
      <c r="V1311" s="9">
        <f t="shared" si="145"/>
        <v>42292.882731481484</v>
      </c>
      <c r="W1311">
        <f t="shared" si="146"/>
        <v>2015</v>
      </c>
    </row>
    <row r="1312" spans="1:23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9">
        <f t="shared" si="140"/>
        <v>42601.667245370365</v>
      </c>
      <c r="K1312">
        <v>1467734450</v>
      </c>
      <c r="L1312" s="9">
        <f t="shared" si="1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2">
        <f t="shared" si="142"/>
        <v>0.16</v>
      </c>
      <c r="R1312">
        <f t="shared" si="143"/>
        <v>129.16999999999999</v>
      </c>
      <c r="S1312" s="14" t="s">
        <v>8317</v>
      </c>
      <c r="T1312" t="s">
        <v>8319</v>
      </c>
      <c r="U1312" s="9">
        <f t="shared" si="144"/>
        <v>42556.667245370365</v>
      </c>
      <c r="V1312" s="9">
        <f t="shared" si="145"/>
        <v>42601.667245370365</v>
      </c>
      <c r="W1312">
        <f t="shared" si="146"/>
        <v>2016</v>
      </c>
    </row>
    <row r="1313" spans="1:23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9">
        <f t="shared" si="140"/>
        <v>42704.843969907408</v>
      </c>
      <c r="K1313">
        <v>1477509319</v>
      </c>
      <c r="L1313" s="9">
        <f t="shared" si="1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2">
        <f t="shared" si="142"/>
        <v>0.32</v>
      </c>
      <c r="R1313">
        <f t="shared" si="143"/>
        <v>800.7</v>
      </c>
      <c r="S1313" s="14" t="s">
        <v>8317</v>
      </c>
      <c r="T1313" t="s">
        <v>8319</v>
      </c>
      <c r="U1313" s="9">
        <f t="shared" si="144"/>
        <v>42669.802303240736</v>
      </c>
      <c r="V1313" s="9">
        <f t="shared" si="145"/>
        <v>42704.843969907408</v>
      </c>
      <c r="W1313">
        <f t="shared" si="146"/>
        <v>2016</v>
      </c>
    </row>
    <row r="1314" spans="1:23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9">
        <f t="shared" si="140"/>
        <v>42112.702800925923</v>
      </c>
      <c r="K1314">
        <v>1426783922</v>
      </c>
      <c r="L1314" s="9">
        <f t="shared" si="1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2">
        <f t="shared" si="142"/>
        <v>0.01</v>
      </c>
      <c r="R1314">
        <f t="shared" si="143"/>
        <v>28</v>
      </c>
      <c r="S1314" s="14" t="s">
        <v>8317</v>
      </c>
      <c r="T1314" t="s">
        <v>8319</v>
      </c>
      <c r="U1314" s="9">
        <f t="shared" si="144"/>
        <v>42082.702800925923</v>
      </c>
      <c r="V1314" s="9">
        <f t="shared" si="145"/>
        <v>42112.702800925923</v>
      </c>
      <c r="W1314">
        <f t="shared" si="146"/>
        <v>2015</v>
      </c>
    </row>
    <row r="1315" spans="1:23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9">
        <f t="shared" si="140"/>
        <v>42432.709652777776</v>
      </c>
      <c r="K1315">
        <v>1454432514</v>
      </c>
      <c r="L1315" s="9">
        <f t="shared" si="1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2">
        <f t="shared" si="142"/>
        <v>0.31</v>
      </c>
      <c r="R1315">
        <f t="shared" si="143"/>
        <v>102.02</v>
      </c>
      <c r="S1315" s="14" t="s">
        <v>8317</v>
      </c>
      <c r="T1315" t="s">
        <v>8319</v>
      </c>
      <c r="U1315" s="9">
        <f t="shared" si="144"/>
        <v>42402.709652777776</v>
      </c>
      <c r="V1315" s="9">
        <f t="shared" si="145"/>
        <v>42432.709652777776</v>
      </c>
      <c r="W1315">
        <f t="shared" si="146"/>
        <v>2016</v>
      </c>
    </row>
    <row r="1316" spans="1:23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9">
        <f t="shared" si="140"/>
        <v>42664.669675925921</v>
      </c>
      <c r="K1316">
        <v>1471881860</v>
      </c>
      <c r="L1316" s="9">
        <f t="shared" si="1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2">
        <f t="shared" si="142"/>
        <v>0.01</v>
      </c>
      <c r="R1316">
        <f t="shared" si="143"/>
        <v>184.36</v>
      </c>
      <c r="S1316" s="14" t="s">
        <v>8317</v>
      </c>
      <c r="T1316" t="s">
        <v>8319</v>
      </c>
      <c r="U1316" s="9">
        <f t="shared" si="144"/>
        <v>42604.669675925921</v>
      </c>
      <c r="V1316" s="9">
        <f t="shared" si="145"/>
        <v>42664.669675925921</v>
      </c>
      <c r="W1316">
        <f t="shared" si="146"/>
        <v>2016</v>
      </c>
    </row>
    <row r="1317" spans="1:23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9">
        <f t="shared" si="140"/>
        <v>42314.041666666672</v>
      </c>
      <c r="K1317">
        <v>1443700648</v>
      </c>
      <c r="L1317" s="9">
        <f t="shared" si="1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2">
        <f t="shared" si="142"/>
        <v>0.4</v>
      </c>
      <c r="R1317">
        <f t="shared" si="143"/>
        <v>162.91999999999999</v>
      </c>
      <c r="S1317" s="14" t="s">
        <v>8317</v>
      </c>
      <c r="T1317" t="s">
        <v>8319</v>
      </c>
      <c r="U1317" s="9">
        <f t="shared" si="144"/>
        <v>42278.498240740737</v>
      </c>
      <c r="V1317" s="9">
        <f t="shared" si="145"/>
        <v>42314.041666666672</v>
      </c>
      <c r="W1317">
        <f t="shared" si="146"/>
        <v>2015</v>
      </c>
    </row>
    <row r="1318" spans="1:23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9">
        <f t="shared" si="140"/>
        <v>42428.961909722224</v>
      </c>
      <c r="K1318">
        <v>1453676709</v>
      </c>
      <c r="L1318" s="9">
        <f t="shared" si="14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s="12">
        <f t="shared" si="142"/>
        <v>0</v>
      </c>
      <c r="R1318">
        <f t="shared" si="143"/>
        <v>1</v>
      </c>
      <c r="S1318" s="14" t="s">
        <v>8317</v>
      </c>
      <c r="T1318" t="s">
        <v>8319</v>
      </c>
      <c r="U1318" s="9">
        <f t="shared" si="144"/>
        <v>42393.961909722224</v>
      </c>
      <c r="V1318" s="9">
        <f t="shared" si="145"/>
        <v>42428.961909722224</v>
      </c>
      <c r="W1318">
        <f t="shared" si="146"/>
        <v>2016</v>
      </c>
    </row>
    <row r="1319" spans="1:23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9">
        <f t="shared" si="140"/>
        <v>42572.583333333328</v>
      </c>
      <c r="K1319">
        <v>1464586746</v>
      </c>
      <c r="L1319" s="9">
        <f t="shared" si="1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2">
        <f t="shared" si="142"/>
        <v>0.06</v>
      </c>
      <c r="R1319">
        <f t="shared" si="143"/>
        <v>603.53</v>
      </c>
      <c r="S1319" s="14" t="s">
        <v>8317</v>
      </c>
      <c r="T1319" t="s">
        <v>8319</v>
      </c>
      <c r="U1319" s="9">
        <f t="shared" si="144"/>
        <v>42520.235486111109</v>
      </c>
      <c r="V1319" s="9">
        <f t="shared" si="145"/>
        <v>42572.583333333328</v>
      </c>
      <c r="W1319">
        <f t="shared" si="146"/>
        <v>2016</v>
      </c>
    </row>
    <row r="1320" spans="1:23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9">
        <f t="shared" si="140"/>
        <v>42015.043657407412</v>
      </c>
      <c r="K1320">
        <v>1418346172</v>
      </c>
      <c r="L1320" s="9">
        <f t="shared" si="1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2">
        <f t="shared" si="142"/>
        <v>0.15</v>
      </c>
      <c r="R1320">
        <f t="shared" si="143"/>
        <v>45.41</v>
      </c>
      <c r="S1320" s="14" t="s">
        <v>8317</v>
      </c>
      <c r="T1320" t="s">
        <v>8319</v>
      </c>
      <c r="U1320" s="9">
        <f t="shared" si="144"/>
        <v>41985.043657407412</v>
      </c>
      <c r="V1320" s="9">
        <f t="shared" si="145"/>
        <v>42015.043657407412</v>
      </c>
      <c r="W1320">
        <f t="shared" si="146"/>
        <v>2014</v>
      </c>
    </row>
    <row r="1321" spans="1:23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9">
        <f t="shared" si="140"/>
        <v>41831.666666666664</v>
      </c>
      <c r="K1321">
        <v>1403810965</v>
      </c>
      <c r="L1321" s="9">
        <f t="shared" si="1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2">
        <f t="shared" si="142"/>
        <v>0.15</v>
      </c>
      <c r="R1321">
        <f t="shared" si="143"/>
        <v>97.33</v>
      </c>
      <c r="S1321" s="14" t="s">
        <v>8317</v>
      </c>
      <c r="T1321" t="s">
        <v>8319</v>
      </c>
      <c r="U1321" s="9">
        <f t="shared" si="144"/>
        <v>41816.812094907407</v>
      </c>
      <c r="V1321" s="9">
        <f t="shared" si="145"/>
        <v>41831.666666666664</v>
      </c>
      <c r="W1321">
        <f t="shared" si="146"/>
        <v>2014</v>
      </c>
    </row>
    <row r="1322" spans="1:23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9">
        <f t="shared" si="140"/>
        <v>42734.958333333328</v>
      </c>
      <c r="K1322">
        <v>1480610046</v>
      </c>
      <c r="L1322" s="9">
        <f t="shared" si="1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2">
        <f t="shared" si="142"/>
        <v>0.01</v>
      </c>
      <c r="R1322">
        <f t="shared" si="143"/>
        <v>167.67</v>
      </c>
      <c r="S1322" s="14" t="s">
        <v>8317</v>
      </c>
      <c r="T1322" t="s">
        <v>8319</v>
      </c>
      <c r="U1322" s="9">
        <f t="shared" si="144"/>
        <v>42705.690347222218</v>
      </c>
      <c r="V1322" s="9">
        <f t="shared" si="145"/>
        <v>42734.958333333328</v>
      </c>
      <c r="W1322">
        <f t="shared" si="146"/>
        <v>2016</v>
      </c>
    </row>
    <row r="1323" spans="1:23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9">
        <f t="shared" si="140"/>
        <v>42727.74927083333</v>
      </c>
      <c r="K1323">
        <v>1479923937</v>
      </c>
      <c r="L1323" s="9">
        <f t="shared" si="1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2">
        <f t="shared" si="142"/>
        <v>0.01</v>
      </c>
      <c r="R1323">
        <f t="shared" si="143"/>
        <v>859.86</v>
      </c>
      <c r="S1323" s="14" t="s">
        <v>8317</v>
      </c>
      <c r="T1323" t="s">
        <v>8319</v>
      </c>
      <c r="U1323" s="9">
        <f t="shared" si="144"/>
        <v>42697.74927083333</v>
      </c>
      <c r="V1323" s="9">
        <f t="shared" si="145"/>
        <v>42727.74927083333</v>
      </c>
      <c r="W1323">
        <f t="shared" si="146"/>
        <v>2016</v>
      </c>
    </row>
    <row r="1324" spans="1:23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9">
        <f t="shared" si="140"/>
        <v>42145.656539351854</v>
      </c>
      <c r="K1324">
        <v>1429631125</v>
      </c>
      <c r="L1324" s="9">
        <f t="shared" si="1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2">
        <f t="shared" si="142"/>
        <v>0</v>
      </c>
      <c r="R1324">
        <f t="shared" si="143"/>
        <v>26.5</v>
      </c>
      <c r="S1324" s="14" t="s">
        <v>8317</v>
      </c>
      <c r="T1324" t="s">
        <v>8319</v>
      </c>
      <c r="U1324" s="9">
        <f t="shared" si="144"/>
        <v>42115.656539351854</v>
      </c>
      <c r="V1324" s="9">
        <f t="shared" si="145"/>
        <v>42145.656539351854</v>
      </c>
      <c r="W1324">
        <f t="shared" si="146"/>
        <v>2015</v>
      </c>
    </row>
    <row r="1325" spans="1:23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9">
        <f t="shared" si="140"/>
        <v>42486.288194444445</v>
      </c>
      <c r="K1325">
        <v>1458665146</v>
      </c>
      <c r="L1325" s="9">
        <f t="shared" si="1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2">
        <f t="shared" si="142"/>
        <v>0.09</v>
      </c>
      <c r="R1325">
        <f t="shared" si="143"/>
        <v>30.27</v>
      </c>
      <c r="S1325" s="14" t="s">
        <v>8317</v>
      </c>
      <c r="T1325" t="s">
        <v>8319</v>
      </c>
      <c r="U1325" s="9">
        <f t="shared" si="144"/>
        <v>42451.698449074072</v>
      </c>
      <c r="V1325" s="9">
        <f t="shared" si="145"/>
        <v>42486.288194444445</v>
      </c>
      <c r="W1325">
        <f t="shared" si="146"/>
        <v>2016</v>
      </c>
    </row>
    <row r="1326" spans="1:23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9">
        <f t="shared" si="140"/>
        <v>42656.633703703701</v>
      </c>
      <c r="K1326">
        <v>1473779552</v>
      </c>
      <c r="L1326" s="9">
        <f t="shared" si="1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2">
        <f t="shared" si="142"/>
        <v>0.1</v>
      </c>
      <c r="R1326">
        <f t="shared" si="143"/>
        <v>54.67</v>
      </c>
      <c r="S1326" s="14" t="s">
        <v>8317</v>
      </c>
      <c r="T1326" t="s">
        <v>8319</v>
      </c>
      <c r="U1326" s="9">
        <f t="shared" si="144"/>
        <v>42626.633703703701</v>
      </c>
      <c r="V1326" s="9">
        <f t="shared" si="145"/>
        <v>42656.633703703701</v>
      </c>
      <c r="W1326">
        <f t="shared" si="146"/>
        <v>2016</v>
      </c>
    </row>
    <row r="1327" spans="1:23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9">
        <f t="shared" si="140"/>
        <v>42734.086053240739</v>
      </c>
      <c r="K1327">
        <v>1480471435</v>
      </c>
      <c r="L1327" s="9">
        <f t="shared" si="1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2">
        <f t="shared" si="142"/>
        <v>0.02</v>
      </c>
      <c r="R1327">
        <f t="shared" si="143"/>
        <v>60.75</v>
      </c>
      <c r="S1327" s="14" t="s">
        <v>8317</v>
      </c>
      <c r="T1327" t="s">
        <v>8319</v>
      </c>
      <c r="U1327" s="9">
        <f t="shared" si="144"/>
        <v>42704.086053240739</v>
      </c>
      <c r="V1327" s="9">
        <f t="shared" si="145"/>
        <v>42734.086053240739</v>
      </c>
      <c r="W1327">
        <f t="shared" si="146"/>
        <v>2016</v>
      </c>
    </row>
    <row r="1328" spans="1:23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9">
        <f t="shared" si="140"/>
        <v>42019.791990740741</v>
      </c>
      <c r="K1328">
        <v>1417460428</v>
      </c>
      <c r="L1328" s="9">
        <f t="shared" si="14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 s="12">
        <f t="shared" si="142"/>
        <v>0.01</v>
      </c>
      <c r="R1328">
        <f t="shared" si="143"/>
        <v>102.73</v>
      </c>
      <c r="S1328" s="14" t="s">
        <v>8317</v>
      </c>
      <c r="T1328" t="s">
        <v>8319</v>
      </c>
      <c r="U1328" s="9">
        <f t="shared" si="144"/>
        <v>41974.791990740741</v>
      </c>
      <c r="V1328" s="9">
        <f t="shared" si="145"/>
        <v>42019.791990740741</v>
      </c>
      <c r="W1328">
        <f t="shared" si="146"/>
        <v>2014</v>
      </c>
    </row>
    <row r="1329" spans="1:23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9">
        <f t="shared" si="140"/>
        <v>42153.678645833337</v>
      </c>
      <c r="K1329">
        <v>1430324235</v>
      </c>
      <c r="L1329" s="9">
        <f t="shared" si="1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2">
        <f t="shared" si="142"/>
        <v>0.04</v>
      </c>
      <c r="R1329">
        <f t="shared" si="143"/>
        <v>41.59</v>
      </c>
      <c r="S1329" s="14" t="s">
        <v>8317</v>
      </c>
      <c r="T1329" t="s">
        <v>8319</v>
      </c>
      <c r="U1329" s="9">
        <f t="shared" si="144"/>
        <v>42123.678645833337</v>
      </c>
      <c r="V1329" s="9">
        <f t="shared" si="145"/>
        <v>42153.678645833337</v>
      </c>
      <c r="W1329">
        <f t="shared" si="146"/>
        <v>2015</v>
      </c>
    </row>
    <row r="1330" spans="1:23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9">
        <f t="shared" si="140"/>
        <v>42657.642754629633</v>
      </c>
      <c r="K1330">
        <v>1472570734</v>
      </c>
      <c r="L1330" s="9">
        <f t="shared" si="1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2">
        <f t="shared" si="142"/>
        <v>0.02</v>
      </c>
      <c r="R1330">
        <f t="shared" si="143"/>
        <v>116.53</v>
      </c>
      <c r="S1330" s="14" t="s">
        <v>8317</v>
      </c>
      <c r="T1330" t="s">
        <v>8319</v>
      </c>
      <c r="U1330" s="9">
        <f t="shared" si="144"/>
        <v>42612.642754629633</v>
      </c>
      <c r="V1330" s="9">
        <f t="shared" si="145"/>
        <v>42657.642754629633</v>
      </c>
      <c r="W1330">
        <f t="shared" si="146"/>
        <v>2016</v>
      </c>
    </row>
    <row r="1331" spans="1:23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9">
        <f t="shared" si="140"/>
        <v>41975.263252314813</v>
      </c>
      <c r="K1331">
        <v>1414041545</v>
      </c>
      <c r="L1331" s="9">
        <f t="shared" si="1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2">
        <f t="shared" si="142"/>
        <v>0.01</v>
      </c>
      <c r="R1331">
        <f t="shared" si="143"/>
        <v>45.33</v>
      </c>
      <c r="S1331" s="14" t="s">
        <v>8317</v>
      </c>
      <c r="T1331" t="s">
        <v>8319</v>
      </c>
      <c r="U1331" s="9">
        <f t="shared" si="144"/>
        <v>41935.221585648149</v>
      </c>
      <c r="V1331" s="9">
        <f t="shared" si="145"/>
        <v>41975.263252314813</v>
      </c>
      <c r="W1331">
        <f t="shared" si="146"/>
        <v>2014</v>
      </c>
    </row>
    <row r="1332" spans="1:23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9">
        <f t="shared" si="140"/>
        <v>42553.166666666672</v>
      </c>
      <c r="K1332">
        <v>1464763109</v>
      </c>
      <c r="L1332" s="9">
        <f t="shared" si="1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2">
        <f t="shared" si="142"/>
        <v>0.22</v>
      </c>
      <c r="R1332">
        <f t="shared" si="143"/>
        <v>157.46</v>
      </c>
      <c r="S1332" s="14" t="s">
        <v>8317</v>
      </c>
      <c r="T1332" t="s">
        <v>8319</v>
      </c>
      <c r="U1332" s="9">
        <f t="shared" si="144"/>
        <v>42522.276724537034</v>
      </c>
      <c r="V1332" s="9">
        <f t="shared" si="145"/>
        <v>42553.166666666672</v>
      </c>
      <c r="W1332">
        <f t="shared" si="146"/>
        <v>2016</v>
      </c>
    </row>
    <row r="1333" spans="1:23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9">
        <f t="shared" si="140"/>
        <v>42599.50409722222</v>
      </c>
      <c r="K1333">
        <v>1468843554</v>
      </c>
      <c r="L1333" s="9">
        <f t="shared" si="1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2">
        <f t="shared" si="142"/>
        <v>0.01</v>
      </c>
      <c r="R1333">
        <f t="shared" si="143"/>
        <v>100.5</v>
      </c>
      <c r="S1333" s="14" t="s">
        <v>8317</v>
      </c>
      <c r="T1333" t="s">
        <v>8319</v>
      </c>
      <c r="U1333" s="9">
        <f t="shared" si="144"/>
        <v>42569.50409722222</v>
      </c>
      <c r="V1333" s="9">
        <f t="shared" si="145"/>
        <v>42599.50409722222</v>
      </c>
      <c r="W1333">
        <f t="shared" si="146"/>
        <v>2016</v>
      </c>
    </row>
    <row r="1334" spans="1:23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9">
        <f t="shared" si="140"/>
        <v>42762.060277777782</v>
      </c>
      <c r="K1334">
        <v>1482888408</v>
      </c>
      <c r="L1334" s="9">
        <f t="shared" si="1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2">
        <f t="shared" si="142"/>
        <v>0</v>
      </c>
      <c r="R1334">
        <f t="shared" si="143"/>
        <v>0</v>
      </c>
      <c r="S1334" s="14" t="s">
        <v>8317</v>
      </c>
      <c r="T1334" t="s">
        <v>8319</v>
      </c>
      <c r="U1334" s="9">
        <f t="shared" si="144"/>
        <v>42732.060277777782</v>
      </c>
      <c r="V1334" s="9">
        <f t="shared" si="145"/>
        <v>42762.060277777782</v>
      </c>
      <c r="W1334">
        <f t="shared" si="146"/>
        <v>2016</v>
      </c>
    </row>
    <row r="1335" spans="1:23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9">
        <f t="shared" si="140"/>
        <v>41836.106770833336</v>
      </c>
      <c r="K1335">
        <v>1402886025</v>
      </c>
      <c r="L1335" s="9">
        <f t="shared" si="1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2">
        <f t="shared" si="142"/>
        <v>0</v>
      </c>
      <c r="R1335">
        <f t="shared" si="143"/>
        <v>0</v>
      </c>
      <c r="S1335" s="14" t="s">
        <v>8317</v>
      </c>
      <c r="T1335" t="s">
        <v>8319</v>
      </c>
      <c r="U1335" s="9">
        <f t="shared" si="144"/>
        <v>41806.106770833336</v>
      </c>
      <c r="V1335" s="9">
        <f t="shared" si="145"/>
        <v>41836.106770833336</v>
      </c>
      <c r="W1335">
        <f t="shared" si="146"/>
        <v>2014</v>
      </c>
    </row>
    <row r="1336" spans="1:23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9">
        <f t="shared" si="140"/>
        <v>42440.774155092593</v>
      </c>
      <c r="K1336">
        <v>1455129287</v>
      </c>
      <c r="L1336" s="9">
        <f t="shared" si="1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2">
        <f t="shared" si="142"/>
        <v>0.11</v>
      </c>
      <c r="R1336">
        <f t="shared" si="143"/>
        <v>51.82</v>
      </c>
      <c r="S1336" s="14" t="s">
        <v>8317</v>
      </c>
      <c r="T1336" t="s">
        <v>8319</v>
      </c>
      <c r="U1336" s="9">
        <f t="shared" si="144"/>
        <v>42410.774155092593</v>
      </c>
      <c r="V1336" s="9">
        <f t="shared" si="145"/>
        <v>42440.774155092593</v>
      </c>
      <c r="W1336">
        <f t="shared" si="146"/>
        <v>2016</v>
      </c>
    </row>
    <row r="1337" spans="1:23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9">
        <f t="shared" si="140"/>
        <v>42343.936365740738</v>
      </c>
      <c r="K1337">
        <v>1446762502</v>
      </c>
      <c r="L1337" s="9">
        <f t="shared" si="1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2">
        <f t="shared" si="142"/>
        <v>0.2</v>
      </c>
      <c r="R1337">
        <f t="shared" si="143"/>
        <v>308.75</v>
      </c>
      <c r="S1337" s="14" t="s">
        <v>8317</v>
      </c>
      <c r="T1337" t="s">
        <v>8319</v>
      </c>
      <c r="U1337" s="9">
        <f t="shared" si="144"/>
        <v>42313.936365740738</v>
      </c>
      <c r="V1337" s="9">
        <f t="shared" si="145"/>
        <v>42343.936365740738</v>
      </c>
      <c r="W1337">
        <f t="shared" si="146"/>
        <v>2015</v>
      </c>
    </row>
    <row r="1338" spans="1:23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9">
        <f t="shared" si="140"/>
        <v>41990.863750000004</v>
      </c>
      <c r="K1338">
        <v>1415825028</v>
      </c>
      <c r="L1338" s="9">
        <f t="shared" si="1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2">
        <f t="shared" si="142"/>
        <v>0.85</v>
      </c>
      <c r="R1338">
        <f t="shared" si="143"/>
        <v>379.23</v>
      </c>
      <c r="S1338" s="14" t="s">
        <v>8317</v>
      </c>
      <c r="T1338" t="s">
        <v>8319</v>
      </c>
      <c r="U1338" s="9">
        <f t="shared" si="144"/>
        <v>41955.863750000004</v>
      </c>
      <c r="V1338" s="9">
        <f t="shared" si="145"/>
        <v>41990.863750000004</v>
      </c>
      <c r="W1338">
        <f t="shared" si="146"/>
        <v>2014</v>
      </c>
    </row>
    <row r="1339" spans="1:23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9">
        <f t="shared" si="140"/>
        <v>42797.577303240745</v>
      </c>
      <c r="K1339">
        <v>1485957079</v>
      </c>
      <c r="L1339" s="9">
        <f t="shared" si="1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2">
        <f t="shared" si="142"/>
        <v>0.49</v>
      </c>
      <c r="R1339">
        <f t="shared" si="143"/>
        <v>176.36</v>
      </c>
      <c r="S1339" s="14" t="s">
        <v>8317</v>
      </c>
      <c r="T1339" t="s">
        <v>8319</v>
      </c>
      <c r="U1339" s="9">
        <f t="shared" si="144"/>
        <v>42767.577303240745</v>
      </c>
      <c r="V1339" s="9">
        <f t="shared" si="145"/>
        <v>42797.577303240745</v>
      </c>
      <c r="W1339">
        <f t="shared" si="146"/>
        <v>2017</v>
      </c>
    </row>
    <row r="1340" spans="1:23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9">
        <f t="shared" si="140"/>
        <v>42218.803622685184</v>
      </c>
      <c r="K1340">
        <v>1435951033</v>
      </c>
      <c r="L1340" s="9">
        <f t="shared" si="1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2">
        <f t="shared" si="142"/>
        <v>0.03</v>
      </c>
      <c r="R1340">
        <f t="shared" si="143"/>
        <v>66.069999999999993</v>
      </c>
      <c r="S1340" s="14" t="s">
        <v>8317</v>
      </c>
      <c r="T1340" t="s">
        <v>8319</v>
      </c>
      <c r="U1340" s="9">
        <f t="shared" si="144"/>
        <v>42188.803622685184</v>
      </c>
      <c r="V1340" s="9">
        <f t="shared" si="145"/>
        <v>42218.803622685184</v>
      </c>
      <c r="W1340">
        <f t="shared" si="146"/>
        <v>2015</v>
      </c>
    </row>
    <row r="1341" spans="1:23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9">
        <f t="shared" si="140"/>
        <v>41981.688831018517</v>
      </c>
      <c r="K1341">
        <v>1414164715</v>
      </c>
      <c r="L1341" s="9">
        <f t="shared" si="1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2">
        <f t="shared" si="142"/>
        <v>7.0000000000000007E-2</v>
      </c>
      <c r="R1341">
        <f t="shared" si="143"/>
        <v>89.65</v>
      </c>
      <c r="S1341" s="14" t="s">
        <v>8317</v>
      </c>
      <c r="T1341" t="s">
        <v>8319</v>
      </c>
      <c r="U1341" s="9">
        <f t="shared" si="144"/>
        <v>41936.647164351853</v>
      </c>
      <c r="V1341" s="9">
        <f t="shared" si="145"/>
        <v>41981.688831018517</v>
      </c>
      <c r="W1341">
        <f t="shared" si="146"/>
        <v>2014</v>
      </c>
    </row>
    <row r="1342" spans="1:23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9">
        <f t="shared" si="140"/>
        <v>41866.595520833333</v>
      </c>
      <c r="K1342">
        <v>1405520253</v>
      </c>
      <c r="L1342" s="9">
        <f t="shared" si="1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2">
        <f t="shared" si="142"/>
        <v>0</v>
      </c>
      <c r="R1342">
        <f t="shared" si="143"/>
        <v>0</v>
      </c>
      <c r="S1342" s="14" t="s">
        <v>8317</v>
      </c>
      <c r="T1342" t="s">
        <v>8319</v>
      </c>
      <c r="U1342" s="9">
        <f t="shared" si="144"/>
        <v>41836.595520833333</v>
      </c>
      <c r="V1342" s="9">
        <f t="shared" si="145"/>
        <v>41866.595520833333</v>
      </c>
      <c r="W1342">
        <f t="shared" si="146"/>
        <v>2014</v>
      </c>
    </row>
    <row r="1343" spans="1:23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9">
        <f t="shared" si="140"/>
        <v>42644.624039351853</v>
      </c>
      <c r="K1343">
        <v>1472569117</v>
      </c>
      <c r="L1343" s="9">
        <f t="shared" si="1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2">
        <f t="shared" si="142"/>
        <v>0.7</v>
      </c>
      <c r="R1343">
        <f t="shared" si="143"/>
        <v>382.39</v>
      </c>
      <c r="S1343" s="14" t="s">
        <v>8317</v>
      </c>
      <c r="T1343" t="s">
        <v>8319</v>
      </c>
      <c r="U1343" s="9">
        <f t="shared" si="144"/>
        <v>42612.624039351853</v>
      </c>
      <c r="V1343" s="9">
        <f t="shared" si="145"/>
        <v>42644.624039351853</v>
      </c>
      <c r="W1343">
        <f t="shared" si="146"/>
        <v>2016</v>
      </c>
    </row>
    <row r="1344" spans="1:23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9">
        <f t="shared" si="140"/>
        <v>42202.816423611112</v>
      </c>
      <c r="K1344">
        <v>1434569739</v>
      </c>
      <c r="L1344" s="9">
        <f t="shared" si="14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s="12">
        <f t="shared" si="142"/>
        <v>0</v>
      </c>
      <c r="R1344">
        <f t="shared" si="143"/>
        <v>100</v>
      </c>
      <c r="S1344" s="14" t="s">
        <v>8317</v>
      </c>
      <c r="T1344" t="s">
        <v>8319</v>
      </c>
      <c r="U1344" s="9">
        <f t="shared" si="144"/>
        <v>42172.816423611112</v>
      </c>
      <c r="V1344" s="9">
        <f t="shared" si="145"/>
        <v>42202.816423611112</v>
      </c>
      <c r="W1344">
        <f t="shared" si="146"/>
        <v>2015</v>
      </c>
    </row>
    <row r="1345" spans="1:23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9">
        <f t="shared" si="140"/>
        <v>42601.165972222225</v>
      </c>
      <c r="K1345">
        <v>1466512683</v>
      </c>
      <c r="L1345" s="9">
        <f t="shared" si="1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2">
        <f t="shared" si="142"/>
        <v>1.02</v>
      </c>
      <c r="R1345">
        <f t="shared" si="143"/>
        <v>158.36000000000001</v>
      </c>
      <c r="S1345" s="14" t="s">
        <v>8317</v>
      </c>
      <c r="T1345" t="s">
        <v>8319</v>
      </c>
      <c r="U1345" s="9">
        <f t="shared" si="144"/>
        <v>42542.526423611111</v>
      </c>
      <c r="V1345" s="9">
        <f t="shared" si="145"/>
        <v>42601.165972222225</v>
      </c>
      <c r="W1345">
        <f t="shared" si="146"/>
        <v>2016</v>
      </c>
    </row>
    <row r="1346" spans="1:23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9">
        <f t="shared" ref="J1346:J1409" si="147">(I1346/86400)+DATE(1970,1,1)</f>
        <v>42551.789803240739</v>
      </c>
      <c r="K1346">
        <v>1464807439</v>
      </c>
      <c r="L1346" s="9">
        <f t="shared" ref="L1346:L1409" si="148">(K1346/86400)+DATE(1970,1,1)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2">
        <f t="shared" si="142"/>
        <v>3.78</v>
      </c>
      <c r="R1346">
        <f t="shared" si="143"/>
        <v>40.76</v>
      </c>
      <c r="S1346" s="14" t="s">
        <v>8320</v>
      </c>
      <c r="T1346" t="s">
        <v>8321</v>
      </c>
      <c r="U1346" s="9">
        <f t="shared" si="144"/>
        <v>42522.789803240739</v>
      </c>
      <c r="V1346" s="9">
        <f t="shared" si="145"/>
        <v>42551.789803240739</v>
      </c>
      <c r="W1346">
        <f t="shared" si="146"/>
        <v>2016</v>
      </c>
    </row>
    <row r="1347" spans="1:23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9">
        <f t="shared" si="147"/>
        <v>41834.814340277779</v>
      </c>
      <c r="K1347">
        <v>1402342359</v>
      </c>
      <c r="L1347" s="9">
        <f t="shared" si="148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2">
        <f t="shared" ref="Q1347:Q1410" si="149">ROUND(E1347/D1347,2)</f>
        <v>1.25</v>
      </c>
      <c r="R1347">
        <f t="shared" ref="R1347:R1410" si="150">IFERROR(ROUND(E1347/N1347,2),0)</f>
        <v>53.57</v>
      </c>
      <c r="S1347" s="14" t="s">
        <v>8320</v>
      </c>
      <c r="T1347" t="s">
        <v>8321</v>
      </c>
      <c r="U1347" s="9">
        <f t="shared" ref="U1347:U1410" si="151">(K1347/86400)+DATE(1970,1,1)</f>
        <v>41799.814340277779</v>
      </c>
      <c r="V1347" s="9">
        <f t="shared" ref="V1347:V1410" si="152">(I1347/86400)+DATE(1970,1,1)</f>
        <v>41834.814340277779</v>
      </c>
      <c r="W1347">
        <f t="shared" ref="W1347:W1410" si="153">YEAR(U1347)</f>
        <v>2014</v>
      </c>
    </row>
    <row r="1348" spans="1:23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9">
        <f t="shared" si="147"/>
        <v>41452.075821759259</v>
      </c>
      <c r="K1348">
        <v>1369705751</v>
      </c>
      <c r="L1348" s="9">
        <f t="shared" si="148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2">
        <f t="shared" si="149"/>
        <v>1.47</v>
      </c>
      <c r="R1348">
        <f t="shared" si="150"/>
        <v>48.45</v>
      </c>
      <c r="S1348" s="14" t="s">
        <v>8320</v>
      </c>
      <c r="T1348" t="s">
        <v>8321</v>
      </c>
      <c r="U1348" s="9">
        <f t="shared" si="151"/>
        <v>41422.075821759259</v>
      </c>
      <c r="V1348" s="9">
        <f t="shared" si="152"/>
        <v>41452.075821759259</v>
      </c>
      <c r="W1348">
        <f t="shared" si="153"/>
        <v>2013</v>
      </c>
    </row>
    <row r="1349" spans="1:23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9">
        <f t="shared" si="147"/>
        <v>42070.638020833328</v>
      </c>
      <c r="K1349">
        <v>1423149525</v>
      </c>
      <c r="L1349" s="9">
        <f t="shared" si="148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2">
        <f t="shared" si="149"/>
        <v>1.02</v>
      </c>
      <c r="R1349">
        <f t="shared" si="150"/>
        <v>82.42</v>
      </c>
      <c r="S1349" s="14" t="s">
        <v>8320</v>
      </c>
      <c r="T1349" t="s">
        <v>8321</v>
      </c>
      <c r="U1349" s="9">
        <f t="shared" si="151"/>
        <v>42040.638020833328</v>
      </c>
      <c r="V1349" s="9">
        <f t="shared" si="152"/>
        <v>42070.638020833328</v>
      </c>
      <c r="W1349">
        <f t="shared" si="153"/>
        <v>2015</v>
      </c>
    </row>
    <row r="1350" spans="1:23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9">
        <f t="shared" si="147"/>
        <v>41991.506168981483</v>
      </c>
      <c r="K1350">
        <v>1416485333</v>
      </c>
      <c r="L1350" s="9">
        <f t="shared" si="148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 s="12">
        <f t="shared" si="149"/>
        <v>1.02</v>
      </c>
      <c r="R1350">
        <f t="shared" si="150"/>
        <v>230.19</v>
      </c>
      <c r="S1350" s="14" t="s">
        <v>8320</v>
      </c>
      <c r="T1350" t="s">
        <v>8321</v>
      </c>
      <c r="U1350" s="9">
        <f t="shared" si="151"/>
        <v>41963.506168981483</v>
      </c>
      <c r="V1350" s="9">
        <f t="shared" si="152"/>
        <v>41991.506168981483</v>
      </c>
      <c r="W1350">
        <f t="shared" si="153"/>
        <v>2014</v>
      </c>
    </row>
    <row r="1351" spans="1:23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9">
        <f t="shared" si="147"/>
        <v>42354.290972222225</v>
      </c>
      <c r="K1351">
        <v>1447055935</v>
      </c>
      <c r="L1351" s="9">
        <f t="shared" si="148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2">
        <f t="shared" si="149"/>
        <v>2.04</v>
      </c>
      <c r="R1351">
        <f t="shared" si="150"/>
        <v>59.36</v>
      </c>
      <c r="S1351" s="14" t="s">
        <v>8320</v>
      </c>
      <c r="T1351" t="s">
        <v>8321</v>
      </c>
      <c r="U1351" s="9">
        <f t="shared" si="151"/>
        <v>42317.33258101852</v>
      </c>
      <c r="V1351" s="9">
        <f t="shared" si="152"/>
        <v>42354.290972222225</v>
      </c>
      <c r="W1351">
        <f t="shared" si="153"/>
        <v>2015</v>
      </c>
    </row>
    <row r="1352" spans="1:23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9">
        <f t="shared" si="147"/>
        <v>42364.013124999998</v>
      </c>
      <c r="K1352">
        <v>1448497134</v>
      </c>
      <c r="L1352" s="9">
        <f t="shared" si="148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2">
        <f t="shared" si="149"/>
        <v>1.04</v>
      </c>
      <c r="R1352">
        <f t="shared" si="150"/>
        <v>66.7</v>
      </c>
      <c r="S1352" s="14" t="s">
        <v>8320</v>
      </c>
      <c r="T1352" t="s">
        <v>8321</v>
      </c>
      <c r="U1352" s="9">
        <f t="shared" si="151"/>
        <v>42334.013124999998</v>
      </c>
      <c r="V1352" s="9">
        <f t="shared" si="152"/>
        <v>42364.013124999998</v>
      </c>
      <c r="W1352">
        <f t="shared" si="153"/>
        <v>2015</v>
      </c>
    </row>
    <row r="1353" spans="1:23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9">
        <f t="shared" si="147"/>
        <v>42412.74009259259</v>
      </c>
      <c r="K1353">
        <v>1452707144</v>
      </c>
      <c r="L1353" s="9">
        <f t="shared" si="148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2">
        <f t="shared" si="149"/>
        <v>1.01</v>
      </c>
      <c r="R1353">
        <f t="shared" si="150"/>
        <v>168.78</v>
      </c>
      <c r="S1353" s="14" t="s">
        <v>8320</v>
      </c>
      <c r="T1353" t="s">
        <v>8321</v>
      </c>
      <c r="U1353" s="9">
        <f t="shared" si="151"/>
        <v>42382.74009259259</v>
      </c>
      <c r="V1353" s="9">
        <f t="shared" si="152"/>
        <v>42412.74009259259</v>
      </c>
      <c r="W1353">
        <f t="shared" si="153"/>
        <v>2016</v>
      </c>
    </row>
    <row r="1354" spans="1:23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9">
        <f t="shared" si="147"/>
        <v>42252.165972222225</v>
      </c>
      <c r="K1354">
        <v>1436968366</v>
      </c>
      <c r="L1354" s="9">
        <f t="shared" si="148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2">
        <f t="shared" si="149"/>
        <v>1.36</v>
      </c>
      <c r="R1354">
        <f t="shared" si="150"/>
        <v>59.97</v>
      </c>
      <c r="S1354" s="14" t="s">
        <v>8320</v>
      </c>
      <c r="T1354" t="s">
        <v>8321</v>
      </c>
      <c r="U1354" s="9">
        <f t="shared" si="151"/>
        <v>42200.578310185185</v>
      </c>
      <c r="V1354" s="9">
        <f t="shared" si="152"/>
        <v>42252.165972222225</v>
      </c>
      <c r="W1354">
        <f t="shared" si="153"/>
        <v>2015</v>
      </c>
    </row>
    <row r="1355" spans="1:23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9">
        <f t="shared" si="147"/>
        <v>41344</v>
      </c>
      <c r="K1355">
        <v>1359946188</v>
      </c>
      <c r="L1355" s="9">
        <f t="shared" si="148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2">
        <f t="shared" si="149"/>
        <v>1.34</v>
      </c>
      <c r="R1355">
        <f t="shared" si="150"/>
        <v>31.81</v>
      </c>
      <c r="S1355" s="14" t="s">
        <v>8320</v>
      </c>
      <c r="T1355" t="s">
        <v>8321</v>
      </c>
      <c r="U1355" s="9">
        <f t="shared" si="151"/>
        <v>41309.11791666667</v>
      </c>
      <c r="V1355" s="9">
        <f t="shared" si="152"/>
        <v>41344</v>
      </c>
      <c r="W1355">
        <f t="shared" si="153"/>
        <v>2013</v>
      </c>
    </row>
    <row r="1356" spans="1:23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9">
        <f t="shared" si="147"/>
        <v>42532.807627314818</v>
      </c>
      <c r="K1356">
        <v>1463080979</v>
      </c>
      <c r="L1356" s="9">
        <f t="shared" si="148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2">
        <f t="shared" si="149"/>
        <v>1.3</v>
      </c>
      <c r="R1356">
        <f t="shared" si="150"/>
        <v>24.42</v>
      </c>
      <c r="S1356" s="14" t="s">
        <v>8320</v>
      </c>
      <c r="T1356" t="s">
        <v>8321</v>
      </c>
      <c r="U1356" s="9">
        <f t="shared" si="151"/>
        <v>42502.807627314818</v>
      </c>
      <c r="V1356" s="9">
        <f t="shared" si="152"/>
        <v>42532.807627314818</v>
      </c>
      <c r="W1356">
        <f t="shared" si="153"/>
        <v>2016</v>
      </c>
    </row>
    <row r="1357" spans="1:23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9">
        <f t="shared" si="147"/>
        <v>41243.416666666664</v>
      </c>
      <c r="K1357">
        <v>1351663605</v>
      </c>
      <c r="L1357" s="9">
        <f t="shared" si="148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2">
        <f t="shared" si="149"/>
        <v>1.23</v>
      </c>
      <c r="R1357">
        <f t="shared" si="150"/>
        <v>25.35</v>
      </c>
      <c r="S1357" s="14" t="s">
        <v>8320</v>
      </c>
      <c r="T1357" t="s">
        <v>8321</v>
      </c>
      <c r="U1357" s="9">
        <f t="shared" si="151"/>
        <v>41213.254687499997</v>
      </c>
      <c r="V1357" s="9">
        <f t="shared" si="152"/>
        <v>41243.416666666664</v>
      </c>
      <c r="W1357">
        <f t="shared" si="153"/>
        <v>2012</v>
      </c>
    </row>
    <row r="1358" spans="1:23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9">
        <f t="shared" si="147"/>
        <v>41460.038888888885</v>
      </c>
      <c r="K1358">
        <v>1370393760</v>
      </c>
      <c r="L1358" s="9">
        <f t="shared" si="148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 s="12">
        <f t="shared" si="149"/>
        <v>1.83</v>
      </c>
      <c r="R1358">
        <f t="shared" si="150"/>
        <v>71.44</v>
      </c>
      <c r="S1358" s="14" t="s">
        <v>8320</v>
      </c>
      <c r="T1358" t="s">
        <v>8321</v>
      </c>
      <c r="U1358" s="9">
        <f t="shared" si="151"/>
        <v>41430.038888888885</v>
      </c>
      <c r="V1358" s="9">
        <f t="shared" si="152"/>
        <v>41460.038888888885</v>
      </c>
      <c r="W1358">
        <f t="shared" si="153"/>
        <v>2013</v>
      </c>
    </row>
    <row r="1359" spans="1:23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9">
        <f t="shared" si="147"/>
        <v>41334.249305555553</v>
      </c>
      <c r="K1359">
        <v>1359587137</v>
      </c>
      <c r="L1359" s="9">
        <f t="shared" si="148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2">
        <f t="shared" si="149"/>
        <v>1.25</v>
      </c>
      <c r="R1359">
        <f t="shared" si="150"/>
        <v>38.549999999999997</v>
      </c>
      <c r="S1359" s="14" t="s">
        <v>8320</v>
      </c>
      <c r="T1359" t="s">
        <v>8321</v>
      </c>
      <c r="U1359" s="9">
        <f t="shared" si="151"/>
        <v>41304.962233796294</v>
      </c>
      <c r="V1359" s="9">
        <f t="shared" si="152"/>
        <v>41334.249305555553</v>
      </c>
      <c r="W1359">
        <f t="shared" si="153"/>
        <v>2013</v>
      </c>
    </row>
    <row r="1360" spans="1:23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9">
        <f t="shared" si="147"/>
        <v>40719.570868055554</v>
      </c>
      <c r="K1360">
        <v>1306417323</v>
      </c>
      <c r="L1360" s="9">
        <f t="shared" si="148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2">
        <f t="shared" si="149"/>
        <v>1.1200000000000001</v>
      </c>
      <c r="R1360">
        <f t="shared" si="150"/>
        <v>68.37</v>
      </c>
      <c r="S1360" s="14" t="s">
        <v>8320</v>
      </c>
      <c r="T1360" t="s">
        <v>8321</v>
      </c>
      <c r="U1360" s="9">
        <f t="shared" si="151"/>
        <v>40689.570868055554</v>
      </c>
      <c r="V1360" s="9">
        <f t="shared" si="152"/>
        <v>40719.570868055554</v>
      </c>
      <c r="W1360">
        <f t="shared" si="153"/>
        <v>2011</v>
      </c>
    </row>
    <row r="1361" spans="1:23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9">
        <f t="shared" si="147"/>
        <v>40730.814699074072</v>
      </c>
      <c r="K1361">
        <v>1304623990</v>
      </c>
      <c r="L1361" s="9">
        <f t="shared" si="148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2">
        <f t="shared" si="149"/>
        <v>1.1599999999999999</v>
      </c>
      <c r="R1361">
        <f t="shared" si="150"/>
        <v>40.21</v>
      </c>
      <c r="S1361" s="14" t="s">
        <v>8320</v>
      </c>
      <c r="T1361" t="s">
        <v>8321</v>
      </c>
      <c r="U1361" s="9">
        <f t="shared" si="151"/>
        <v>40668.814699074072</v>
      </c>
      <c r="V1361" s="9">
        <f t="shared" si="152"/>
        <v>40730.814699074072</v>
      </c>
      <c r="W1361">
        <f t="shared" si="153"/>
        <v>2011</v>
      </c>
    </row>
    <row r="1362" spans="1:23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9">
        <f t="shared" si="147"/>
        <v>41123.900694444441</v>
      </c>
      <c r="K1362">
        <v>1341524220</v>
      </c>
      <c r="L1362" s="9">
        <f t="shared" si="148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2">
        <f t="shared" si="149"/>
        <v>1.73</v>
      </c>
      <c r="R1362">
        <f t="shared" si="150"/>
        <v>32.07</v>
      </c>
      <c r="S1362" s="14" t="s">
        <v>8320</v>
      </c>
      <c r="T1362" t="s">
        <v>8321</v>
      </c>
      <c r="U1362" s="9">
        <f t="shared" si="151"/>
        <v>41095.900694444441</v>
      </c>
      <c r="V1362" s="9">
        <f t="shared" si="152"/>
        <v>41123.900694444441</v>
      </c>
      <c r="W1362">
        <f t="shared" si="153"/>
        <v>2012</v>
      </c>
    </row>
    <row r="1363" spans="1:23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9">
        <f t="shared" si="147"/>
        <v>41811.717268518521</v>
      </c>
      <c r="K1363">
        <v>1400778772</v>
      </c>
      <c r="L1363" s="9">
        <f t="shared" si="148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2">
        <f t="shared" si="149"/>
        <v>1.26</v>
      </c>
      <c r="R1363">
        <f t="shared" si="150"/>
        <v>28.63</v>
      </c>
      <c r="S1363" s="14" t="s">
        <v>8320</v>
      </c>
      <c r="T1363" t="s">
        <v>8321</v>
      </c>
      <c r="U1363" s="9">
        <f t="shared" si="151"/>
        <v>41781.717268518521</v>
      </c>
      <c r="V1363" s="9">
        <f t="shared" si="152"/>
        <v>41811.717268518521</v>
      </c>
      <c r="W1363">
        <f t="shared" si="153"/>
        <v>2014</v>
      </c>
    </row>
    <row r="1364" spans="1:23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9">
        <f t="shared" si="147"/>
        <v>41524.934386574074</v>
      </c>
      <c r="K1364">
        <v>1373408731</v>
      </c>
      <c r="L1364" s="9">
        <f t="shared" si="148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2">
        <f t="shared" si="149"/>
        <v>1.0900000000000001</v>
      </c>
      <c r="R1364">
        <f t="shared" si="150"/>
        <v>43.64</v>
      </c>
      <c r="S1364" s="14" t="s">
        <v>8320</v>
      </c>
      <c r="T1364" t="s">
        <v>8321</v>
      </c>
      <c r="U1364" s="9">
        <f t="shared" si="151"/>
        <v>41464.934386574074</v>
      </c>
      <c r="V1364" s="9">
        <f t="shared" si="152"/>
        <v>41524.934386574074</v>
      </c>
      <c r="W1364">
        <f t="shared" si="153"/>
        <v>2013</v>
      </c>
    </row>
    <row r="1365" spans="1:23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9">
        <f t="shared" si="147"/>
        <v>42415.332638888889</v>
      </c>
      <c r="K1365">
        <v>1453925727</v>
      </c>
      <c r="L1365" s="9">
        <f t="shared" si="148"/>
        <v>42396.8440625</v>
      </c>
      <c r="M1365" t="b">
        <v>0</v>
      </c>
      <c r="N1365">
        <v>5</v>
      </c>
      <c r="O1365" t="b">
        <v>1</v>
      </c>
      <c r="P1365" t="s">
        <v>8272</v>
      </c>
      <c r="Q1365" s="12">
        <f t="shared" si="149"/>
        <v>1</v>
      </c>
      <c r="R1365">
        <f t="shared" si="150"/>
        <v>40</v>
      </c>
      <c r="S1365" s="14" t="s">
        <v>8320</v>
      </c>
      <c r="T1365" t="s">
        <v>8321</v>
      </c>
      <c r="U1365" s="9">
        <f t="shared" si="151"/>
        <v>42396.8440625</v>
      </c>
      <c r="V1365" s="9">
        <f t="shared" si="152"/>
        <v>42415.332638888889</v>
      </c>
      <c r="W1365">
        <f t="shared" si="153"/>
        <v>2016</v>
      </c>
    </row>
    <row r="1366" spans="1:23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9">
        <f t="shared" si="147"/>
        <v>42011.6956712963</v>
      </c>
      <c r="K1366">
        <v>1415464906</v>
      </c>
      <c r="L1366" s="9">
        <f t="shared" si="148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 s="12">
        <f t="shared" si="149"/>
        <v>1.19</v>
      </c>
      <c r="R1366">
        <f t="shared" si="150"/>
        <v>346.04</v>
      </c>
      <c r="S1366" s="14" t="s">
        <v>8323</v>
      </c>
      <c r="T1366" t="s">
        <v>8324</v>
      </c>
      <c r="U1366" s="9">
        <f t="shared" si="151"/>
        <v>41951.6956712963</v>
      </c>
      <c r="V1366" s="9">
        <f t="shared" si="152"/>
        <v>42011.6956712963</v>
      </c>
      <c r="W1366">
        <f t="shared" si="153"/>
        <v>2014</v>
      </c>
    </row>
    <row r="1367" spans="1:23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9">
        <f t="shared" si="147"/>
        <v>42079.691574074073</v>
      </c>
      <c r="K1367">
        <v>1423935352</v>
      </c>
      <c r="L1367" s="9">
        <f t="shared" si="148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2">
        <f t="shared" si="149"/>
        <v>1</v>
      </c>
      <c r="R1367">
        <f t="shared" si="150"/>
        <v>81.739999999999995</v>
      </c>
      <c r="S1367" s="14" t="s">
        <v>8323</v>
      </c>
      <c r="T1367" t="s">
        <v>8324</v>
      </c>
      <c r="U1367" s="9">
        <f t="shared" si="151"/>
        <v>42049.733240740738</v>
      </c>
      <c r="V1367" s="9">
        <f t="shared" si="152"/>
        <v>42079.691574074073</v>
      </c>
      <c r="W1367">
        <f t="shared" si="153"/>
        <v>2015</v>
      </c>
    </row>
    <row r="1368" spans="1:23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9">
        <f t="shared" si="147"/>
        <v>41970.037766203706</v>
      </c>
      <c r="K1368">
        <v>1413158063</v>
      </c>
      <c r="L1368" s="9">
        <f t="shared" si="148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2">
        <f t="shared" si="149"/>
        <v>1.26</v>
      </c>
      <c r="R1368">
        <f t="shared" si="150"/>
        <v>64.540000000000006</v>
      </c>
      <c r="S1368" s="14" t="s">
        <v>8323</v>
      </c>
      <c r="T1368" t="s">
        <v>8324</v>
      </c>
      <c r="U1368" s="9">
        <f t="shared" si="151"/>
        <v>41924.996099537035</v>
      </c>
      <c r="V1368" s="9">
        <f t="shared" si="152"/>
        <v>41970.037766203706</v>
      </c>
      <c r="W1368">
        <f t="shared" si="153"/>
        <v>2014</v>
      </c>
    </row>
    <row r="1369" spans="1:23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9">
        <f t="shared" si="147"/>
        <v>42322.044560185182</v>
      </c>
      <c r="K1369">
        <v>1444867450</v>
      </c>
      <c r="L1369" s="9">
        <f t="shared" si="148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2">
        <f t="shared" si="149"/>
        <v>1.1399999999999999</v>
      </c>
      <c r="R1369">
        <f t="shared" si="150"/>
        <v>63.48</v>
      </c>
      <c r="S1369" s="14" t="s">
        <v>8323</v>
      </c>
      <c r="T1369" t="s">
        <v>8324</v>
      </c>
      <c r="U1369" s="9">
        <f t="shared" si="151"/>
        <v>42292.002893518518</v>
      </c>
      <c r="V1369" s="9">
        <f t="shared" si="152"/>
        <v>42322.044560185182</v>
      </c>
      <c r="W1369">
        <f t="shared" si="153"/>
        <v>2015</v>
      </c>
    </row>
    <row r="1370" spans="1:23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9">
        <f t="shared" si="147"/>
        <v>42170.190902777773</v>
      </c>
      <c r="K1370">
        <v>1432269294</v>
      </c>
      <c r="L1370" s="9">
        <f t="shared" si="148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2">
        <f t="shared" si="149"/>
        <v>1.1100000000000001</v>
      </c>
      <c r="R1370">
        <f t="shared" si="150"/>
        <v>63.62</v>
      </c>
      <c r="S1370" s="14" t="s">
        <v>8323</v>
      </c>
      <c r="T1370" t="s">
        <v>8324</v>
      </c>
      <c r="U1370" s="9">
        <f t="shared" si="151"/>
        <v>42146.190902777773</v>
      </c>
      <c r="V1370" s="9">
        <f t="shared" si="152"/>
        <v>42170.190902777773</v>
      </c>
      <c r="W1370">
        <f t="shared" si="153"/>
        <v>2015</v>
      </c>
    </row>
    <row r="1371" spans="1:23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9">
        <f t="shared" si="147"/>
        <v>41740.594282407408</v>
      </c>
      <c r="K1371">
        <v>1394633746</v>
      </c>
      <c r="L1371" s="9">
        <f t="shared" si="148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2">
        <f t="shared" si="149"/>
        <v>1.05</v>
      </c>
      <c r="R1371">
        <f t="shared" si="150"/>
        <v>83.97</v>
      </c>
      <c r="S1371" s="14" t="s">
        <v>8323</v>
      </c>
      <c r="T1371" t="s">
        <v>8324</v>
      </c>
      <c r="U1371" s="9">
        <f t="shared" si="151"/>
        <v>41710.594282407408</v>
      </c>
      <c r="V1371" s="9">
        <f t="shared" si="152"/>
        <v>41740.594282407408</v>
      </c>
      <c r="W1371">
        <f t="shared" si="153"/>
        <v>2014</v>
      </c>
    </row>
    <row r="1372" spans="1:23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9">
        <f t="shared" si="147"/>
        <v>41563.00335648148</v>
      </c>
      <c r="K1372">
        <v>1380585890</v>
      </c>
      <c r="L1372" s="9">
        <f t="shared" si="148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2">
        <f t="shared" si="149"/>
        <v>1.04</v>
      </c>
      <c r="R1372">
        <f t="shared" si="150"/>
        <v>77.75</v>
      </c>
      <c r="S1372" s="14" t="s">
        <v>8323</v>
      </c>
      <c r="T1372" t="s">
        <v>8324</v>
      </c>
      <c r="U1372" s="9">
        <f t="shared" si="151"/>
        <v>41548.00335648148</v>
      </c>
      <c r="V1372" s="9">
        <f t="shared" si="152"/>
        <v>41563.00335648148</v>
      </c>
      <c r="W1372">
        <f t="shared" si="153"/>
        <v>2013</v>
      </c>
    </row>
    <row r="1373" spans="1:23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9">
        <f t="shared" si="147"/>
        <v>42131.758587962962</v>
      </c>
      <c r="K1373">
        <v>1428430342</v>
      </c>
      <c r="L1373" s="9">
        <f t="shared" si="148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2">
        <f t="shared" si="149"/>
        <v>1.07</v>
      </c>
      <c r="R1373">
        <f t="shared" si="150"/>
        <v>107.07</v>
      </c>
      <c r="S1373" s="14" t="s">
        <v>8323</v>
      </c>
      <c r="T1373" t="s">
        <v>8324</v>
      </c>
      <c r="U1373" s="9">
        <f t="shared" si="151"/>
        <v>42101.758587962962</v>
      </c>
      <c r="V1373" s="9">
        <f t="shared" si="152"/>
        <v>42131.758587962962</v>
      </c>
      <c r="W1373">
        <f t="shared" si="153"/>
        <v>2015</v>
      </c>
    </row>
    <row r="1374" spans="1:23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9">
        <f t="shared" si="147"/>
        <v>41102.739953703705</v>
      </c>
      <c r="K1374">
        <v>1339523132</v>
      </c>
      <c r="L1374" s="9">
        <f t="shared" si="148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2">
        <f t="shared" si="149"/>
        <v>1.24</v>
      </c>
      <c r="R1374">
        <f t="shared" si="150"/>
        <v>38.75</v>
      </c>
      <c r="S1374" s="14" t="s">
        <v>8323</v>
      </c>
      <c r="T1374" t="s">
        <v>8324</v>
      </c>
      <c r="U1374" s="9">
        <f t="shared" si="151"/>
        <v>41072.739953703705</v>
      </c>
      <c r="V1374" s="9">
        <f t="shared" si="152"/>
        <v>41102.739953703705</v>
      </c>
      <c r="W1374">
        <f t="shared" si="153"/>
        <v>2012</v>
      </c>
    </row>
    <row r="1375" spans="1:23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9">
        <f t="shared" si="147"/>
        <v>42734.95177083333</v>
      </c>
      <c r="K1375">
        <v>1480546233</v>
      </c>
      <c r="L1375" s="9">
        <f t="shared" si="148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2">
        <f t="shared" si="149"/>
        <v>1.05</v>
      </c>
      <c r="R1375">
        <f t="shared" si="150"/>
        <v>201.94</v>
      </c>
      <c r="S1375" s="14" t="s">
        <v>8323</v>
      </c>
      <c r="T1375" t="s">
        <v>8324</v>
      </c>
      <c r="U1375" s="9">
        <f t="shared" si="151"/>
        <v>42704.95177083333</v>
      </c>
      <c r="V1375" s="9">
        <f t="shared" si="152"/>
        <v>42734.95177083333</v>
      </c>
      <c r="W1375">
        <f t="shared" si="153"/>
        <v>2016</v>
      </c>
    </row>
    <row r="1376" spans="1:23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9">
        <f t="shared" si="147"/>
        <v>42454.12023148148</v>
      </c>
      <c r="K1376">
        <v>1456285988</v>
      </c>
      <c r="L1376" s="9">
        <f t="shared" si="148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2">
        <f t="shared" si="149"/>
        <v>1.89</v>
      </c>
      <c r="R1376">
        <f t="shared" si="150"/>
        <v>43.06</v>
      </c>
      <c r="S1376" s="14" t="s">
        <v>8323</v>
      </c>
      <c r="T1376" t="s">
        <v>8324</v>
      </c>
      <c r="U1376" s="9">
        <f t="shared" si="151"/>
        <v>42424.161898148144</v>
      </c>
      <c r="V1376" s="9">
        <f t="shared" si="152"/>
        <v>42454.12023148148</v>
      </c>
      <c r="W1376">
        <f t="shared" si="153"/>
        <v>2016</v>
      </c>
    </row>
    <row r="1377" spans="1:23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9">
        <f t="shared" si="147"/>
        <v>42750.066192129627</v>
      </c>
      <c r="K1377">
        <v>1481852119</v>
      </c>
      <c r="L1377" s="9">
        <f t="shared" si="148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2">
        <f t="shared" si="149"/>
        <v>1.71</v>
      </c>
      <c r="R1377">
        <f t="shared" si="150"/>
        <v>62.87</v>
      </c>
      <c r="S1377" s="14" t="s">
        <v>8323</v>
      </c>
      <c r="T1377" t="s">
        <v>8324</v>
      </c>
      <c r="U1377" s="9">
        <f t="shared" si="151"/>
        <v>42720.066192129627</v>
      </c>
      <c r="V1377" s="9">
        <f t="shared" si="152"/>
        <v>42750.066192129627</v>
      </c>
      <c r="W1377">
        <f t="shared" si="153"/>
        <v>2016</v>
      </c>
    </row>
    <row r="1378" spans="1:23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9">
        <f t="shared" si="147"/>
        <v>42707.710717592592</v>
      </c>
      <c r="K1378">
        <v>1478189006</v>
      </c>
      <c r="L1378" s="9">
        <f t="shared" si="148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2">
        <f t="shared" si="149"/>
        <v>2.52</v>
      </c>
      <c r="R1378">
        <f t="shared" si="150"/>
        <v>55.61</v>
      </c>
      <c r="S1378" s="14" t="s">
        <v>8323</v>
      </c>
      <c r="T1378" t="s">
        <v>8324</v>
      </c>
      <c r="U1378" s="9">
        <f t="shared" si="151"/>
        <v>42677.669050925921</v>
      </c>
      <c r="V1378" s="9">
        <f t="shared" si="152"/>
        <v>42707.710717592592</v>
      </c>
      <c r="W1378">
        <f t="shared" si="153"/>
        <v>2016</v>
      </c>
    </row>
    <row r="1379" spans="1:23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9">
        <f t="shared" si="147"/>
        <v>42769.174305555556</v>
      </c>
      <c r="K1379">
        <v>1484198170</v>
      </c>
      <c r="L1379" s="9">
        <f t="shared" si="148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2">
        <f t="shared" si="149"/>
        <v>1.1599999999999999</v>
      </c>
      <c r="R1379">
        <f t="shared" si="150"/>
        <v>48.71</v>
      </c>
      <c r="S1379" s="14" t="s">
        <v>8323</v>
      </c>
      <c r="T1379" t="s">
        <v>8324</v>
      </c>
      <c r="U1379" s="9">
        <f t="shared" si="151"/>
        <v>42747.219560185185</v>
      </c>
      <c r="V1379" s="9">
        <f t="shared" si="152"/>
        <v>42769.174305555556</v>
      </c>
      <c r="W1379">
        <f t="shared" si="153"/>
        <v>2017</v>
      </c>
    </row>
    <row r="1380" spans="1:23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9">
        <f t="shared" si="147"/>
        <v>42583.759375000001</v>
      </c>
      <c r="K1380">
        <v>1468779210</v>
      </c>
      <c r="L1380" s="9">
        <f t="shared" si="148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 s="12">
        <f t="shared" si="149"/>
        <v>2.0299999999999998</v>
      </c>
      <c r="R1380">
        <f t="shared" si="150"/>
        <v>30.58</v>
      </c>
      <c r="S1380" s="14" t="s">
        <v>8323</v>
      </c>
      <c r="T1380" t="s">
        <v>8324</v>
      </c>
      <c r="U1380" s="9">
        <f t="shared" si="151"/>
        <v>42568.759375000001</v>
      </c>
      <c r="V1380" s="9">
        <f t="shared" si="152"/>
        <v>42583.759375000001</v>
      </c>
      <c r="W1380">
        <f t="shared" si="153"/>
        <v>2016</v>
      </c>
    </row>
    <row r="1381" spans="1:23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9">
        <f t="shared" si="147"/>
        <v>42160.491620370369</v>
      </c>
      <c r="K1381">
        <v>1430912876</v>
      </c>
      <c r="L1381" s="9">
        <f t="shared" si="148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 s="12">
        <f t="shared" si="149"/>
        <v>1.1200000000000001</v>
      </c>
      <c r="R1381">
        <f t="shared" si="150"/>
        <v>73.91</v>
      </c>
      <c r="S1381" s="14" t="s">
        <v>8323</v>
      </c>
      <c r="T1381" t="s">
        <v>8324</v>
      </c>
      <c r="U1381" s="9">
        <f t="shared" si="151"/>
        <v>42130.491620370369</v>
      </c>
      <c r="V1381" s="9">
        <f t="shared" si="152"/>
        <v>42160.491620370369</v>
      </c>
      <c r="W1381">
        <f t="shared" si="153"/>
        <v>2015</v>
      </c>
    </row>
    <row r="1382" spans="1:23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9">
        <f t="shared" si="147"/>
        <v>42164.083333333328</v>
      </c>
      <c r="K1382">
        <v>1431886706</v>
      </c>
      <c r="L1382" s="9">
        <f t="shared" si="148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2">
        <f t="shared" si="149"/>
        <v>4.24</v>
      </c>
      <c r="R1382">
        <f t="shared" si="150"/>
        <v>21.2</v>
      </c>
      <c r="S1382" s="14" t="s">
        <v>8323</v>
      </c>
      <c r="T1382" t="s">
        <v>8324</v>
      </c>
      <c r="U1382" s="9">
        <f t="shared" si="151"/>
        <v>42141.762800925921</v>
      </c>
      <c r="V1382" s="9">
        <f t="shared" si="152"/>
        <v>42164.083333333328</v>
      </c>
      <c r="W1382">
        <f t="shared" si="153"/>
        <v>2015</v>
      </c>
    </row>
    <row r="1383" spans="1:23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9">
        <f t="shared" si="147"/>
        <v>42733.214409722219</v>
      </c>
      <c r="K1383">
        <v>1480396125</v>
      </c>
      <c r="L1383" s="9">
        <f t="shared" si="148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2">
        <f t="shared" si="149"/>
        <v>1.07</v>
      </c>
      <c r="R1383">
        <f t="shared" si="150"/>
        <v>73.36</v>
      </c>
      <c r="S1383" s="14" t="s">
        <v>8323</v>
      </c>
      <c r="T1383" t="s">
        <v>8324</v>
      </c>
      <c r="U1383" s="9">
        <f t="shared" si="151"/>
        <v>42703.214409722219</v>
      </c>
      <c r="V1383" s="9">
        <f t="shared" si="152"/>
        <v>42733.214409722219</v>
      </c>
      <c r="W1383">
        <f t="shared" si="153"/>
        <v>2016</v>
      </c>
    </row>
    <row r="1384" spans="1:23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9">
        <f t="shared" si="147"/>
        <v>41400.800185185188</v>
      </c>
      <c r="K1384">
        <v>1365275536</v>
      </c>
      <c r="L1384" s="9">
        <f t="shared" si="148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2">
        <f t="shared" si="149"/>
        <v>1.04</v>
      </c>
      <c r="R1384">
        <f t="shared" si="150"/>
        <v>56.41</v>
      </c>
      <c r="S1384" s="14" t="s">
        <v>8323</v>
      </c>
      <c r="T1384" t="s">
        <v>8324</v>
      </c>
      <c r="U1384" s="9">
        <f t="shared" si="151"/>
        <v>41370.800185185188</v>
      </c>
      <c r="V1384" s="9">
        <f t="shared" si="152"/>
        <v>41400.800185185188</v>
      </c>
      <c r="W1384">
        <f t="shared" si="153"/>
        <v>2013</v>
      </c>
    </row>
    <row r="1385" spans="1:23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9">
        <f t="shared" si="147"/>
        <v>42727.074976851851</v>
      </c>
      <c r="K1385">
        <v>1480729678</v>
      </c>
      <c r="L1385" s="9">
        <f t="shared" si="148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2">
        <f t="shared" si="149"/>
        <v>2.12</v>
      </c>
      <c r="R1385">
        <f t="shared" si="150"/>
        <v>50.25</v>
      </c>
      <c r="S1385" s="14" t="s">
        <v>8323</v>
      </c>
      <c r="T1385" t="s">
        <v>8324</v>
      </c>
      <c r="U1385" s="9">
        <f t="shared" si="151"/>
        <v>42707.074976851851</v>
      </c>
      <c r="V1385" s="9">
        <f t="shared" si="152"/>
        <v>42727.074976851851</v>
      </c>
      <c r="W1385">
        <f t="shared" si="153"/>
        <v>2016</v>
      </c>
    </row>
    <row r="1386" spans="1:23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9">
        <f t="shared" si="147"/>
        <v>42190.735208333332</v>
      </c>
      <c r="K1386">
        <v>1433525922</v>
      </c>
      <c r="L1386" s="9">
        <f t="shared" si="148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2">
        <f t="shared" si="149"/>
        <v>1.24</v>
      </c>
      <c r="R1386">
        <f t="shared" si="150"/>
        <v>68.94</v>
      </c>
      <c r="S1386" s="14" t="s">
        <v>8323</v>
      </c>
      <c r="T1386" t="s">
        <v>8324</v>
      </c>
      <c r="U1386" s="9">
        <f t="shared" si="151"/>
        <v>42160.735208333332</v>
      </c>
      <c r="V1386" s="9">
        <f t="shared" si="152"/>
        <v>42190.735208333332</v>
      </c>
      <c r="W1386">
        <f t="shared" si="153"/>
        <v>2015</v>
      </c>
    </row>
    <row r="1387" spans="1:23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9">
        <f t="shared" si="147"/>
        <v>42489.507638888885</v>
      </c>
      <c r="K1387">
        <v>1457109121</v>
      </c>
      <c r="L1387" s="9">
        <f t="shared" si="148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2">
        <f t="shared" si="149"/>
        <v>1.1000000000000001</v>
      </c>
      <c r="R1387">
        <f t="shared" si="150"/>
        <v>65.91</v>
      </c>
      <c r="S1387" s="14" t="s">
        <v>8323</v>
      </c>
      <c r="T1387" t="s">
        <v>8324</v>
      </c>
      <c r="U1387" s="9">
        <f t="shared" si="151"/>
        <v>42433.688900462963</v>
      </c>
      <c r="V1387" s="9">
        <f t="shared" si="152"/>
        <v>42489.507638888885</v>
      </c>
      <c r="W1387">
        <f t="shared" si="153"/>
        <v>2016</v>
      </c>
    </row>
    <row r="1388" spans="1:23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9">
        <f t="shared" si="147"/>
        <v>42214.646863425922</v>
      </c>
      <c r="K1388">
        <v>1435591889</v>
      </c>
      <c r="L1388" s="9">
        <f t="shared" si="148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2">
        <f t="shared" si="149"/>
        <v>2.19</v>
      </c>
      <c r="R1388">
        <f t="shared" si="150"/>
        <v>62.5</v>
      </c>
      <c r="S1388" s="14" t="s">
        <v>8323</v>
      </c>
      <c r="T1388" t="s">
        <v>8324</v>
      </c>
      <c r="U1388" s="9">
        <f t="shared" si="151"/>
        <v>42184.646863425922</v>
      </c>
      <c r="V1388" s="9">
        <f t="shared" si="152"/>
        <v>42214.646863425922</v>
      </c>
      <c r="W1388">
        <f t="shared" si="153"/>
        <v>2015</v>
      </c>
    </row>
    <row r="1389" spans="1:23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9">
        <f t="shared" si="147"/>
        <v>42158.1875</v>
      </c>
      <c r="K1389">
        <v>1430604395</v>
      </c>
      <c r="L1389" s="9">
        <f t="shared" si="148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2">
        <f t="shared" si="149"/>
        <v>1.37</v>
      </c>
      <c r="R1389">
        <f t="shared" si="150"/>
        <v>70.06</v>
      </c>
      <c r="S1389" s="14" t="s">
        <v>8323</v>
      </c>
      <c r="T1389" t="s">
        <v>8324</v>
      </c>
      <c r="U1389" s="9">
        <f t="shared" si="151"/>
        <v>42126.92123842593</v>
      </c>
      <c r="V1389" s="9">
        <f t="shared" si="152"/>
        <v>42158.1875</v>
      </c>
      <c r="W1389">
        <f t="shared" si="153"/>
        <v>2015</v>
      </c>
    </row>
    <row r="1390" spans="1:23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9">
        <f t="shared" si="147"/>
        <v>42660.676388888889</v>
      </c>
      <c r="K1390">
        <v>1474469117</v>
      </c>
      <c r="L1390" s="9">
        <f t="shared" si="148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2">
        <f t="shared" si="149"/>
        <v>1.35</v>
      </c>
      <c r="R1390">
        <f t="shared" si="150"/>
        <v>60.18</v>
      </c>
      <c r="S1390" s="14" t="s">
        <v>8323</v>
      </c>
      <c r="T1390" t="s">
        <v>8324</v>
      </c>
      <c r="U1390" s="9">
        <f t="shared" si="151"/>
        <v>42634.614780092597</v>
      </c>
      <c r="V1390" s="9">
        <f t="shared" si="152"/>
        <v>42660.676388888889</v>
      </c>
      <c r="W1390">
        <f t="shared" si="153"/>
        <v>2016</v>
      </c>
    </row>
    <row r="1391" spans="1:23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9">
        <f t="shared" si="147"/>
        <v>42595.480983796297</v>
      </c>
      <c r="K1391">
        <v>1468495957</v>
      </c>
      <c r="L1391" s="9">
        <f t="shared" si="148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2">
        <f t="shared" si="149"/>
        <v>1.45</v>
      </c>
      <c r="R1391">
        <f t="shared" si="150"/>
        <v>21.38</v>
      </c>
      <c r="S1391" s="14" t="s">
        <v>8323</v>
      </c>
      <c r="T1391" t="s">
        <v>8324</v>
      </c>
      <c r="U1391" s="9">
        <f t="shared" si="151"/>
        <v>42565.480983796297</v>
      </c>
      <c r="V1391" s="9">
        <f t="shared" si="152"/>
        <v>42595.480983796297</v>
      </c>
      <c r="W1391">
        <f t="shared" si="153"/>
        <v>2016</v>
      </c>
    </row>
    <row r="1392" spans="1:23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9">
        <f t="shared" si="147"/>
        <v>42121.716666666667</v>
      </c>
      <c r="K1392">
        <v>1427224606</v>
      </c>
      <c r="L1392" s="9">
        <f t="shared" si="148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 s="12">
        <f t="shared" si="149"/>
        <v>1.0900000000000001</v>
      </c>
      <c r="R1392">
        <f t="shared" si="150"/>
        <v>160.79</v>
      </c>
      <c r="S1392" s="14" t="s">
        <v>8323</v>
      </c>
      <c r="T1392" t="s">
        <v>8324</v>
      </c>
      <c r="U1392" s="9">
        <f t="shared" si="151"/>
        <v>42087.803310185191</v>
      </c>
      <c r="V1392" s="9">
        <f t="shared" si="152"/>
        <v>42121.716666666667</v>
      </c>
      <c r="W1392">
        <f t="shared" si="153"/>
        <v>2015</v>
      </c>
    </row>
    <row r="1393" spans="1:23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9">
        <f t="shared" si="147"/>
        <v>42238.207638888889</v>
      </c>
      <c r="K1393">
        <v>1436369818</v>
      </c>
      <c r="L1393" s="9">
        <f t="shared" si="148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2">
        <f t="shared" si="149"/>
        <v>1.1000000000000001</v>
      </c>
      <c r="R1393">
        <f t="shared" si="150"/>
        <v>42.38</v>
      </c>
      <c r="S1393" s="14" t="s">
        <v>8323</v>
      </c>
      <c r="T1393" t="s">
        <v>8324</v>
      </c>
      <c r="U1393" s="9">
        <f t="shared" si="151"/>
        <v>42193.650671296295</v>
      </c>
      <c r="V1393" s="9">
        <f t="shared" si="152"/>
        <v>42238.207638888889</v>
      </c>
      <c r="W1393">
        <f t="shared" si="153"/>
        <v>2015</v>
      </c>
    </row>
    <row r="1394" spans="1:23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9">
        <f t="shared" si="147"/>
        <v>42432.154930555553</v>
      </c>
      <c r="K1394">
        <v>1454298186</v>
      </c>
      <c r="L1394" s="9">
        <f t="shared" si="148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2">
        <f t="shared" si="149"/>
        <v>1.1399999999999999</v>
      </c>
      <c r="R1394">
        <f t="shared" si="150"/>
        <v>27.32</v>
      </c>
      <c r="S1394" s="14" t="s">
        <v>8323</v>
      </c>
      <c r="T1394" t="s">
        <v>8324</v>
      </c>
      <c r="U1394" s="9">
        <f t="shared" si="151"/>
        <v>42401.154930555553</v>
      </c>
      <c r="V1394" s="9">
        <f t="shared" si="152"/>
        <v>42432.154930555553</v>
      </c>
      <c r="W1394">
        <f t="shared" si="153"/>
        <v>2016</v>
      </c>
    </row>
    <row r="1395" spans="1:23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9">
        <f t="shared" si="147"/>
        <v>42583.681979166664</v>
      </c>
      <c r="K1395">
        <v>1467476523</v>
      </c>
      <c r="L1395" s="9">
        <f t="shared" si="148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2">
        <f t="shared" si="149"/>
        <v>1.02</v>
      </c>
      <c r="R1395">
        <f t="shared" si="150"/>
        <v>196.83</v>
      </c>
      <c r="S1395" s="14" t="s">
        <v>8323</v>
      </c>
      <c r="T1395" t="s">
        <v>8324</v>
      </c>
      <c r="U1395" s="9">
        <f t="shared" si="151"/>
        <v>42553.681979166664</v>
      </c>
      <c r="V1395" s="9">
        <f t="shared" si="152"/>
        <v>42583.681979166664</v>
      </c>
      <c r="W1395">
        <f t="shared" si="153"/>
        <v>2016</v>
      </c>
    </row>
    <row r="1396" spans="1:23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9">
        <f t="shared" si="147"/>
        <v>42795.125</v>
      </c>
      <c r="K1396">
        <v>1484623726</v>
      </c>
      <c r="L1396" s="9">
        <f t="shared" si="148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2">
        <f t="shared" si="149"/>
        <v>1.22</v>
      </c>
      <c r="R1396">
        <f t="shared" si="150"/>
        <v>53.88</v>
      </c>
      <c r="S1396" s="14" t="s">
        <v>8323</v>
      </c>
      <c r="T1396" t="s">
        <v>8324</v>
      </c>
      <c r="U1396" s="9">
        <f t="shared" si="151"/>
        <v>42752.144976851851</v>
      </c>
      <c r="V1396" s="9">
        <f t="shared" si="152"/>
        <v>42795.125</v>
      </c>
      <c r="W1396">
        <f t="shared" si="153"/>
        <v>2017</v>
      </c>
    </row>
    <row r="1397" spans="1:23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9">
        <f t="shared" si="147"/>
        <v>42749.90834490741</v>
      </c>
      <c r="K1397">
        <v>1481838481</v>
      </c>
      <c r="L1397" s="9">
        <f t="shared" si="148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2">
        <f t="shared" si="149"/>
        <v>1.1200000000000001</v>
      </c>
      <c r="R1397">
        <f t="shared" si="150"/>
        <v>47.76</v>
      </c>
      <c r="S1397" s="14" t="s">
        <v>8323</v>
      </c>
      <c r="T1397" t="s">
        <v>8324</v>
      </c>
      <c r="U1397" s="9">
        <f t="shared" si="151"/>
        <v>42719.90834490741</v>
      </c>
      <c r="V1397" s="9">
        <f t="shared" si="152"/>
        <v>42749.90834490741</v>
      </c>
      <c r="W1397">
        <f t="shared" si="153"/>
        <v>2016</v>
      </c>
    </row>
    <row r="1398" spans="1:23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9">
        <f t="shared" si="147"/>
        <v>42048.99863425926</v>
      </c>
      <c r="K1398">
        <v>1421279882</v>
      </c>
      <c r="L1398" s="9">
        <f t="shared" si="148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2">
        <f t="shared" si="149"/>
        <v>1.07</v>
      </c>
      <c r="R1398">
        <f t="shared" si="150"/>
        <v>88.19</v>
      </c>
      <c r="S1398" s="14" t="s">
        <v>8323</v>
      </c>
      <c r="T1398" t="s">
        <v>8324</v>
      </c>
      <c r="U1398" s="9">
        <f t="shared" si="151"/>
        <v>42018.99863425926</v>
      </c>
      <c r="V1398" s="9">
        <f t="shared" si="152"/>
        <v>42048.99863425926</v>
      </c>
      <c r="W1398">
        <f t="shared" si="153"/>
        <v>2015</v>
      </c>
    </row>
    <row r="1399" spans="1:23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9">
        <f t="shared" si="147"/>
        <v>42670.888194444444</v>
      </c>
      <c r="K1399">
        <v>1475013710</v>
      </c>
      <c r="L1399" s="9">
        <f t="shared" si="148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2">
        <f t="shared" si="149"/>
        <v>1.1399999999999999</v>
      </c>
      <c r="R1399">
        <f t="shared" si="150"/>
        <v>72.06</v>
      </c>
      <c r="S1399" s="14" t="s">
        <v>8323</v>
      </c>
      <c r="T1399" t="s">
        <v>8324</v>
      </c>
      <c r="U1399" s="9">
        <f t="shared" si="151"/>
        <v>42640.917939814812</v>
      </c>
      <c r="V1399" s="9">
        <f t="shared" si="152"/>
        <v>42670.888194444444</v>
      </c>
      <c r="W1399">
        <f t="shared" si="153"/>
        <v>2016</v>
      </c>
    </row>
    <row r="1400" spans="1:23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9">
        <f t="shared" si="147"/>
        <v>42556.874236111107</v>
      </c>
      <c r="K1400">
        <v>1465160334</v>
      </c>
      <c r="L1400" s="9">
        <f t="shared" si="148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2">
        <f t="shared" si="149"/>
        <v>1.1000000000000001</v>
      </c>
      <c r="R1400">
        <f t="shared" si="150"/>
        <v>74.25</v>
      </c>
      <c r="S1400" s="14" t="s">
        <v>8323</v>
      </c>
      <c r="T1400" t="s">
        <v>8324</v>
      </c>
      <c r="U1400" s="9">
        <f t="shared" si="151"/>
        <v>42526.874236111107</v>
      </c>
      <c r="V1400" s="9">
        <f t="shared" si="152"/>
        <v>42556.874236111107</v>
      </c>
      <c r="W1400">
        <f t="shared" si="153"/>
        <v>2016</v>
      </c>
    </row>
    <row r="1401" spans="1:23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9">
        <f t="shared" si="147"/>
        <v>41919.004317129627</v>
      </c>
      <c r="K1401">
        <v>1410048373</v>
      </c>
      <c r="L1401" s="9">
        <f t="shared" si="148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2">
        <f t="shared" si="149"/>
        <v>1.26</v>
      </c>
      <c r="R1401">
        <f t="shared" si="150"/>
        <v>61.7</v>
      </c>
      <c r="S1401" s="14" t="s">
        <v>8323</v>
      </c>
      <c r="T1401" t="s">
        <v>8324</v>
      </c>
      <c r="U1401" s="9">
        <f t="shared" si="151"/>
        <v>41889.004317129627</v>
      </c>
      <c r="V1401" s="9">
        <f t="shared" si="152"/>
        <v>41919.004317129627</v>
      </c>
      <c r="W1401">
        <f t="shared" si="153"/>
        <v>2014</v>
      </c>
    </row>
    <row r="1402" spans="1:23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9">
        <f t="shared" si="147"/>
        <v>42533.229166666672</v>
      </c>
      <c r="K1402">
        <v>1462695073</v>
      </c>
      <c r="L1402" s="9">
        <f t="shared" si="148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2">
        <f t="shared" si="149"/>
        <v>1.67</v>
      </c>
      <c r="R1402">
        <f t="shared" si="150"/>
        <v>17.239999999999998</v>
      </c>
      <c r="S1402" s="14" t="s">
        <v>8323</v>
      </c>
      <c r="T1402" t="s">
        <v>8324</v>
      </c>
      <c r="U1402" s="9">
        <f t="shared" si="151"/>
        <v>42498.341122685189</v>
      </c>
      <c r="V1402" s="9">
        <f t="shared" si="152"/>
        <v>42533.229166666672</v>
      </c>
      <c r="W1402">
        <f t="shared" si="153"/>
        <v>2016</v>
      </c>
    </row>
    <row r="1403" spans="1:23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9">
        <f t="shared" si="147"/>
        <v>41420.99622685185</v>
      </c>
      <c r="K1403">
        <v>1367798074</v>
      </c>
      <c r="L1403" s="9">
        <f t="shared" si="148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2">
        <f t="shared" si="149"/>
        <v>4.97</v>
      </c>
      <c r="R1403">
        <f t="shared" si="150"/>
        <v>51.72</v>
      </c>
      <c r="S1403" s="14" t="s">
        <v>8323</v>
      </c>
      <c r="T1403" t="s">
        <v>8324</v>
      </c>
      <c r="U1403" s="9">
        <f t="shared" si="151"/>
        <v>41399.99622685185</v>
      </c>
      <c r="V1403" s="9">
        <f t="shared" si="152"/>
        <v>41420.99622685185</v>
      </c>
      <c r="W1403">
        <f t="shared" si="153"/>
        <v>2013</v>
      </c>
    </row>
    <row r="1404" spans="1:23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9">
        <f t="shared" si="147"/>
        <v>42125.011701388888</v>
      </c>
      <c r="K1404">
        <v>1425259011</v>
      </c>
      <c r="L1404" s="9">
        <f t="shared" si="148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2">
        <f t="shared" si="149"/>
        <v>1.0900000000000001</v>
      </c>
      <c r="R1404">
        <f t="shared" si="150"/>
        <v>24.15</v>
      </c>
      <c r="S1404" s="14" t="s">
        <v>8323</v>
      </c>
      <c r="T1404" t="s">
        <v>8324</v>
      </c>
      <c r="U1404" s="9">
        <f t="shared" si="151"/>
        <v>42065.053368055553</v>
      </c>
      <c r="V1404" s="9">
        <f t="shared" si="152"/>
        <v>42125.011701388888</v>
      </c>
      <c r="W1404">
        <f t="shared" si="153"/>
        <v>2015</v>
      </c>
    </row>
    <row r="1405" spans="1:23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9">
        <f t="shared" si="147"/>
        <v>41481.062905092593</v>
      </c>
      <c r="K1405">
        <v>1372210235</v>
      </c>
      <c r="L1405" s="9">
        <f t="shared" si="148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2">
        <f t="shared" si="149"/>
        <v>1.03</v>
      </c>
      <c r="R1405">
        <f t="shared" si="150"/>
        <v>62.17</v>
      </c>
      <c r="S1405" s="14" t="s">
        <v>8323</v>
      </c>
      <c r="T1405" t="s">
        <v>8324</v>
      </c>
      <c r="U1405" s="9">
        <f t="shared" si="151"/>
        <v>41451.062905092593</v>
      </c>
      <c r="V1405" s="9">
        <f t="shared" si="152"/>
        <v>41481.062905092593</v>
      </c>
      <c r="W1405">
        <f t="shared" si="153"/>
        <v>2013</v>
      </c>
    </row>
    <row r="1406" spans="1:23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9">
        <f t="shared" si="147"/>
        <v>42057.510243055556</v>
      </c>
      <c r="K1406">
        <v>1422447285</v>
      </c>
      <c r="L1406" s="9">
        <f t="shared" si="148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2">
        <f t="shared" si="149"/>
        <v>0.02</v>
      </c>
      <c r="R1406">
        <f t="shared" si="150"/>
        <v>48.2</v>
      </c>
      <c r="S1406" s="14" t="s">
        <v>8320</v>
      </c>
      <c r="T1406" t="s">
        <v>8339</v>
      </c>
      <c r="U1406" s="9">
        <f t="shared" si="151"/>
        <v>42032.510243055556</v>
      </c>
      <c r="V1406" s="9">
        <f t="shared" si="152"/>
        <v>42057.510243055556</v>
      </c>
      <c r="W1406">
        <f t="shared" si="153"/>
        <v>2015</v>
      </c>
    </row>
    <row r="1407" spans="1:23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9">
        <f t="shared" si="147"/>
        <v>41971.722233796296</v>
      </c>
      <c r="K1407">
        <v>1414599601</v>
      </c>
      <c r="L1407" s="9">
        <f t="shared" si="148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2">
        <f t="shared" si="149"/>
        <v>0</v>
      </c>
      <c r="R1407">
        <f t="shared" si="150"/>
        <v>6.18</v>
      </c>
      <c r="S1407" s="14" t="s">
        <v>8320</v>
      </c>
      <c r="T1407" t="s">
        <v>8339</v>
      </c>
      <c r="U1407" s="9">
        <f t="shared" si="151"/>
        <v>41941.680567129632</v>
      </c>
      <c r="V1407" s="9">
        <f t="shared" si="152"/>
        <v>41971.722233796296</v>
      </c>
      <c r="W1407">
        <f t="shared" si="153"/>
        <v>2014</v>
      </c>
    </row>
    <row r="1408" spans="1:23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9">
        <f t="shared" si="147"/>
        <v>42350.416666666672</v>
      </c>
      <c r="K1408">
        <v>1445336607</v>
      </c>
      <c r="L1408" s="9">
        <f t="shared" si="148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2">
        <f t="shared" si="149"/>
        <v>0</v>
      </c>
      <c r="R1408">
        <f t="shared" si="150"/>
        <v>5</v>
      </c>
      <c r="S1408" s="14" t="s">
        <v>8320</v>
      </c>
      <c r="T1408" t="s">
        <v>8339</v>
      </c>
      <c r="U1408" s="9">
        <f t="shared" si="151"/>
        <v>42297.432951388888</v>
      </c>
      <c r="V1408" s="9">
        <f t="shared" si="152"/>
        <v>42350.416666666672</v>
      </c>
      <c r="W1408">
        <f t="shared" si="153"/>
        <v>2015</v>
      </c>
    </row>
    <row r="1409" spans="1:23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9">
        <f t="shared" si="147"/>
        <v>41863.536782407406</v>
      </c>
      <c r="K1409">
        <v>1405687978</v>
      </c>
      <c r="L1409" s="9">
        <f t="shared" si="148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2">
        <f t="shared" si="149"/>
        <v>0.01</v>
      </c>
      <c r="R1409">
        <f t="shared" si="150"/>
        <v>7.5</v>
      </c>
      <c r="S1409" s="14" t="s">
        <v>8320</v>
      </c>
      <c r="T1409" t="s">
        <v>8339</v>
      </c>
      <c r="U1409" s="9">
        <f t="shared" si="151"/>
        <v>41838.536782407406</v>
      </c>
      <c r="V1409" s="9">
        <f t="shared" si="152"/>
        <v>41863.536782407406</v>
      </c>
      <c r="W1409">
        <f t="shared" si="153"/>
        <v>2014</v>
      </c>
    </row>
    <row r="1410" spans="1:23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9">
        <f t="shared" ref="J1410:J1473" si="154">(I1410/86400)+DATE(1970,1,1)</f>
        <v>42321.913842592592</v>
      </c>
      <c r="K1410">
        <v>1444856156</v>
      </c>
      <c r="L1410" s="9">
        <f t="shared" ref="L1410:L1473" si="155">(K1410/86400)+DATE(1970,1,1)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2">
        <f t="shared" si="149"/>
        <v>7.0000000000000007E-2</v>
      </c>
      <c r="R1410">
        <f t="shared" si="150"/>
        <v>12</v>
      </c>
      <c r="S1410" s="14" t="s">
        <v>8320</v>
      </c>
      <c r="T1410" t="s">
        <v>8339</v>
      </c>
      <c r="U1410" s="9">
        <f t="shared" si="151"/>
        <v>42291.872175925921</v>
      </c>
      <c r="V1410" s="9">
        <f t="shared" si="152"/>
        <v>42321.913842592592</v>
      </c>
      <c r="W1410">
        <f t="shared" si="153"/>
        <v>2015</v>
      </c>
    </row>
    <row r="1411" spans="1:23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9">
        <f t="shared" si="154"/>
        <v>42005.175173611111</v>
      </c>
      <c r="K1411">
        <v>1414897935</v>
      </c>
      <c r="L1411" s="9">
        <f t="shared" si="155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2">
        <f t="shared" ref="Q1411:Q1474" si="156">ROUND(E1411/D1411,2)</f>
        <v>0</v>
      </c>
      <c r="R1411">
        <f t="shared" ref="R1411:R1474" si="157">IFERROR(ROUND(E1411/N1411,2),0)</f>
        <v>0</v>
      </c>
      <c r="S1411" s="14" t="s">
        <v>8320</v>
      </c>
      <c r="T1411" t="s">
        <v>8339</v>
      </c>
      <c r="U1411" s="9">
        <f t="shared" ref="U1411:U1474" si="158">(K1411/86400)+DATE(1970,1,1)</f>
        <v>41945.133506944447</v>
      </c>
      <c r="V1411" s="9">
        <f t="shared" ref="V1411:V1474" si="159">(I1411/86400)+DATE(1970,1,1)</f>
        <v>42005.175173611111</v>
      </c>
      <c r="W1411">
        <f t="shared" ref="W1411:W1474" si="160">YEAR(U1411)</f>
        <v>2014</v>
      </c>
    </row>
    <row r="1412" spans="1:23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9">
        <f t="shared" si="154"/>
        <v>42524.318518518514</v>
      </c>
      <c r="K1412">
        <v>1461051520</v>
      </c>
      <c r="L1412" s="9">
        <f t="shared" si="15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2">
        <f t="shared" si="156"/>
        <v>0</v>
      </c>
      <c r="R1412">
        <f t="shared" si="157"/>
        <v>1</v>
      </c>
      <c r="S1412" s="14" t="s">
        <v>8320</v>
      </c>
      <c r="T1412" t="s">
        <v>8339</v>
      </c>
      <c r="U1412" s="9">
        <f t="shared" si="158"/>
        <v>42479.318518518514</v>
      </c>
      <c r="V1412" s="9">
        <f t="shared" si="159"/>
        <v>42524.318518518514</v>
      </c>
      <c r="W1412">
        <f t="shared" si="160"/>
        <v>2016</v>
      </c>
    </row>
    <row r="1413" spans="1:23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9">
        <f t="shared" si="154"/>
        <v>42041.059027777781</v>
      </c>
      <c r="K1413">
        <v>1420766700</v>
      </c>
      <c r="L1413" s="9">
        <f t="shared" si="15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2">
        <f t="shared" si="156"/>
        <v>0</v>
      </c>
      <c r="R1413">
        <f t="shared" si="157"/>
        <v>2.33</v>
      </c>
      <c r="S1413" s="14" t="s">
        <v>8320</v>
      </c>
      <c r="T1413" t="s">
        <v>8339</v>
      </c>
      <c r="U1413" s="9">
        <f t="shared" si="158"/>
        <v>42013.059027777781</v>
      </c>
      <c r="V1413" s="9">
        <f t="shared" si="159"/>
        <v>42041.059027777781</v>
      </c>
      <c r="W1413">
        <f t="shared" si="160"/>
        <v>2015</v>
      </c>
    </row>
    <row r="1414" spans="1:23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9">
        <f t="shared" si="154"/>
        <v>41977.063645833332</v>
      </c>
      <c r="K1414">
        <v>1415064699</v>
      </c>
      <c r="L1414" s="9">
        <f t="shared" si="15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2">
        <f t="shared" si="156"/>
        <v>0.05</v>
      </c>
      <c r="R1414">
        <f t="shared" si="157"/>
        <v>24.62</v>
      </c>
      <c r="S1414" s="14" t="s">
        <v>8320</v>
      </c>
      <c r="T1414" t="s">
        <v>8339</v>
      </c>
      <c r="U1414" s="9">
        <f t="shared" si="158"/>
        <v>41947.063645833332</v>
      </c>
      <c r="V1414" s="9">
        <f t="shared" si="159"/>
        <v>41977.063645833332</v>
      </c>
      <c r="W1414">
        <f t="shared" si="160"/>
        <v>2014</v>
      </c>
    </row>
    <row r="1415" spans="1:23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9">
        <f t="shared" si="154"/>
        <v>42420.437152777777</v>
      </c>
      <c r="K1415">
        <v>1450780170</v>
      </c>
      <c r="L1415" s="9">
        <f t="shared" si="15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2">
        <f t="shared" si="156"/>
        <v>0.05</v>
      </c>
      <c r="R1415">
        <f t="shared" si="157"/>
        <v>100</v>
      </c>
      <c r="S1415" s="14" t="s">
        <v>8320</v>
      </c>
      <c r="T1415" t="s">
        <v>8339</v>
      </c>
      <c r="U1415" s="9">
        <f t="shared" si="158"/>
        <v>42360.437152777777</v>
      </c>
      <c r="V1415" s="9">
        <f t="shared" si="159"/>
        <v>42420.437152777777</v>
      </c>
      <c r="W1415">
        <f t="shared" si="160"/>
        <v>2015</v>
      </c>
    </row>
    <row r="1416" spans="1:23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9">
        <f t="shared" si="154"/>
        <v>42738.25309027778</v>
      </c>
      <c r="K1416">
        <v>1480831467</v>
      </c>
      <c r="L1416" s="9">
        <f t="shared" si="15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2">
        <f t="shared" si="156"/>
        <v>0</v>
      </c>
      <c r="R1416">
        <f t="shared" si="157"/>
        <v>1</v>
      </c>
      <c r="S1416" s="14" t="s">
        <v>8320</v>
      </c>
      <c r="T1416" t="s">
        <v>8339</v>
      </c>
      <c r="U1416" s="9">
        <f t="shared" si="158"/>
        <v>42708.25309027778</v>
      </c>
      <c r="V1416" s="9">
        <f t="shared" si="159"/>
        <v>42738.25309027778</v>
      </c>
      <c r="W1416">
        <f t="shared" si="160"/>
        <v>2016</v>
      </c>
    </row>
    <row r="1417" spans="1:23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9">
        <f t="shared" si="154"/>
        <v>42232.675821759258</v>
      </c>
      <c r="K1417">
        <v>1436285591</v>
      </c>
      <c r="L1417" s="9">
        <f t="shared" si="15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2">
        <f t="shared" si="156"/>
        <v>0.18</v>
      </c>
      <c r="R1417">
        <f t="shared" si="157"/>
        <v>88.89</v>
      </c>
      <c r="S1417" s="14" t="s">
        <v>8320</v>
      </c>
      <c r="T1417" t="s">
        <v>8339</v>
      </c>
      <c r="U1417" s="9">
        <f t="shared" si="158"/>
        <v>42192.675821759258</v>
      </c>
      <c r="V1417" s="9">
        <f t="shared" si="159"/>
        <v>42232.675821759258</v>
      </c>
      <c r="W1417">
        <f t="shared" si="160"/>
        <v>2015</v>
      </c>
    </row>
    <row r="1418" spans="1:23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9">
        <f t="shared" si="154"/>
        <v>42329.967812499999</v>
      </c>
      <c r="K1418">
        <v>1445552019</v>
      </c>
      <c r="L1418" s="9">
        <f t="shared" si="15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2">
        <f t="shared" si="156"/>
        <v>0</v>
      </c>
      <c r="R1418">
        <f t="shared" si="157"/>
        <v>0</v>
      </c>
      <c r="S1418" s="14" t="s">
        <v>8320</v>
      </c>
      <c r="T1418" t="s">
        <v>8339</v>
      </c>
      <c r="U1418" s="9">
        <f t="shared" si="158"/>
        <v>42299.926145833335</v>
      </c>
      <c r="V1418" s="9">
        <f t="shared" si="159"/>
        <v>42329.967812499999</v>
      </c>
      <c r="W1418">
        <f t="shared" si="160"/>
        <v>2015</v>
      </c>
    </row>
    <row r="1419" spans="1:23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9">
        <f t="shared" si="154"/>
        <v>42262.46597222222</v>
      </c>
      <c r="K1419">
        <v>1439696174</v>
      </c>
      <c r="L1419" s="9">
        <f t="shared" si="15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2">
        <f t="shared" si="156"/>
        <v>0.01</v>
      </c>
      <c r="R1419">
        <f t="shared" si="157"/>
        <v>27.5</v>
      </c>
      <c r="S1419" s="14" t="s">
        <v>8320</v>
      </c>
      <c r="T1419" t="s">
        <v>8339</v>
      </c>
      <c r="U1419" s="9">
        <f t="shared" si="158"/>
        <v>42232.15016203704</v>
      </c>
      <c r="V1419" s="9">
        <f t="shared" si="159"/>
        <v>42262.46597222222</v>
      </c>
      <c r="W1419">
        <f t="shared" si="160"/>
        <v>2015</v>
      </c>
    </row>
    <row r="1420" spans="1:23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9">
        <f t="shared" si="154"/>
        <v>42425.456412037034</v>
      </c>
      <c r="K1420">
        <v>1453805834</v>
      </c>
      <c r="L1420" s="9">
        <f t="shared" si="15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2">
        <f t="shared" si="156"/>
        <v>0</v>
      </c>
      <c r="R1420">
        <f t="shared" si="157"/>
        <v>6</v>
      </c>
      <c r="S1420" s="14" t="s">
        <v>8320</v>
      </c>
      <c r="T1420" t="s">
        <v>8339</v>
      </c>
      <c r="U1420" s="9">
        <f t="shared" si="158"/>
        <v>42395.456412037034</v>
      </c>
      <c r="V1420" s="9">
        <f t="shared" si="159"/>
        <v>42425.456412037034</v>
      </c>
      <c r="W1420">
        <f t="shared" si="160"/>
        <v>2016</v>
      </c>
    </row>
    <row r="1421" spans="1:23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9">
        <f t="shared" si="154"/>
        <v>42652.456238425926</v>
      </c>
      <c r="K1421">
        <v>1473418619</v>
      </c>
      <c r="L1421" s="9">
        <f t="shared" si="15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2">
        <f t="shared" si="156"/>
        <v>7.0000000000000007E-2</v>
      </c>
      <c r="R1421">
        <f t="shared" si="157"/>
        <v>44.5</v>
      </c>
      <c r="S1421" s="14" t="s">
        <v>8320</v>
      </c>
      <c r="T1421" t="s">
        <v>8339</v>
      </c>
      <c r="U1421" s="9">
        <f t="shared" si="158"/>
        <v>42622.456238425926</v>
      </c>
      <c r="V1421" s="9">
        <f t="shared" si="159"/>
        <v>42652.456238425926</v>
      </c>
      <c r="W1421">
        <f t="shared" si="160"/>
        <v>2016</v>
      </c>
    </row>
    <row r="1422" spans="1:23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9">
        <f t="shared" si="154"/>
        <v>42549.667662037042</v>
      </c>
      <c r="K1422">
        <v>1464969686</v>
      </c>
      <c r="L1422" s="9">
        <f t="shared" si="15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2">
        <f t="shared" si="156"/>
        <v>0.03</v>
      </c>
      <c r="R1422">
        <f t="shared" si="157"/>
        <v>1</v>
      </c>
      <c r="S1422" s="14" t="s">
        <v>8320</v>
      </c>
      <c r="T1422" t="s">
        <v>8339</v>
      </c>
      <c r="U1422" s="9">
        <f t="shared" si="158"/>
        <v>42524.667662037042</v>
      </c>
      <c r="V1422" s="9">
        <f t="shared" si="159"/>
        <v>42549.667662037042</v>
      </c>
      <c r="W1422">
        <f t="shared" si="160"/>
        <v>2016</v>
      </c>
    </row>
    <row r="1423" spans="1:23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9">
        <f t="shared" si="154"/>
        <v>42043.915613425925</v>
      </c>
      <c r="K1423">
        <v>1420840709</v>
      </c>
      <c r="L1423" s="9">
        <f t="shared" si="15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2">
        <f t="shared" si="156"/>
        <v>0</v>
      </c>
      <c r="R1423">
        <f t="shared" si="157"/>
        <v>100</v>
      </c>
      <c r="S1423" s="14" t="s">
        <v>8320</v>
      </c>
      <c r="T1423" t="s">
        <v>8339</v>
      </c>
      <c r="U1423" s="9">
        <f t="shared" si="158"/>
        <v>42013.915613425925</v>
      </c>
      <c r="V1423" s="9">
        <f t="shared" si="159"/>
        <v>42043.915613425925</v>
      </c>
      <c r="W1423">
        <f t="shared" si="160"/>
        <v>2015</v>
      </c>
    </row>
    <row r="1424" spans="1:23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9">
        <f t="shared" si="154"/>
        <v>42634.239629629628</v>
      </c>
      <c r="K1424">
        <v>1471844704</v>
      </c>
      <c r="L1424" s="9">
        <f t="shared" si="15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2">
        <f t="shared" si="156"/>
        <v>0</v>
      </c>
      <c r="R1424">
        <f t="shared" si="157"/>
        <v>13</v>
      </c>
      <c r="S1424" s="14" t="s">
        <v>8320</v>
      </c>
      <c r="T1424" t="s">
        <v>8339</v>
      </c>
      <c r="U1424" s="9">
        <f t="shared" si="158"/>
        <v>42604.239629629628</v>
      </c>
      <c r="V1424" s="9">
        <f t="shared" si="159"/>
        <v>42634.239629629628</v>
      </c>
      <c r="W1424">
        <f t="shared" si="160"/>
        <v>2016</v>
      </c>
    </row>
    <row r="1425" spans="1:23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9">
        <f t="shared" si="154"/>
        <v>42370.360312500001</v>
      </c>
      <c r="K1425">
        <v>1449045531</v>
      </c>
      <c r="L1425" s="9">
        <f t="shared" si="15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2">
        <f t="shared" si="156"/>
        <v>0</v>
      </c>
      <c r="R1425">
        <f t="shared" si="157"/>
        <v>100</v>
      </c>
      <c r="S1425" s="14" t="s">
        <v>8320</v>
      </c>
      <c r="T1425" t="s">
        <v>8339</v>
      </c>
      <c r="U1425" s="9">
        <f t="shared" si="158"/>
        <v>42340.360312500001</v>
      </c>
      <c r="V1425" s="9">
        <f t="shared" si="159"/>
        <v>42370.360312500001</v>
      </c>
      <c r="W1425">
        <f t="shared" si="160"/>
        <v>2015</v>
      </c>
    </row>
    <row r="1426" spans="1:23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9">
        <f t="shared" si="154"/>
        <v>42689.759282407409</v>
      </c>
      <c r="K1426">
        <v>1478106802</v>
      </c>
      <c r="L1426" s="9">
        <f t="shared" si="15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2">
        <f t="shared" si="156"/>
        <v>0.2</v>
      </c>
      <c r="R1426">
        <f t="shared" si="157"/>
        <v>109.07</v>
      </c>
      <c r="S1426" s="14" t="s">
        <v>8320</v>
      </c>
      <c r="T1426" t="s">
        <v>8339</v>
      </c>
      <c r="U1426" s="9">
        <f t="shared" si="158"/>
        <v>42676.717615740738</v>
      </c>
      <c r="V1426" s="9">
        <f t="shared" si="159"/>
        <v>42689.759282407409</v>
      </c>
      <c r="W1426">
        <f t="shared" si="160"/>
        <v>2016</v>
      </c>
    </row>
    <row r="1427" spans="1:23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9">
        <f t="shared" si="154"/>
        <v>42123.131469907406</v>
      </c>
      <c r="K1427">
        <v>1427684959</v>
      </c>
      <c r="L1427" s="9">
        <f t="shared" si="15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2">
        <f t="shared" si="156"/>
        <v>0</v>
      </c>
      <c r="R1427">
        <f t="shared" si="157"/>
        <v>0</v>
      </c>
      <c r="S1427" s="14" t="s">
        <v>8320</v>
      </c>
      <c r="T1427" t="s">
        <v>8339</v>
      </c>
      <c r="U1427" s="9">
        <f t="shared" si="158"/>
        <v>42093.131469907406</v>
      </c>
      <c r="V1427" s="9">
        <f t="shared" si="159"/>
        <v>42123.131469907406</v>
      </c>
      <c r="W1427">
        <f t="shared" si="160"/>
        <v>2015</v>
      </c>
    </row>
    <row r="1428" spans="1:23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9">
        <f t="shared" si="154"/>
        <v>42240.390277777777</v>
      </c>
      <c r="K1428">
        <v>1435224120</v>
      </c>
      <c r="L1428" s="9">
        <f t="shared" si="15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2">
        <f t="shared" si="156"/>
        <v>0</v>
      </c>
      <c r="R1428">
        <f t="shared" si="157"/>
        <v>0</v>
      </c>
      <c r="S1428" s="14" t="s">
        <v>8320</v>
      </c>
      <c r="T1428" t="s">
        <v>8339</v>
      </c>
      <c r="U1428" s="9">
        <f t="shared" si="158"/>
        <v>42180.390277777777</v>
      </c>
      <c r="V1428" s="9">
        <f t="shared" si="159"/>
        <v>42240.390277777777</v>
      </c>
      <c r="W1428">
        <f t="shared" si="160"/>
        <v>2015</v>
      </c>
    </row>
    <row r="1429" spans="1:23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9">
        <f t="shared" si="154"/>
        <v>42631.851678240739</v>
      </c>
      <c r="K1429">
        <v>1471638385</v>
      </c>
      <c r="L1429" s="9">
        <f t="shared" si="15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2">
        <f t="shared" si="156"/>
        <v>0.08</v>
      </c>
      <c r="R1429">
        <f t="shared" si="157"/>
        <v>104.75</v>
      </c>
      <c r="S1429" s="14" t="s">
        <v>8320</v>
      </c>
      <c r="T1429" t="s">
        <v>8339</v>
      </c>
      <c r="U1429" s="9">
        <f t="shared" si="158"/>
        <v>42601.851678240739</v>
      </c>
      <c r="V1429" s="9">
        <f t="shared" si="159"/>
        <v>42631.851678240739</v>
      </c>
      <c r="W1429">
        <f t="shared" si="160"/>
        <v>2016</v>
      </c>
    </row>
    <row r="1430" spans="1:23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9">
        <f t="shared" si="154"/>
        <v>42462.338159722218</v>
      </c>
      <c r="K1430">
        <v>1456996017</v>
      </c>
      <c r="L1430" s="9">
        <f t="shared" si="15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2">
        <f t="shared" si="156"/>
        <v>0.05</v>
      </c>
      <c r="R1430">
        <f t="shared" si="157"/>
        <v>15</v>
      </c>
      <c r="S1430" s="14" t="s">
        <v>8320</v>
      </c>
      <c r="T1430" t="s">
        <v>8339</v>
      </c>
      <c r="U1430" s="9">
        <f t="shared" si="158"/>
        <v>42432.379826388889</v>
      </c>
      <c r="V1430" s="9">
        <f t="shared" si="159"/>
        <v>42462.338159722218</v>
      </c>
      <c r="W1430">
        <f t="shared" si="160"/>
        <v>2016</v>
      </c>
    </row>
    <row r="1431" spans="1:23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9">
        <f t="shared" si="154"/>
        <v>42104.060671296298</v>
      </c>
      <c r="K1431">
        <v>1426037242</v>
      </c>
      <c r="L1431" s="9">
        <f t="shared" si="155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s="12">
        <f t="shared" si="156"/>
        <v>0</v>
      </c>
      <c r="R1431">
        <f t="shared" si="157"/>
        <v>0</v>
      </c>
      <c r="S1431" s="14" t="s">
        <v>8320</v>
      </c>
      <c r="T1431" t="s">
        <v>8339</v>
      </c>
      <c r="U1431" s="9">
        <f t="shared" si="158"/>
        <v>42074.060671296298</v>
      </c>
      <c r="V1431" s="9">
        <f t="shared" si="159"/>
        <v>42104.060671296298</v>
      </c>
      <c r="W1431">
        <f t="shared" si="160"/>
        <v>2015</v>
      </c>
    </row>
    <row r="1432" spans="1:23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9">
        <f t="shared" si="154"/>
        <v>41992.813518518524</v>
      </c>
      <c r="K1432">
        <v>1416339088</v>
      </c>
      <c r="L1432" s="9">
        <f t="shared" si="155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 s="12">
        <f t="shared" si="156"/>
        <v>0.08</v>
      </c>
      <c r="R1432">
        <f t="shared" si="157"/>
        <v>80.599999999999994</v>
      </c>
      <c r="S1432" s="14" t="s">
        <v>8320</v>
      </c>
      <c r="T1432" t="s">
        <v>8339</v>
      </c>
      <c r="U1432" s="9">
        <f t="shared" si="158"/>
        <v>41961.813518518524</v>
      </c>
      <c r="V1432" s="9">
        <f t="shared" si="159"/>
        <v>41992.813518518524</v>
      </c>
      <c r="W1432">
        <f t="shared" si="160"/>
        <v>2014</v>
      </c>
    </row>
    <row r="1433" spans="1:23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9">
        <f t="shared" si="154"/>
        <v>42334.252500000002</v>
      </c>
      <c r="K1433">
        <v>1445922216</v>
      </c>
      <c r="L1433" s="9">
        <f t="shared" si="15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2">
        <f t="shared" si="156"/>
        <v>0.32</v>
      </c>
      <c r="R1433">
        <f t="shared" si="157"/>
        <v>115.55</v>
      </c>
      <c r="S1433" s="14" t="s">
        <v>8320</v>
      </c>
      <c r="T1433" t="s">
        <v>8339</v>
      </c>
      <c r="U1433" s="9">
        <f t="shared" si="158"/>
        <v>42304.210833333331</v>
      </c>
      <c r="V1433" s="9">
        <f t="shared" si="159"/>
        <v>42334.252500000002</v>
      </c>
      <c r="W1433">
        <f t="shared" si="160"/>
        <v>2015</v>
      </c>
    </row>
    <row r="1434" spans="1:23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9">
        <f t="shared" si="154"/>
        <v>42205.780416666668</v>
      </c>
      <c r="K1434">
        <v>1434825828</v>
      </c>
      <c r="L1434" s="9">
        <f t="shared" si="15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2">
        <f t="shared" si="156"/>
        <v>0</v>
      </c>
      <c r="R1434">
        <f t="shared" si="157"/>
        <v>0</v>
      </c>
      <c r="S1434" s="14" t="s">
        <v>8320</v>
      </c>
      <c r="T1434" t="s">
        <v>8339</v>
      </c>
      <c r="U1434" s="9">
        <f t="shared" si="158"/>
        <v>42175.780416666668</v>
      </c>
      <c r="V1434" s="9">
        <f t="shared" si="159"/>
        <v>42205.780416666668</v>
      </c>
      <c r="W1434">
        <f t="shared" si="160"/>
        <v>2015</v>
      </c>
    </row>
    <row r="1435" spans="1:23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9">
        <f t="shared" si="154"/>
        <v>42714.458333333328</v>
      </c>
      <c r="K1435">
        <v>1477839675</v>
      </c>
      <c r="L1435" s="9">
        <f t="shared" si="15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2">
        <f t="shared" si="156"/>
        <v>7.0000000000000007E-2</v>
      </c>
      <c r="R1435">
        <f t="shared" si="157"/>
        <v>80.5</v>
      </c>
      <c r="S1435" s="14" t="s">
        <v>8320</v>
      </c>
      <c r="T1435" t="s">
        <v>8339</v>
      </c>
      <c r="U1435" s="9">
        <f t="shared" si="158"/>
        <v>42673.625868055555</v>
      </c>
      <c r="V1435" s="9">
        <f t="shared" si="159"/>
        <v>42714.458333333328</v>
      </c>
      <c r="W1435">
        <f t="shared" si="160"/>
        <v>2016</v>
      </c>
    </row>
    <row r="1436" spans="1:23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9">
        <f t="shared" si="154"/>
        <v>42163.625</v>
      </c>
      <c r="K1436">
        <v>1431973478</v>
      </c>
      <c r="L1436" s="9">
        <f t="shared" si="15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2">
        <f t="shared" si="156"/>
        <v>0.1</v>
      </c>
      <c r="R1436">
        <f t="shared" si="157"/>
        <v>744.55</v>
      </c>
      <c r="S1436" s="14" t="s">
        <v>8320</v>
      </c>
      <c r="T1436" t="s">
        <v>8339</v>
      </c>
      <c r="U1436" s="9">
        <f t="shared" si="158"/>
        <v>42142.767106481479</v>
      </c>
      <c r="V1436" s="9">
        <f t="shared" si="159"/>
        <v>42163.625</v>
      </c>
      <c r="W1436">
        <f t="shared" si="160"/>
        <v>2015</v>
      </c>
    </row>
    <row r="1437" spans="1:23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9">
        <f t="shared" si="154"/>
        <v>42288.780324074076</v>
      </c>
      <c r="K1437">
        <v>1441997020</v>
      </c>
      <c r="L1437" s="9">
        <f t="shared" si="15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2">
        <f t="shared" si="156"/>
        <v>0</v>
      </c>
      <c r="R1437">
        <f t="shared" si="157"/>
        <v>7.5</v>
      </c>
      <c r="S1437" s="14" t="s">
        <v>8320</v>
      </c>
      <c r="T1437" t="s">
        <v>8339</v>
      </c>
      <c r="U1437" s="9">
        <f t="shared" si="158"/>
        <v>42258.780324074076</v>
      </c>
      <c r="V1437" s="9">
        <f t="shared" si="159"/>
        <v>42288.780324074076</v>
      </c>
      <c r="W1437">
        <f t="shared" si="160"/>
        <v>2015</v>
      </c>
    </row>
    <row r="1438" spans="1:23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9">
        <f t="shared" si="154"/>
        <v>42421.35019675926</v>
      </c>
      <c r="K1438">
        <v>1453451057</v>
      </c>
      <c r="L1438" s="9">
        <f t="shared" si="15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2">
        <f t="shared" si="156"/>
        <v>0.01</v>
      </c>
      <c r="R1438">
        <f t="shared" si="157"/>
        <v>38.5</v>
      </c>
      <c r="S1438" s="14" t="s">
        <v>8320</v>
      </c>
      <c r="T1438" t="s">
        <v>8339</v>
      </c>
      <c r="U1438" s="9">
        <f t="shared" si="158"/>
        <v>42391.35019675926</v>
      </c>
      <c r="V1438" s="9">
        <f t="shared" si="159"/>
        <v>42421.35019675926</v>
      </c>
      <c r="W1438">
        <f t="shared" si="160"/>
        <v>2016</v>
      </c>
    </row>
    <row r="1439" spans="1:23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9">
        <f t="shared" si="154"/>
        <v>41833.207638888889</v>
      </c>
      <c r="K1439">
        <v>1402058739</v>
      </c>
      <c r="L1439" s="9">
        <f t="shared" si="15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2">
        <f t="shared" si="156"/>
        <v>0.27</v>
      </c>
      <c r="R1439">
        <f t="shared" si="157"/>
        <v>36.68</v>
      </c>
      <c r="S1439" s="14" t="s">
        <v>8320</v>
      </c>
      <c r="T1439" t="s">
        <v>8339</v>
      </c>
      <c r="U1439" s="9">
        <f t="shared" si="158"/>
        <v>41796.531701388885</v>
      </c>
      <c r="V1439" s="9">
        <f t="shared" si="159"/>
        <v>41833.207638888889</v>
      </c>
      <c r="W1439">
        <f t="shared" si="160"/>
        <v>2014</v>
      </c>
    </row>
    <row r="1440" spans="1:23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9">
        <f t="shared" si="154"/>
        <v>42487.579861111109</v>
      </c>
      <c r="K1440">
        <v>1459198499</v>
      </c>
      <c r="L1440" s="9">
        <f t="shared" si="15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2">
        <f t="shared" si="156"/>
        <v>0.03</v>
      </c>
      <c r="R1440">
        <f t="shared" si="157"/>
        <v>75</v>
      </c>
      <c r="S1440" s="14" t="s">
        <v>8320</v>
      </c>
      <c r="T1440" t="s">
        <v>8339</v>
      </c>
      <c r="U1440" s="9">
        <f t="shared" si="158"/>
        <v>42457.871516203704</v>
      </c>
      <c r="V1440" s="9">
        <f t="shared" si="159"/>
        <v>42487.579861111109</v>
      </c>
      <c r="W1440">
        <f t="shared" si="160"/>
        <v>2016</v>
      </c>
    </row>
    <row r="1441" spans="1:23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9">
        <f t="shared" si="154"/>
        <v>42070.829872685186</v>
      </c>
      <c r="K1441">
        <v>1423166101</v>
      </c>
      <c r="L1441" s="9">
        <f t="shared" si="155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 s="12">
        <f t="shared" si="156"/>
        <v>7.0000000000000007E-2</v>
      </c>
      <c r="R1441">
        <f t="shared" si="157"/>
        <v>30</v>
      </c>
      <c r="S1441" s="14" t="s">
        <v>8320</v>
      </c>
      <c r="T1441" t="s">
        <v>8339</v>
      </c>
      <c r="U1441" s="9">
        <f t="shared" si="158"/>
        <v>42040.829872685186</v>
      </c>
      <c r="V1441" s="9">
        <f t="shared" si="159"/>
        <v>42070.829872685186</v>
      </c>
      <c r="W1441">
        <f t="shared" si="160"/>
        <v>2015</v>
      </c>
    </row>
    <row r="1442" spans="1:23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9">
        <f t="shared" si="154"/>
        <v>42516.748414351852</v>
      </c>
      <c r="K1442">
        <v>1461693463</v>
      </c>
      <c r="L1442" s="9">
        <f t="shared" si="15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2">
        <f t="shared" si="156"/>
        <v>0</v>
      </c>
      <c r="R1442">
        <f t="shared" si="157"/>
        <v>1</v>
      </c>
      <c r="S1442" s="14" t="s">
        <v>8320</v>
      </c>
      <c r="T1442" t="s">
        <v>8339</v>
      </c>
      <c r="U1442" s="9">
        <f t="shared" si="158"/>
        <v>42486.748414351852</v>
      </c>
      <c r="V1442" s="9">
        <f t="shared" si="159"/>
        <v>42516.748414351852</v>
      </c>
      <c r="W1442">
        <f t="shared" si="160"/>
        <v>2016</v>
      </c>
    </row>
    <row r="1443" spans="1:23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9">
        <f t="shared" si="154"/>
        <v>42258.765844907408</v>
      </c>
      <c r="K1443">
        <v>1436811769</v>
      </c>
      <c r="L1443" s="9">
        <f t="shared" si="15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2">
        <f t="shared" si="156"/>
        <v>0.01</v>
      </c>
      <c r="R1443">
        <f t="shared" si="157"/>
        <v>673.33</v>
      </c>
      <c r="S1443" s="14" t="s">
        <v>8320</v>
      </c>
      <c r="T1443" t="s">
        <v>8339</v>
      </c>
      <c r="U1443" s="9">
        <f t="shared" si="158"/>
        <v>42198.765844907408</v>
      </c>
      <c r="V1443" s="9">
        <f t="shared" si="159"/>
        <v>42258.765844907408</v>
      </c>
      <c r="W1443">
        <f t="shared" si="160"/>
        <v>2015</v>
      </c>
    </row>
    <row r="1444" spans="1:23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9">
        <f t="shared" si="154"/>
        <v>42515.64534722222</v>
      </c>
      <c r="K1444">
        <v>1461598158</v>
      </c>
      <c r="L1444" s="9">
        <f t="shared" si="15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2">
        <f t="shared" si="156"/>
        <v>0</v>
      </c>
      <c r="R1444">
        <f t="shared" si="157"/>
        <v>0</v>
      </c>
      <c r="S1444" s="14" t="s">
        <v>8320</v>
      </c>
      <c r="T1444" t="s">
        <v>8339</v>
      </c>
      <c r="U1444" s="9">
        <f t="shared" si="158"/>
        <v>42485.64534722222</v>
      </c>
      <c r="V1444" s="9">
        <f t="shared" si="159"/>
        <v>42515.64534722222</v>
      </c>
      <c r="W1444">
        <f t="shared" si="160"/>
        <v>2016</v>
      </c>
    </row>
    <row r="1445" spans="1:23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9">
        <f t="shared" si="154"/>
        <v>42737.926030092596</v>
      </c>
      <c r="K1445">
        <v>1480803209</v>
      </c>
      <c r="L1445" s="9">
        <f t="shared" si="15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2">
        <f t="shared" si="156"/>
        <v>0</v>
      </c>
      <c r="R1445">
        <f t="shared" si="157"/>
        <v>0</v>
      </c>
      <c r="S1445" s="14" t="s">
        <v>8320</v>
      </c>
      <c r="T1445" t="s">
        <v>8339</v>
      </c>
      <c r="U1445" s="9">
        <f t="shared" si="158"/>
        <v>42707.926030092596</v>
      </c>
      <c r="V1445" s="9">
        <f t="shared" si="159"/>
        <v>42737.926030092596</v>
      </c>
      <c r="W1445">
        <f t="shared" si="160"/>
        <v>2016</v>
      </c>
    </row>
    <row r="1446" spans="1:23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9">
        <f t="shared" si="154"/>
        <v>42259.873402777783</v>
      </c>
      <c r="K1446">
        <v>1436907462</v>
      </c>
      <c r="L1446" s="9">
        <f t="shared" si="15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2">
        <f t="shared" si="156"/>
        <v>0</v>
      </c>
      <c r="R1446">
        <f t="shared" si="157"/>
        <v>0</v>
      </c>
      <c r="S1446" s="14" t="s">
        <v>8320</v>
      </c>
      <c r="T1446" t="s">
        <v>8339</v>
      </c>
      <c r="U1446" s="9">
        <f t="shared" si="158"/>
        <v>42199.873402777783</v>
      </c>
      <c r="V1446" s="9">
        <f t="shared" si="159"/>
        <v>42259.873402777783</v>
      </c>
      <c r="W1446">
        <f t="shared" si="160"/>
        <v>2015</v>
      </c>
    </row>
    <row r="1447" spans="1:23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9">
        <f t="shared" si="154"/>
        <v>42169.542303240742</v>
      </c>
      <c r="K1447">
        <v>1431694855</v>
      </c>
      <c r="L1447" s="9">
        <f t="shared" si="15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2">
        <f t="shared" si="156"/>
        <v>0</v>
      </c>
      <c r="R1447">
        <f t="shared" si="157"/>
        <v>0</v>
      </c>
      <c r="S1447" s="14" t="s">
        <v>8320</v>
      </c>
      <c r="T1447" t="s">
        <v>8339</v>
      </c>
      <c r="U1447" s="9">
        <f t="shared" si="158"/>
        <v>42139.542303240742</v>
      </c>
      <c r="V1447" s="9">
        <f t="shared" si="159"/>
        <v>42169.542303240742</v>
      </c>
      <c r="W1447">
        <f t="shared" si="160"/>
        <v>2015</v>
      </c>
    </row>
    <row r="1448" spans="1:23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9">
        <f t="shared" si="154"/>
        <v>42481.447662037041</v>
      </c>
      <c r="K1448">
        <v>1459507478</v>
      </c>
      <c r="L1448" s="9">
        <f t="shared" si="15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2">
        <f t="shared" si="156"/>
        <v>0</v>
      </c>
      <c r="R1448">
        <f t="shared" si="157"/>
        <v>0</v>
      </c>
      <c r="S1448" s="14" t="s">
        <v>8320</v>
      </c>
      <c r="T1448" t="s">
        <v>8339</v>
      </c>
      <c r="U1448" s="9">
        <f t="shared" si="158"/>
        <v>42461.447662037041</v>
      </c>
      <c r="V1448" s="9">
        <f t="shared" si="159"/>
        <v>42481.447662037041</v>
      </c>
      <c r="W1448">
        <f t="shared" si="160"/>
        <v>2016</v>
      </c>
    </row>
    <row r="1449" spans="1:23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9">
        <f t="shared" si="154"/>
        <v>42559.730717592596</v>
      </c>
      <c r="K1449">
        <v>1465407134</v>
      </c>
      <c r="L1449" s="9">
        <f t="shared" si="15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2">
        <f t="shared" si="156"/>
        <v>0</v>
      </c>
      <c r="R1449">
        <f t="shared" si="157"/>
        <v>25</v>
      </c>
      <c r="S1449" s="14" t="s">
        <v>8320</v>
      </c>
      <c r="T1449" t="s">
        <v>8339</v>
      </c>
      <c r="U1449" s="9">
        <f t="shared" si="158"/>
        <v>42529.730717592596</v>
      </c>
      <c r="V1449" s="9">
        <f t="shared" si="159"/>
        <v>42559.730717592596</v>
      </c>
      <c r="W1449">
        <f t="shared" si="160"/>
        <v>2016</v>
      </c>
    </row>
    <row r="1450" spans="1:23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9">
        <f t="shared" si="154"/>
        <v>42146.225694444445</v>
      </c>
      <c r="K1450">
        <v>1429655318</v>
      </c>
      <c r="L1450" s="9">
        <f t="shared" si="15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2">
        <f t="shared" si="156"/>
        <v>0</v>
      </c>
      <c r="R1450">
        <f t="shared" si="157"/>
        <v>0</v>
      </c>
      <c r="S1450" s="14" t="s">
        <v>8320</v>
      </c>
      <c r="T1450" t="s">
        <v>8339</v>
      </c>
      <c r="U1450" s="9">
        <f t="shared" si="158"/>
        <v>42115.936550925922</v>
      </c>
      <c r="V1450" s="9">
        <f t="shared" si="159"/>
        <v>42146.225694444445</v>
      </c>
      <c r="W1450">
        <f t="shared" si="160"/>
        <v>2015</v>
      </c>
    </row>
    <row r="1451" spans="1:23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9">
        <f t="shared" si="154"/>
        <v>42134.811400462961</v>
      </c>
      <c r="K1451">
        <v>1427138905</v>
      </c>
      <c r="L1451" s="9">
        <f t="shared" si="15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2">
        <f t="shared" si="156"/>
        <v>0</v>
      </c>
      <c r="R1451">
        <f t="shared" si="157"/>
        <v>0</v>
      </c>
      <c r="S1451" s="14" t="s">
        <v>8320</v>
      </c>
      <c r="T1451" t="s">
        <v>8339</v>
      </c>
      <c r="U1451" s="9">
        <f t="shared" si="158"/>
        <v>42086.811400462961</v>
      </c>
      <c r="V1451" s="9">
        <f t="shared" si="159"/>
        <v>42134.811400462961</v>
      </c>
      <c r="W1451">
        <f t="shared" si="160"/>
        <v>2015</v>
      </c>
    </row>
    <row r="1452" spans="1:23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9">
        <f t="shared" si="154"/>
        <v>42420.171261574069</v>
      </c>
      <c r="K1452">
        <v>1453349197</v>
      </c>
      <c r="L1452" s="9">
        <f t="shared" si="15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2">
        <f t="shared" si="156"/>
        <v>0</v>
      </c>
      <c r="R1452">
        <f t="shared" si="157"/>
        <v>1</v>
      </c>
      <c r="S1452" s="14" t="s">
        <v>8320</v>
      </c>
      <c r="T1452" t="s">
        <v>8339</v>
      </c>
      <c r="U1452" s="9">
        <f t="shared" si="158"/>
        <v>42390.171261574069</v>
      </c>
      <c r="V1452" s="9">
        <f t="shared" si="159"/>
        <v>42420.171261574069</v>
      </c>
      <c r="W1452">
        <f t="shared" si="160"/>
        <v>2016</v>
      </c>
    </row>
    <row r="1453" spans="1:23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9">
        <f t="shared" si="154"/>
        <v>41962.00068287037</v>
      </c>
      <c r="K1453">
        <v>1413759659</v>
      </c>
      <c r="L1453" s="9">
        <f t="shared" si="15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2">
        <f t="shared" si="156"/>
        <v>0</v>
      </c>
      <c r="R1453">
        <f t="shared" si="157"/>
        <v>1</v>
      </c>
      <c r="S1453" s="14" t="s">
        <v>8320</v>
      </c>
      <c r="T1453" t="s">
        <v>8339</v>
      </c>
      <c r="U1453" s="9">
        <f t="shared" si="158"/>
        <v>41931.959016203706</v>
      </c>
      <c r="V1453" s="9">
        <f t="shared" si="159"/>
        <v>41962.00068287037</v>
      </c>
      <c r="W1453">
        <f t="shared" si="160"/>
        <v>2014</v>
      </c>
    </row>
    <row r="1454" spans="1:23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9">
        <f t="shared" si="154"/>
        <v>41848.703275462962</v>
      </c>
      <c r="K1454">
        <v>1403974363</v>
      </c>
      <c r="L1454" s="9">
        <f t="shared" si="15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2">
        <f t="shared" si="156"/>
        <v>0</v>
      </c>
      <c r="R1454">
        <f t="shared" si="157"/>
        <v>0</v>
      </c>
      <c r="S1454" s="14" t="s">
        <v>8320</v>
      </c>
      <c r="T1454" t="s">
        <v>8339</v>
      </c>
      <c r="U1454" s="9">
        <f t="shared" si="158"/>
        <v>41818.703275462962</v>
      </c>
      <c r="V1454" s="9">
        <f t="shared" si="159"/>
        <v>41848.703275462962</v>
      </c>
      <c r="W1454">
        <f t="shared" si="160"/>
        <v>2014</v>
      </c>
    </row>
    <row r="1455" spans="1:23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9">
        <f t="shared" si="154"/>
        <v>42840.654479166667</v>
      </c>
      <c r="K1455">
        <v>1488386547</v>
      </c>
      <c r="L1455" s="9">
        <f t="shared" si="15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2">
        <f t="shared" si="156"/>
        <v>0</v>
      </c>
      <c r="R1455">
        <f t="shared" si="157"/>
        <v>0</v>
      </c>
      <c r="S1455" s="14" t="s">
        <v>8320</v>
      </c>
      <c r="T1455" t="s">
        <v>8339</v>
      </c>
      <c r="U1455" s="9">
        <f t="shared" si="158"/>
        <v>42795.696145833332</v>
      </c>
      <c r="V1455" s="9">
        <f t="shared" si="159"/>
        <v>42840.654479166667</v>
      </c>
      <c r="W1455">
        <f t="shared" si="160"/>
        <v>2017</v>
      </c>
    </row>
    <row r="1456" spans="1:23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9">
        <f t="shared" si="154"/>
        <v>42484.915972222225</v>
      </c>
      <c r="K1456">
        <v>1459716480</v>
      </c>
      <c r="L1456" s="9">
        <f t="shared" si="15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2">
        <f t="shared" si="156"/>
        <v>0.01</v>
      </c>
      <c r="R1456">
        <f t="shared" si="157"/>
        <v>15</v>
      </c>
      <c r="S1456" s="14" t="s">
        <v>8320</v>
      </c>
      <c r="T1456" t="s">
        <v>8339</v>
      </c>
      <c r="U1456" s="9">
        <f t="shared" si="158"/>
        <v>42463.866666666669</v>
      </c>
      <c r="V1456" s="9">
        <f t="shared" si="159"/>
        <v>42484.915972222225</v>
      </c>
      <c r="W1456">
        <f t="shared" si="160"/>
        <v>2016</v>
      </c>
    </row>
    <row r="1457" spans="1:23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9">
        <f t="shared" si="154"/>
        <v>41887.568749999999</v>
      </c>
      <c r="K1457">
        <v>1405181320</v>
      </c>
      <c r="L1457" s="9">
        <f t="shared" si="15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2">
        <f t="shared" si="156"/>
        <v>0.11</v>
      </c>
      <c r="R1457">
        <f t="shared" si="157"/>
        <v>225</v>
      </c>
      <c r="S1457" s="14" t="s">
        <v>8320</v>
      </c>
      <c r="T1457" t="s">
        <v>8339</v>
      </c>
      <c r="U1457" s="9">
        <f t="shared" si="158"/>
        <v>41832.672685185185</v>
      </c>
      <c r="V1457" s="9">
        <f t="shared" si="159"/>
        <v>41887.568749999999</v>
      </c>
      <c r="W1457">
        <f t="shared" si="160"/>
        <v>2014</v>
      </c>
    </row>
    <row r="1458" spans="1:23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9">
        <f t="shared" si="154"/>
        <v>42738.668576388889</v>
      </c>
      <c r="K1458">
        <v>1480867365</v>
      </c>
      <c r="L1458" s="9">
        <f t="shared" si="15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2">
        <f t="shared" si="156"/>
        <v>0.03</v>
      </c>
      <c r="R1458">
        <f t="shared" si="157"/>
        <v>48.33</v>
      </c>
      <c r="S1458" s="14" t="s">
        <v>8320</v>
      </c>
      <c r="T1458" t="s">
        <v>8339</v>
      </c>
      <c r="U1458" s="9">
        <f t="shared" si="158"/>
        <v>42708.668576388889</v>
      </c>
      <c r="V1458" s="9">
        <f t="shared" si="159"/>
        <v>42738.668576388889</v>
      </c>
      <c r="W1458">
        <f t="shared" si="160"/>
        <v>2016</v>
      </c>
    </row>
    <row r="1459" spans="1:23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9">
        <f t="shared" si="154"/>
        <v>42319.938009259262</v>
      </c>
      <c r="K1459">
        <v>1444685444</v>
      </c>
      <c r="L1459" s="9">
        <f t="shared" si="15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2">
        <f t="shared" si="156"/>
        <v>0</v>
      </c>
      <c r="R1459">
        <f t="shared" si="157"/>
        <v>0</v>
      </c>
      <c r="S1459" s="14" t="s">
        <v>8320</v>
      </c>
      <c r="T1459" t="s">
        <v>8339</v>
      </c>
      <c r="U1459" s="9">
        <f t="shared" si="158"/>
        <v>42289.89634259259</v>
      </c>
      <c r="V1459" s="9">
        <f t="shared" si="159"/>
        <v>42319.938009259262</v>
      </c>
      <c r="W1459">
        <f t="shared" si="160"/>
        <v>2015</v>
      </c>
    </row>
    <row r="1460" spans="1:23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9">
        <f t="shared" si="154"/>
        <v>41862.166666666664</v>
      </c>
      <c r="K1460">
        <v>1405097760</v>
      </c>
      <c r="L1460" s="9">
        <f t="shared" si="15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2">
        <f t="shared" si="156"/>
        <v>0</v>
      </c>
      <c r="R1460">
        <f t="shared" si="157"/>
        <v>0</v>
      </c>
      <c r="S1460" s="14" t="s">
        <v>8320</v>
      </c>
      <c r="T1460" t="s">
        <v>8339</v>
      </c>
      <c r="U1460" s="9">
        <f t="shared" si="158"/>
        <v>41831.705555555556</v>
      </c>
      <c r="V1460" s="9">
        <f t="shared" si="159"/>
        <v>41862.166666666664</v>
      </c>
      <c r="W1460">
        <f t="shared" si="160"/>
        <v>2014</v>
      </c>
    </row>
    <row r="1461" spans="1:23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9">
        <f t="shared" si="154"/>
        <v>42340.725694444445</v>
      </c>
      <c r="K1461">
        <v>1446612896</v>
      </c>
      <c r="L1461" s="9">
        <f t="shared" si="15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2">
        <f t="shared" si="156"/>
        <v>0</v>
      </c>
      <c r="R1461">
        <f t="shared" si="157"/>
        <v>0</v>
      </c>
      <c r="S1461" s="14" t="s">
        <v>8320</v>
      </c>
      <c r="T1461" t="s">
        <v>8339</v>
      </c>
      <c r="U1461" s="9">
        <f t="shared" si="158"/>
        <v>42312.204814814817</v>
      </c>
      <c r="V1461" s="9">
        <f t="shared" si="159"/>
        <v>42340.725694444445</v>
      </c>
      <c r="W1461">
        <f t="shared" si="160"/>
        <v>2015</v>
      </c>
    </row>
    <row r="1462" spans="1:23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9">
        <f t="shared" si="154"/>
        <v>41973.989583333328</v>
      </c>
      <c r="K1462">
        <v>1412371898</v>
      </c>
      <c r="L1462" s="9">
        <f t="shared" si="15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2">
        <f t="shared" si="156"/>
        <v>0</v>
      </c>
      <c r="R1462">
        <f t="shared" si="157"/>
        <v>0</v>
      </c>
      <c r="S1462" s="14" t="s">
        <v>8320</v>
      </c>
      <c r="T1462" t="s">
        <v>8339</v>
      </c>
      <c r="U1462" s="9">
        <f t="shared" si="158"/>
        <v>41915.896967592591</v>
      </c>
      <c r="V1462" s="9">
        <f t="shared" si="159"/>
        <v>41973.989583333328</v>
      </c>
      <c r="W1462">
        <f t="shared" si="160"/>
        <v>2014</v>
      </c>
    </row>
    <row r="1463" spans="1:23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9">
        <f t="shared" si="154"/>
        <v>41933</v>
      </c>
      <c r="K1463">
        <v>1410967754</v>
      </c>
      <c r="L1463" s="9">
        <f t="shared" si="15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2">
        <f t="shared" si="156"/>
        <v>1.01</v>
      </c>
      <c r="R1463">
        <f t="shared" si="157"/>
        <v>44.67</v>
      </c>
      <c r="S1463" s="14" t="s">
        <v>8320</v>
      </c>
      <c r="T1463" t="s">
        <v>8340</v>
      </c>
      <c r="U1463" s="9">
        <f t="shared" si="158"/>
        <v>41899.645300925928</v>
      </c>
      <c r="V1463" s="9">
        <f t="shared" si="159"/>
        <v>41933</v>
      </c>
      <c r="W1463">
        <f t="shared" si="160"/>
        <v>2014</v>
      </c>
    </row>
    <row r="1464" spans="1:23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9">
        <f t="shared" si="154"/>
        <v>41374.662858796299</v>
      </c>
      <c r="K1464">
        <v>1363017271</v>
      </c>
      <c r="L1464" s="9">
        <f t="shared" si="15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2">
        <f t="shared" si="156"/>
        <v>1.0900000000000001</v>
      </c>
      <c r="R1464">
        <f t="shared" si="157"/>
        <v>28.94</v>
      </c>
      <c r="S1464" s="14" t="s">
        <v>8320</v>
      </c>
      <c r="T1464" t="s">
        <v>8340</v>
      </c>
      <c r="U1464" s="9">
        <f t="shared" si="158"/>
        <v>41344.662858796299</v>
      </c>
      <c r="V1464" s="9">
        <f t="shared" si="159"/>
        <v>41374.662858796299</v>
      </c>
      <c r="W1464">
        <f t="shared" si="160"/>
        <v>2013</v>
      </c>
    </row>
    <row r="1465" spans="1:23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9">
        <f t="shared" si="154"/>
        <v>41371.869652777779</v>
      </c>
      <c r="K1465">
        <v>1361483538</v>
      </c>
      <c r="L1465" s="9">
        <f t="shared" si="15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2">
        <f t="shared" si="156"/>
        <v>1.48</v>
      </c>
      <c r="R1465">
        <f t="shared" si="157"/>
        <v>35.44</v>
      </c>
      <c r="S1465" s="14" t="s">
        <v>8320</v>
      </c>
      <c r="T1465" t="s">
        <v>8340</v>
      </c>
      <c r="U1465" s="9">
        <f t="shared" si="158"/>
        <v>41326.911319444444</v>
      </c>
      <c r="V1465" s="9">
        <f t="shared" si="159"/>
        <v>41371.869652777779</v>
      </c>
      <c r="W1465">
        <f t="shared" si="160"/>
        <v>2013</v>
      </c>
    </row>
    <row r="1466" spans="1:23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9">
        <f t="shared" si="154"/>
        <v>41321.661550925928</v>
      </c>
      <c r="K1466">
        <v>1358437958</v>
      </c>
      <c r="L1466" s="9">
        <f t="shared" si="15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2">
        <f t="shared" si="156"/>
        <v>1.63</v>
      </c>
      <c r="R1466">
        <f t="shared" si="157"/>
        <v>34.869999999999997</v>
      </c>
      <c r="S1466" s="14" t="s">
        <v>8320</v>
      </c>
      <c r="T1466" t="s">
        <v>8340</v>
      </c>
      <c r="U1466" s="9">
        <f t="shared" si="158"/>
        <v>41291.661550925928</v>
      </c>
      <c r="V1466" s="9">
        <f t="shared" si="159"/>
        <v>41321.661550925928</v>
      </c>
      <c r="W1466">
        <f t="shared" si="160"/>
        <v>2013</v>
      </c>
    </row>
    <row r="1467" spans="1:23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9">
        <f t="shared" si="154"/>
        <v>40990.125</v>
      </c>
      <c r="K1467">
        <v>1329759452</v>
      </c>
      <c r="L1467" s="9">
        <f t="shared" si="15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2">
        <f t="shared" si="156"/>
        <v>4.5599999999999996</v>
      </c>
      <c r="R1467">
        <f t="shared" si="157"/>
        <v>52.62</v>
      </c>
      <c r="S1467" s="14" t="s">
        <v>8320</v>
      </c>
      <c r="T1467" t="s">
        <v>8340</v>
      </c>
      <c r="U1467" s="9">
        <f t="shared" si="158"/>
        <v>40959.734398148146</v>
      </c>
      <c r="V1467" s="9">
        <f t="shared" si="159"/>
        <v>40990.125</v>
      </c>
      <c r="W1467">
        <f t="shared" si="160"/>
        <v>2012</v>
      </c>
    </row>
    <row r="1468" spans="1:23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9">
        <f t="shared" si="154"/>
        <v>42381.208333333328</v>
      </c>
      <c r="K1468">
        <v>1449029266</v>
      </c>
      <c r="L1468" s="9">
        <f t="shared" si="15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2">
        <f t="shared" si="156"/>
        <v>1.08</v>
      </c>
      <c r="R1468">
        <f t="shared" si="157"/>
        <v>69.599999999999994</v>
      </c>
      <c r="S1468" s="14" t="s">
        <v>8320</v>
      </c>
      <c r="T1468" t="s">
        <v>8340</v>
      </c>
      <c r="U1468" s="9">
        <f t="shared" si="158"/>
        <v>42340.172060185185</v>
      </c>
      <c r="V1468" s="9">
        <f t="shared" si="159"/>
        <v>42381.208333333328</v>
      </c>
      <c r="W1468">
        <f t="shared" si="160"/>
        <v>2015</v>
      </c>
    </row>
    <row r="1469" spans="1:23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9">
        <f t="shared" si="154"/>
        <v>40993.760243055556</v>
      </c>
      <c r="K1469">
        <v>1327518885</v>
      </c>
      <c r="L1469" s="9">
        <f t="shared" si="15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2">
        <f t="shared" si="156"/>
        <v>1.1499999999999999</v>
      </c>
      <c r="R1469">
        <f t="shared" si="157"/>
        <v>76.72</v>
      </c>
      <c r="S1469" s="14" t="s">
        <v>8320</v>
      </c>
      <c r="T1469" t="s">
        <v>8340</v>
      </c>
      <c r="U1469" s="9">
        <f t="shared" si="158"/>
        <v>40933.80190972222</v>
      </c>
      <c r="V1469" s="9">
        <f t="shared" si="159"/>
        <v>40993.760243055556</v>
      </c>
      <c r="W1469">
        <f t="shared" si="160"/>
        <v>2012</v>
      </c>
    </row>
    <row r="1470" spans="1:23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9">
        <f t="shared" si="154"/>
        <v>40706.014456018514</v>
      </c>
      <c r="K1470">
        <v>1302654049</v>
      </c>
      <c r="L1470" s="9">
        <f t="shared" si="155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 s="12">
        <f t="shared" si="156"/>
        <v>1.02</v>
      </c>
      <c r="R1470">
        <f t="shared" si="157"/>
        <v>33.19</v>
      </c>
      <c r="S1470" s="14" t="s">
        <v>8320</v>
      </c>
      <c r="T1470" t="s">
        <v>8340</v>
      </c>
      <c r="U1470" s="9">
        <f t="shared" si="158"/>
        <v>40646.014456018514</v>
      </c>
      <c r="V1470" s="9">
        <f t="shared" si="159"/>
        <v>40706.014456018514</v>
      </c>
      <c r="W1470">
        <f t="shared" si="160"/>
        <v>2011</v>
      </c>
    </row>
    <row r="1471" spans="1:23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9">
        <f t="shared" si="154"/>
        <v>41320.598483796297</v>
      </c>
      <c r="K1471">
        <v>1358346109</v>
      </c>
      <c r="L1471" s="9">
        <f t="shared" si="15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2">
        <f t="shared" si="156"/>
        <v>1.08</v>
      </c>
      <c r="R1471">
        <f t="shared" si="157"/>
        <v>149.46</v>
      </c>
      <c r="S1471" s="14" t="s">
        <v>8320</v>
      </c>
      <c r="T1471" t="s">
        <v>8340</v>
      </c>
      <c r="U1471" s="9">
        <f t="shared" si="158"/>
        <v>41290.598483796297</v>
      </c>
      <c r="V1471" s="9">
        <f t="shared" si="159"/>
        <v>41320.598483796297</v>
      </c>
      <c r="W1471">
        <f t="shared" si="160"/>
        <v>2013</v>
      </c>
    </row>
    <row r="1472" spans="1:23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9">
        <f t="shared" si="154"/>
        <v>41271.827118055553</v>
      </c>
      <c r="K1472">
        <v>1354909863</v>
      </c>
      <c r="L1472" s="9">
        <f t="shared" si="15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2">
        <f t="shared" si="156"/>
        <v>1.25</v>
      </c>
      <c r="R1472">
        <f t="shared" si="157"/>
        <v>23.17</v>
      </c>
      <c r="S1472" s="14" t="s">
        <v>8320</v>
      </c>
      <c r="T1472" t="s">
        <v>8340</v>
      </c>
      <c r="U1472" s="9">
        <f t="shared" si="158"/>
        <v>41250.827118055553</v>
      </c>
      <c r="V1472" s="9">
        <f t="shared" si="159"/>
        <v>41271.827118055553</v>
      </c>
      <c r="W1472">
        <f t="shared" si="160"/>
        <v>2012</v>
      </c>
    </row>
    <row r="1473" spans="1:23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9">
        <f t="shared" si="154"/>
        <v>42103.957569444443</v>
      </c>
      <c r="K1473">
        <v>1426028334</v>
      </c>
      <c r="L1473" s="9">
        <f t="shared" si="15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2">
        <f t="shared" si="156"/>
        <v>1.04</v>
      </c>
      <c r="R1473">
        <f t="shared" si="157"/>
        <v>96.88</v>
      </c>
      <c r="S1473" s="14" t="s">
        <v>8320</v>
      </c>
      <c r="T1473" t="s">
        <v>8340</v>
      </c>
      <c r="U1473" s="9">
        <f t="shared" si="158"/>
        <v>42073.957569444443</v>
      </c>
      <c r="V1473" s="9">
        <f t="shared" si="159"/>
        <v>42103.957569444443</v>
      </c>
      <c r="W1473">
        <f t="shared" si="160"/>
        <v>2015</v>
      </c>
    </row>
    <row r="1474" spans="1:23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9">
        <f t="shared" ref="J1474:J1537" si="161">(I1474/86400)+DATE(1970,1,1)</f>
        <v>41563.542858796296</v>
      </c>
      <c r="K1474">
        <v>1379336503</v>
      </c>
      <c r="L1474" s="9">
        <f t="shared" ref="L1474:L1537" si="162">(K1474/86400)+DATE(1970,1,1)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2">
        <f t="shared" si="156"/>
        <v>1.39</v>
      </c>
      <c r="R1474">
        <f t="shared" si="157"/>
        <v>103.2</v>
      </c>
      <c r="S1474" s="14" t="s">
        <v>8320</v>
      </c>
      <c r="T1474" t="s">
        <v>8340</v>
      </c>
      <c r="U1474" s="9">
        <f t="shared" si="158"/>
        <v>41533.542858796296</v>
      </c>
      <c r="V1474" s="9">
        <f t="shared" si="159"/>
        <v>41563.542858796296</v>
      </c>
      <c r="W1474">
        <f t="shared" si="160"/>
        <v>2013</v>
      </c>
    </row>
    <row r="1475" spans="1:23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9">
        <f t="shared" si="161"/>
        <v>40969.979618055557</v>
      </c>
      <c r="K1475">
        <v>1328052639</v>
      </c>
      <c r="L1475" s="9">
        <f t="shared" si="16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2">
        <f t="shared" ref="Q1475:Q1538" si="163">ROUND(E1475/D1475,2)</f>
        <v>1.21</v>
      </c>
      <c r="R1475">
        <f t="shared" ref="R1475:R1538" si="164">IFERROR(ROUND(E1475/N1475,2),0)</f>
        <v>38.46</v>
      </c>
      <c r="S1475" s="14" t="s">
        <v>8320</v>
      </c>
      <c r="T1475" t="s">
        <v>8340</v>
      </c>
      <c r="U1475" s="9">
        <f t="shared" ref="U1475:U1538" si="165">(K1475/86400)+DATE(1970,1,1)</f>
        <v>40939.979618055557</v>
      </c>
      <c r="V1475" s="9">
        <f t="shared" ref="V1475:V1538" si="166">(I1475/86400)+DATE(1970,1,1)</f>
        <v>40969.979618055557</v>
      </c>
      <c r="W1475">
        <f t="shared" ref="W1475:W1538" si="167">YEAR(U1475)</f>
        <v>2012</v>
      </c>
    </row>
    <row r="1476" spans="1:23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9">
        <f t="shared" si="161"/>
        <v>41530.72791666667</v>
      </c>
      <c r="K1476">
        <v>1376501292</v>
      </c>
      <c r="L1476" s="9">
        <f t="shared" si="162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 s="12">
        <f t="shared" si="163"/>
        <v>1.1200000000000001</v>
      </c>
      <c r="R1476">
        <f t="shared" si="164"/>
        <v>44.32</v>
      </c>
      <c r="S1476" s="14" t="s">
        <v>8320</v>
      </c>
      <c r="T1476" t="s">
        <v>8340</v>
      </c>
      <c r="U1476" s="9">
        <f t="shared" si="165"/>
        <v>41500.72791666667</v>
      </c>
      <c r="V1476" s="9">
        <f t="shared" si="166"/>
        <v>41530.72791666667</v>
      </c>
      <c r="W1476">
        <f t="shared" si="167"/>
        <v>2013</v>
      </c>
    </row>
    <row r="1477" spans="1:23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9">
        <f t="shared" si="161"/>
        <v>41993.207638888889</v>
      </c>
      <c r="K1477">
        <v>1416244863</v>
      </c>
      <c r="L1477" s="9">
        <f t="shared" si="16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2">
        <f t="shared" si="163"/>
        <v>1.89</v>
      </c>
      <c r="R1477">
        <f t="shared" si="164"/>
        <v>64.17</v>
      </c>
      <c r="S1477" s="14" t="s">
        <v>8320</v>
      </c>
      <c r="T1477" t="s">
        <v>8340</v>
      </c>
      <c r="U1477" s="9">
        <f t="shared" si="165"/>
        <v>41960.722951388889</v>
      </c>
      <c r="V1477" s="9">
        <f t="shared" si="166"/>
        <v>41993.207638888889</v>
      </c>
      <c r="W1477">
        <f t="shared" si="167"/>
        <v>2014</v>
      </c>
    </row>
    <row r="1478" spans="1:23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9">
        <f t="shared" si="161"/>
        <v>40796.041921296295</v>
      </c>
      <c r="K1478">
        <v>1313024422</v>
      </c>
      <c r="L1478" s="9">
        <f t="shared" si="16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2">
        <f t="shared" si="163"/>
        <v>6.62</v>
      </c>
      <c r="R1478">
        <f t="shared" si="164"/>
        <v>43.33</v>
      </c>
      <c r="S1478" s="14" t="s">
        <v>8320</v>
      </c>
      <c r="T1478" t="s">
        <v>8340</v>
      </c>
      <c r="U1478" s="9">
        <f t="shared" si="165"/>
        <v>40766.041921296295</v>
      </c>
      <c r="V1478" s="9">
        <f t="shared" si="166"/>
        <v>40796.041921296295</v>
      </c>
      <c r="W1478">
        <f t="shared" si="167"/>
        <v>2011</v>
      </c>
    </row>
    <row r="1479" spans="1:23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9">
        <f t="shared" si="161"/>
        <v>40900.125</v>
      </c>
      <c r="K1479">
        <v>1319467604</v>
      </c>
      <c r="L1479" s="9">
        <f t="shared" si="16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2">
        <f t="shared" si="163"/>
        <v>1.1100000000000001</v>
      </c>
      <c r="R1479">
        <f t="shared" si="164"/>
        <v>90.5</v>
      </c>
      <c r="S1479" s="14" t="s">
        <v>8320</v>
      </c>
      <c r="T1479" t="s">
        <v>8340</v>
      </c>
      <c r="U1479" s="9">
        <f t="shared" si="165"/>
        <v>40840.615787037037</v>
      </c>
      <c r="V1479" s="9">
        <f t="shared" si="166"/>
        <v>40900.125</v>
      </c>
      <c r="W1479">
        <f t="shared" si="167"/>
        <v>2011</v>
      </c>
    </row>
    <row r="1480" spans="1:23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9">
        <f t="shared" si="161"/>
        <v>41408.871678240743</v>
      </c>
      <c r="K1480">
        <v>1367355313</v>
      </c>
      <c r="L1480" s="9">
        <f t="shared" si="16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2">
        <f t="shared" si="163"/>
        <v>11.82</v>
      </c>
      <c r="R1480">
        <f t="shared" si="164"/>
        <v>29.19</v>
      </c>
      <c r="S1480" s="14" t="s">
        <v>8320</v>
      </c>
      <c r="T1480" t="s">
        <v>8340</v>
      </c>
      <c r="U1480" s="9">
        <f t="shared" si="165"/>
        <v>41394.871678240743</v>
      </c>
      <c r="V1480" s="9">
        <f t="shared" si="166"/>
        <v>41408.871678240743</v>
      </c>
      <c r="W1480">
        <f t="shared" si="167"/>
        <v>2013</v>
      </c>
    </row>
    <row r="1481" spans="1:23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9">
        <f t="shared" si="161"/>
        <v>41769.165972222225</v>
      </c>
      <c r="K1481">
        <v>1398448389</v>
      </c>
      <c r="L1481" s="9">
        <f t="shared" si="16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2">
        <f t="shared" si="163"/>
        <v>1.37</v>
      </c>
      <c r="R1481">
        <f t="shared" si="164"/>
        <v>30.96</v>
      </c>
      <c r="S1481" s="14" t="s">
        <v>8320</v>
      </c>
      <c r="T1481" t="s">
        <v>8340</v>
      </c>
      <c r="U1481" s="9">
        <f t="shared" si="165"/>
        <v>41754.745243055557</v>
      </c>
      <c r="V1481" s="9">
        <f t="shared" si="166"/>
        <v>41769.165972222225</v>
      </c>
      <c r="W1481">
        <f t="shared" si="167"/>
        <v>2014</v>
      </c>
    </row>
    <row r="1482" spans="1:23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9">
        <f t="shared" si="161"/>
        <v>41481.708333333336</v>
      </c>
      <c r="K1482">
        <v>1373408699</v>
      </c>
      <c r="L1482" s="9">
        <f t="shared" si="16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2">
        <f t="shared" si="163"/>
        <v>1.17</v>
      </c>
      <c r="R1482">
        <f t="shared" si="164"/>
        <v>92.16</v>
      </c>
      <c r="S1482" s="14" t="s">
        <v>8320</v>
      </c>
      <c r="T1482" t="s">
        <v>8340</v>
      </c>
      <c r="U1482" s="9">
        <f t="shared" si="165"/>
        <v>41464.934016203704</v>
      </c>
      <c r="V1482" s="9">
        <f t="shared" si="166"/>
        <v>41481.708333333336</v>
      </c>
      <c r="W1482">
        <f t="shared" si="167"/>
        <v>2013</v>
      </c>
    </row>
    <row r="1483" spans="1:23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9">
        <f t="shared" si="161"/>
        <v>41580.922974537039</v>
      </c>
      <c r="K1483">
        <v>1380838145</v>
      </c>
      <c r="L1483" s="9">
        <f t="shared" si="16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2">
        <f t="shared" si="163"/>
        <v>0.02</v>
      </c>
      <c r="R1483">
        <f t="shared" si="164"/>
        <v>17.5</v>
      </c>
      <c r="S1483" s="14" t="s">
        <v>8320</v>
      </c>
      <c r="T1483" t="s">
        <v>8322</v>
      </c>
      <c r="U1483" s="9">
        <f t="shared" si="165"/>
        <v>41550.922974537039</v>
      </c>
      <c r="V1483" s="9">
        <f t="shared" si="166"/>
        <v>41580.922974537039</v>
      </c>
      <c r="W1483">
        <f t="shared" si="167"/>
        <v>2013</v>
      </c>
    </row>
    <row r="1484" spans="1:23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9">
        <f t="shared" si="161"/>
        <v>41159.327083333337</v>
      </c>
      <c r="K1484">
        <v>1345062936</v>
      </c>
      <c r="L1484" s="9">
        <f t="shared" si="162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s="12">
        <f t="shared" si="163"/>
        <v>0</v>
      </c>
      <c r="R1484">
        <f t="shared" si="164"/>
        <v>5</v>
      </c>
      <c r="S1484" s="14" t="s">
        <v>8320</v>
      </c>
      <c r="T1484" t="s">
        <v>8322</v>
      </c>
      <c r="U1484" s="9">
        <f t="shared" si="165"/>
        <v>41136.858055555553</v>
      </c>
      <c r="V1484" s="9">
        <f t="shared" si="166"/>
        <v>41159.327083333337</v>
      </c>
      <c r="W1484">
        <f t="shared" si="167"/>
        <v>2012</v>
      </c>
    </row>
    <row r="1485" spans="1:23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9">
        <f t="shared" si="161"/>
        <v>42573.192997685182</v>
      </c>
      <c r="K1485">
        <v>1467002275</v>
      </c>
      <c r="L1485" s="9">
        <f t="shared" si="16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2">
        <f t="shared" si="163"/>
        <v>0.01</v>
      </c>
      <c r="R1485">
        <f t="shared" si="164"/>
        <v>25</v>
      </c>
      <c r="S1485" s="14" t="s">
        <v>8320</v>
      </c>
      <c r="T1485" t="s">
        <v>8322</v>
      </c>
      <c r="U1485" s="9">
        <f t="shared" si="165"/>
        <v>42548.192997685182</v>
      </c>
      <c r="V1485" s="9">
        <f t="shared" si="166"/>
        <v>42573.192997685182</v>
      </c>
      <c r="W1485">
        <f t="shared" si="167"/>
        <v>2016</v>
      </c>
    </row>
    <row r="1486" spans="1:23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9">
        <f t="shared" si="161"/>
        <v>41111.618750000001</v>
      </c>
      <c r="K1486">
        <v>1337834963</v>
      </c>
      <c r="L1486" s="9">
        <f t="shared" si="16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2">
        <f t="shared" si="163"/>
        <v>0</v>
      </c>
      <c r="R1486">
        <f t="shared" si="164"/>
        <v>0</v>
      </c>
      <c r="S1486" s="14" t="s">
        <v>8320</v>
      </c>
      <c r="T1486" t="s">
        <v>8322</v>
      </c>
      <c r="U1486" s="9">
        <f t="shared" si="165"/>
        <v>41053.200960648144</v>
      </c>
      <c r="V1486" s="9">
        <f t="shared" si="166"/>
        <v>41111.618750000001</v>
      </c>
      <c r="W1486">
        <f t="shared" si="167"/>
        <v>2012</v>
      </c>
    </row>
    <row r="1487" spans="1:23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9">
        <f t="shared" si="161"/>
        <v>42175.795983796299</v>
      </c>
      <c r="K1487">
        <v>1430939173</v>
      </c>
      <c r="L1487" s="9">
        <f t="shared" si="16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2">
        <f t="shared" si="163"/>
        <v>0.02</v>
      </c>
      <c r="R1487">
        <f t="shared" si="164"/>
        <v>50</v>
      </c>
      <c r="S1487" s="14" t="s">
        <v>8320</v>
      </c>
      <c r="T1487" t="s">
        <v>8322</v>
      </c>
      <c r="U1487" s="9">
        <f t="shared" si="165"/>
        <v>42130.795983796299</v>
      </c>
      <c r="V1487" s="9">
        <f t="shared" si="166"/>
        <v>42175.795983796299</v>
      </c>
      <c r="W1487">
        <f t="shared" si="167"/>
        <v>2015</v>
      </c>
    </row>
    <row r="1488" spans="1:23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9">
        <f t="shared" si="161"/>
        <v>42062.168530092589</v>
      </c>
      <c r="K1488">
        <v>1422417761</v>
      </c>
      <c r="L1488" s="9">
        <f t="shared" si="16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2">
        <f t="shared" si="163"/>
        <v>0</v>
      </c>
      <c r="R1488">
        <f t="shared" si="164"/>
        <v>16</v>
      </c>
      <c r="S1488" s="14" t="s">
        <v>8320</v>
      </c>
      <c r="T1488" t="s">
        <v>8322</v>
      </c>
      <c r="U1488" s="9">
        <f t="shared" si="165"/>
        <v>42032.168530092589</v>
      </c>
      <c r="V1488" s="9">
        <f t="shared" si="166"/>
        <v>42062.168530092589</v>
      </c>
      <c r="W1488">
        <f t="shared" si="167"/>
        <v>2015</v>
      </c>
    </row>
    <row r="1489" spans="1:23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9">
        <f t="shared" si="161"/>
        <v>42584.917488425926</v>
      </c>
      <c r="K1489">
        <v>1467583271</v>
      </c>
      <c r="L1489" s="9">
        <f t="shared" si="16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2">
        <f t="shared" si="163"/>
        <v>0</v>
      </c>
      <c r="R1489">
        <f t="shared" si="164"/>
        <v>0</v>
      </c>
      <c r="S1489" s="14" t="s">
        <v>8320</v>
      </c>
      <c r="T1489" t="s">
        <v>8322</v>
      </c>
      <c r="U1489" s="9">
        <f t="shared" si="165"/>
        <v>42554.917488425926</v>
      </c>
      <c r="V1489" s="9">
        <f t="shared" si="166"/>
        <v>42584.917488425926</v>
      </c>
      <c r="W1489">
        <f t="shared" si="167"/>
        <v>2016</v>
      </c>
    </row>
    <row r="1490" spans="1:23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9">
        <f t="shared" si="161"/>
        <v>41644.563194444447</v>
      </c>
      <c r="K1490">
        <v>1386336660</v>
      </c>
      <c r="L1490" s="9">
        <f t="shared" si="16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2">
        <f t="shared" si="163"/>
        <v>0.02</v>
      </c>
      <c r="R1490">
        <f t="shared" si="164"/>
        <v>60</v>
      </c>
      <c r="S1490" s="14" t="s">
        <v>8320</v>
      </c>
      <c r="T1490" t="s">
        <v>8322</v>
      </c>
      <c r="U1490" s="9">
        <f t="shared" si="165"/>
        <v>41614.563194444447</v>
      </c>
      <c r="V1490" s="9">
        <f t="shared" si="166"/>
        <v>41644.563194444447</v>
      </c>
      <c r="W1490">
        <f t="shared" si="167"/>
        <v>2013</v>
      </c>
    </row>
    <row r="1491" spans="1:23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9">
        <f t="shared" si="161"/>
        <v>41228.653379629628</v>
      </c>
      <c r="K1491">
        <v>1350398452</v>
      </c>
      <c r="L1491" s="9">
        <f t="shared" si="16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2">
        <f t="shared" si="163"/>
        <v>0</v>
      </c>
      <c r="R1491">
        <f t="shared" si="164"/>
        <v>0</v>
      </c>
      <c r="S1491" s="14" t="s">
        <v>8320</v>
      </c>
      <c r="T1491" t="s">
        <v>8322</v>
      </c>
      <c r="U1491" s="9">
        <f t="shared" si="165"/>
        <v>41198.611712962964</v>
      </c>
      <c r="V1491" s="9">
        <f t="shared" si="166"/>
        <v>41228.653379629628</v>
      </c>
      <c r="W1491">
        <f t="shared" si="167"/>
        <v>2012</v>
      </c>
    </row>
    <row r="1492" spans="1:23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9">
        <f t="shared" si="161"/>
        <v>41549.561041666668</v>
      </c>
      <c r="K1492">
        <v>1378214874</v>
      </c>
      <c r="L1492" s="9">
        <f t="shared" si="16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2">
        <f t="shared" si="163"/>
        <v>0.31</v>
      </c>
      <c r="R1492">
        <f t="shared" si="164"/>
        <v>47.11</v>
      </c>
      <c r="S1492" s="14" t="s">
        <v>8320</v>
      </c>
      <c r="T1492" t="s">
        <v>8322</v>
      </c>
      <c r="U1492" s="9">
        <f t="shared" si="165"/>
        <v>41520.561041666668</v>
      </c>
      <c r="V1492" s="9">
        <f t="shared" si="166"/>
        <v>41549.561041666668</v>
      </c>
      <c r="W1492">
        <f t="shared" si="167"/>
        <v>2013</v>
      </c>
    </row>
    <row r="1493" spans="1:23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9">
        <f t="shared" si="161"/>
        <v>42050.651388888888</v>
      </c>
      <c r="K1493">
        <v>1418922443</v>
      </c>
      <c r="L1493" s="9">
        <f t="shared" si="16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2">
        <f t="shared" si="163"/>
        <v>0.08</v>
      </c>
      <c r="R1493">
        <f t="shared" si="164"/>
        <v>100</v>
      </c>
      <c r="S1493" s="14" t="s">
        <v>8320</v>
      </c>
      <c r="T1493" t="s">
        <v>8322</v>
      </c>
      <c r="U1493" s="9">
        <f t="shared" si="165"/>
        <v>41991.713460648149</v>
      </c>
      <c r="V1493" s="9">
        <f t="shared" si="166"/>
        <v>42050.651388888888</v>
      </c>
      <c r="W1493">
        <f t="shared" si="167"/>
        <v>2014</v>
      </c>
    </row>
    <row r="1494" spans="1:23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9">
        <f t="shared" si="161"/>
        <v>40712.884791666671</v>
      </c>
      <c r="K1494">
        <v>1305839646</v>
      </c>
      <c r="L1494" s="9">
        <f t="shared" si="16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2">
        <f t="shared" si="163"/>
        <v>0.01</v>
      </c>
      <c r="R1494">
        <f t="shared" si="164"/>
        <v>15</v>
      </c>
      <c r="S1494" s="14" t="s">
        <v>8320</v>
      </c>
      <c r="T1494" t="s">
        <v>8322</v>
      </c>
      <c r="U1494" s="9">
        <f t="shared" si="165"/>
        <v>40682.884791666671</v>
      </c>
      <c r="V1494" s="9">
        <f t="shared" si="166"/>
        <v>40712.884791666671</v>
      </c>
      <c r="W1494">
        <f t="shared" si="167"/>
        <v>2011</v>
      </c>
    </row>
    <row r="1495" spans="1:23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9">
        <f t="shared" si="161"/>
        <v>41441.866608796292</v>
      </c>
      <c r="K1495">
        <v>1368823675</v>
      </c>
      <c r="L1495" s="9">
        <f t="shared" si="162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s="12">
        <f t="shared" si="163"/>
        <v>0</v>
      </c>
      <c r="R1495">
        <f t="shared" si="164"/>
        <v>0</v>
      </c>
      <c r="S1495" s="14" t="s">
        <v>8320</v>
      </c>
      <c r="T1495" t="s">
        <v>8322</v>
      </c>
      <c r="U1495" s="9">
        <f t="shared" si="165"/>
        <v>41411.866608796292</v>
      </c>
      <c r="V1495" s="9">
        <f t="shared" si="166"/>
        <v>41441.866608796292</v>
      </c>
      <c r="W1495">
        <f t="shared" si="167"/>
        <v>2013</v>
      </c>
    </row>
    <row r="1496" spans="1:23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9">
        <f t="shared" si="161"/>
        <v>42097.651388888888</v>
      </c>
      <c r="K1496">
        <v>1425489613</v>
      </c>
      <c r="L1496" s="9">
        <f t="shared" si="16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2">
        <f t="shared" si="163"/>
        <v>0.09</v>
      </c>
      <c r="R1496">
        <f t="shared" si="164"/>
        <v>40.450000000000003</v>
      </c>
      <c r="S1496" s="14" t="s">
        <v>8320</v>
      </c>
      <c r="T1496" t="s">
        <v>8322</v>
      </c>
      <c r="U1496" s="9">
        <f t="shared" si="165"/>
        <v>42067.722372685181</v>
      </c>
      <c r="V1496" s="9">
        <f t="shared" si="166"/>
        <v>42097.651388888888</v>
      </c>
      <c r="W1496">
        <f t="shared" si="167"/>
        <v>2015</v>
      </c>
    </row>
    <row r="1497" spans="1:23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9">
        <f t="shared" si="161"/>
        <v>40782.789710648147</v>
      </c>
      <c r="K1497">
        <v>1311879431</v>
      </c>
      <c r="L1497" s="9">
        <f t="shared" si="16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2">
        <f t="shared" si="163"/>
        <v>0</v>
      </c>
      <c r="R1497">
        <f t="shared" si="164"/>
        <v>0</v>
      </c>
      <c r="S1497" s="14" t="s">
        <v>8320</v>
      </c>
      <c r="T1497" t="s">
        <v>8322</v>
      </c>
      <c r="U1497" s="9">
        <f t="shared" si="165"/>
        <v>40752.789710648147</v>
      </c>
      <c r="V1497" s="9">
        <f t="shared" si="166"/>
        <v>40782.789710648147</v>
      </c>
      <c r="W1497">
        <f t="shared" si="167"/>
        <v>2011</v>
      </c>
    </row>
    <row r="1498" spans="1:23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9">
        <f t="shared" si="161"/>
        <v>41898.475219907406</v>
      </c>
      <c r="K1498">
        <v>1405682659</v>
      </c>
      <c r="L1498" s="9">
        <f t="shared" si="16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2">
        <f t="shared" si="163"/>
        <v>0</v>
      </c>
      <c r="R1498">
        <f t="shared" si="164"/>
        <v>0</v>
      </c>
      <c r="S1498" s="14" t="s">
        <v>8320</v>
      </c>
      <c r="T1498" t="s">
        <v>8322</v>
      </c>
      <c r="U1498" s="9">
        <f t="shared" si="165"/>
        <v>41838.475219907406</v>
      </c>
      <c r="V1498" s="9">
        <f t="shared" si="166"/>
        <v>41898.475219907406</v>
      </c>
      <c r="W1498">
        <f t="shared" si="167"/>
        <v>2014</v>
      </c>
    </row>
    <row r="1499" spans="1:23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9">
        <f t="shared" si="161"/>
        <v>41486.821527777778</v>
      </c>
      <c r="K1499">
        <v>1371655522</v>
      </c>
      <c r="L1499" s="9">
        <f t="shared" si="16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2">
        <f t="shared" si="163"/>
        <v>0</v>
      </c>
      <c r="R1499">
        <f t="shared" si="164"/>
        <v>1</v>
      </c>
      <c r="S1499" s="14" t="s">
        <v>8320</v>
      </c>
      <c r="T1499" t="s">
        <v>8322</v>
      </c>
      <c r="U1499" s="9">
        <f t="shared" si="165"/>
        <v>41444.64261574074</v>
      </c>
      <c r="V1499" s="9">
        <f t="shared" si="166"/>
        <v>41486.821527777778</v>
      </c>
      <c r="W1499">
        <f t="shared" si="167"/>
        <v>2013</v>
      </c>
    </row>
    <row r="1500" spans="1:23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9">
        <f t="shared" si="161"/>
        <v>41885.983541666668</v>
      </c>
      <c r="K1500">
        <v>1405899378</v>
      </c>
      <c r="L1500" s="9">
        <f t="shared" si="16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2">
        <f t="shared" si="163"/>
        <v>0.02</v>
      </c>
      <c r="R1500">
        <f t="shared" si="164"/>
        <v>19</v>
      </c>
      <c r="S1500" s="14" t="s">
        <v>8320</v>
      </c>
      <c r="T1500" t="s">
        <v>8322</v>
      </c>
      <c r="U1500" s="9">
        <f t="shared" si="165"/>
        <v>41840.983541666668</v>
      </c>
      <c r="V1500" s="9">
        <f t="shared" si="166"/>
        <v>41885.983541666668</v>
      </c>
      <c r="W1500">
        <f t="shared" si="167"/>
        <v>2014</v>
      </c>
    </row>
    <row r="1501" spans="1:23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9">
        <f t="shared" si="161"/>
        <v>42587.007326388892</v>
      </c>
      <c r="K1501">
        <v>1465171833</v>
      </c>
      <c r="L1501" s="9">
        <f t="shared" si="16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2">
        <f t="shared" si="163"/>
        <v>0</v>
      </c>
      <c r="R1501">
        <f t="shared" si="164"/>
        <v>5</v>
      </c>
      <c r="S1501" s="14" t="s">
        <v>8320</v>
      </c>
      <c r="T1501" t="s">
        <v>8322</v>
      </c>
      <c r="U1501" s="9">
        <f t="shared" si="165"/>
        <v>42527.007326388892</v>
      </c>
      <c r="V1501" s="9">
        <f t="shared" si="166"/>
        <v>42587.007326388892</v>
      </c>
      <c r="W1501">
        <f t="shared" si="167"/>
        <v>2016</v>
      </c>
    </row>
    <row r="1502" spans="1:23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9">
        <f t="shared" si="161"/>
        <v>41395.904594907406</v>
      </c>
      <c r="K1502">
        <v>1364852557</v>
      </c>
      <c r="L1502" s="9">
        <f t="shared" si="162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2">
        <f t="shared" si="163"/>
        <v>0.25</v>
      </c>
      <c r="R1502">
        <f t="shared" si="164"/>
        <v>46.73</v>
      </c>
      <c r="S1502" s="14" t="s">
        <v>8320</v>
      </c>
      <c r="T1502" t="s">
        <v>8322</v>
      </c>
      <c r="U1502" s="9">
        <f t="shared" si="165"/>
        <v>41365.904594907406</v>
      </c>
      <c r="V1502" s="9">
        <f t="shared" si="166"/>
        <v>41395.904594907406</v>
      </c>
      <c r="W1502">
        <f t="shared" si="167"/>
        <v>2013</v>
      </c>
    </row>
    <row r="1503" spans="1:23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9">
        <f t="shared" si="161"/>
        <v>42193.583599537036</v>
      </c>
      <c r="K1503">
        <v>1433772023</v>
      </c>
      <c r="L1503" s="9">
        <f t="shared" si="162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2">
        <f t="shared" si="163"/>
        <v>1.66</v>
      </c>
      <c r="R1503">
        <f t="shared" si="164"/>
        <v>97.73</v>
      </c>
      <c r="S1503" s="14" t="s">
        <v>8336</v>
      </c>
      <c r="T1503" t="s">
        <v>8337</v>
      </c>
      <c r="U1503" s="9">
        <f t="shared" si="165"/>
        <v>42163.583599537036</v>
      </c>
      <c r="V1503" s="9">
        <f t="shared" si="166"/>
        <v>42193.583599537036</v>
      </c>
      <c r="W1503">
        <f t="shared" si="167"/>
        <v>2015</v>
      </c>
    </row>
    <row r="1504" spans="1:23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9">
        <f t="shared" si="161"/>
        <v>42454.916666666672</v>
      </c>
      <c r="K1504">
        <v>1456491680</v>
      </c>
      <c r="L1504" s="9">
        <f t="shared" si="162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2">
        <f t="shared" si="163"/>
        <v>1.01</v>
      </c>
      <c r="R1504">
        <f t="shared" si="164"/>
        <v>67.84</v>
      </c>
      <c r="S1504" s="14" t="s">
        <v>8336</v>
      </c>
      <c r="T1504" t="s">
        <v>8337</v>
      </c>
      <c r="U1504" s="9">
        <f t="shared" si="165"/>
        <v>42426.542592592596</v>
      </c>
      <c r="V1504" s="9">
        <f t="shared" si="166"/>
        <v>42454.916666666672</v>
      </c>
      <c r="W1504">
        <f t="shared" si="167"/>
        <v>2016</v>
      </c>
    </row>
    <row r="1505" spans="1:23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9">
        <f t="shared" si="161"/>
        <v>42666.347233796296</v>
      </c>
      <c r="K1505">
        <v>1472026801</v>
      </c>
      <c r="L1505" s="9">
        <f t="shared" si="162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2">
        <f t="shared" si="163"/>
        <v>1.08</v>
      </c>
      <c r="R1505">
        <f t="shared" si="164"/>
        <v>56.98</v>
      </c>
      <c r="S1505" s="14" t="s">
        <v>8336</v>
      </c>
      <c r="T1505" t="s">
        <v>8337</v>
      </c>
      <c r="U1505" s="9">
        <f t="shared" si="165"/>
        <v>42606.347233796296</v>
      </c>
      <c r="V1505" s="9">
        <f t="shared" si="166"/>
        <v>42666.347233796296</v>
      </c>
      <c r="W1505">
        <f t="shared" si="167"/>
        <v>2016</v>
      </c>
    </row>
    <row r="1506" spans="1:23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9">
        <f t="shared" si="161"/>
        <v>41800.356249999997</v>
      </c>
      <c r="K1506">
        <v>1399996024</v>
      </c>
      <c r="L1506" s="9">
        <f t="shared" si="162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2">
        <f t="shared" si="163"/>
        <v>2.78</v>
      </c>
      <c r="R1506">
        <f t="shared" si="164"/>
        <v>67.16</v>
      </c>
      <c r="S1506" s="14" t="s">
        <v>8336</v>
      </c>
      <c r="T1506" t="s">
        <v>8337</v>
      </c>
      <c r="U1506" s="9">
        <f t="shared" si="165"/>
        <v>41772.657685185186</v>
      </c>
      <c r="V1506" s="9">
        <f t="shared" si="166"/>
        <v>41800.356249999997</v>
      </c>
      <c r="W1506">
        <f t="shared" si="167"/>
        <v>2014</v>
      </c>
    </row>
    <row r="1507" spans="1:23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9">
        <f t="shared" si="161"/>
        <v>42451.834027777775</v>
      </c>
      <c r="K1507">
        <v>1455446303</v>
      </c>
      <c r="L1507" s="9">
        <f t="shared" si="162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2">
        <f t="shared" si="163"/>
        <v>1.04</v>
      </c>
      <c r="R1507">
        <f t="shared" si="164"/>
        <v>48.04</v>
      </c>
      <c r="S1507" s="14" t="s">
        <v>8336</v>
      </c>
      <c r="T1507" t="s">
        <v>8337</v>
      </c>
      <c r="U1507" s="9">
        <f t="shared" si="165"/>
        <v>42414.44332175926</v>
      </c>
      <c r="V1507" s="9">
        <f t="shared" si="166"/>
        <v>42451.834027777775</v>
      </c>
      <c r="W1507">
        <f t="shared" si="167"/>
        <v>2016</v>
      </c>
    </row>
    <row r="1508" spans="1:23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9">
        <f t="shared" si="161"/>
        <v>41844.785925925928</v>
      </c>
      <c r="K1508">
        <v>1403635904</v>
      </c>
      <c r="L1508" s="9">
        <f t="shared" si="162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2">
        <f t="shared" si="163"/>
        <v>1.1100000000000001</v>
      </c>
      <c r="R1508">
        <f t="shared" si="164"/>
        <v>38.86</v>
      </c>
      <c r="S1508" s="14" t="s">
        <v>8336</v>
      </c>
      <c r="T1508" t="s">
        <v>8337</v>
      </c>
      <c r="U1508" s="9">
        <f t="shared" si="165"/>
        <v>41814.785925925928</v>
      </c>
      <c r="V1508" s="9">
        <f t="shared" si="166"/>
        <v>41844.785925925928</v>
      </c>
      <c r="W1508">
        <f t="shared" si="167"/>
        <v>2014</v>
      </c>
    </row>
    <row r="1509" spans="1:23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9">
        <f t="shared" si="161"/>
        <v>40313.340277777781</v>
      </c>
      <c r="K1509">
        <v>1268822909</v>
      </c>
      <c r="L1509" s="9">
        <f t="shared" si="162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 s="12">
        <f t="shared" si="163"/>
        <v>2.15</v>
      </c>
      <c r="R1509">
        <f t="shared" si="164"/>
        <v>78.180000000000007</v>
      </c>
      <c r="S1509" s="14" t="s">
        <v>8336</v>
      </c>
      <c r="T1509" t="s">
        <v>8337</v>
      </c>
      <c r="U1509" s="9">
        <f t="shared" si="165"/>
        <v>40254.450335648144</v>
      </c>
      <c r="V1509" s="9">
        <f t="shared" si="166"/>
        <v>40313.340277777781</v>
      </c>
      <c r="W1509">
        <f t="shared" si="167"/>
        <v>2010</v>
      </c>
    </row>
    <row r="1510" spans="1:23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9">
        <f t="shared" si="161"/>
        <v>41817.614363425928</v>
      </c>
      <c r="K1510">
        <v>1401201881</v>
      </c>
      <c r="L1510" s="9">
        <f t="shared" si="162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2">
        <f t="shared" si="163"/>
        <v>1.1100000000000001</v>
      </c>
      <c r="R1510">
        <f t="shared" si="164"/>
        <v>97.11</v>
      </c>
      <c r="S1510" s="14" t="s">
        <v>8336</v>
      </c>
      <c r="T1510" t="s">
        <v>8337</v>
      </c>
      <c r="U1510" s="9">
        <f t="shared" si="165"/>
        <v>41786.614363425928</v>
      </c>
      <c r="V1510" s="9">
        <f t="shared" si="166"/>
        <v>41817.614363425928</v>
      </c>
      <c r="W1510">
        <f t="shared" si="167"/>
        <v>2014</v>
      </c>
    </row>
    <row r="1511" spans="1:23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9">
        <f t="shared" si="161"/>
        <v>42780.957638888889</v>
      </c>
      <c r="K1511">
        <v>1484570885</v>
      </c>
      <c r="L1511" s="9">
        <f t="shared" si="162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2">
        <f t="shared" si="163"/>
        <v>1.24</v>
      </c>
      <c r="R1511">
        <f t="shared" si="164"/>
        <v>110.39</v>
      </c>
      <c r="S1511" s="14" t="s">
        <v>8336</v>
      </c>
      <c r="T1511" t="s">
        <v>8337</v>
      </c>
      <c r="U1511" s="9">
        <f t="shared" si="165"/>
        <v>42751.533391203702</v>
      </c>
      <c r="V1511" s="9">
        <f t="shared" si="166"/>
        <v>42780.957638888889</v>
      </c>
      <c r="W1511">
        <f t="shared" si="167"/>
        <v>2017</v>
      </c>
    </row>
    <row r="1512" spans="1:23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9">
        <f t="shared" si="161"/>
        <v>41839.385162037041</v>
      </c>
      <c r="K1512">
        <v>1403169278</v>
      </c>
      <c r="L1512" s="9">
        <f t="shared" si="162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 s="12">
        <f t="shared" si="163"/>
        <v>1.01</v>
      </c>
      <c r="R1512">
        <f t="shared" si="164"/>
        <v>39.92</v>
      </c>
      <c r="S1512" s="14" t="s">
        <v>8336</v>
      </c>
      <c r="T1512" t="s">
        <v>8337</v>
      </c>
      <c r="U1512" s="9">
        <f t="shared" si="165"/>
        <v>41809.385162037041</v>
      </c>
      <c r="V1512" s="9">
        <f t="shared" si="166"/>
        <v>41839.385162037041</v>
      </c>
      <c r="W1512">
        <f t="shared" si="167"/>
        <v>2014</v>
      </c>
    </row>
    <row r="1513" spans="1:23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9">
        <f t="shared" si="161"/>
        <v>42326.625046296293</v>
      </c>
      <c r="K1513">
        <v>1445263204</v>
      </c>
      <c r="L1513" s="9">
        <f t="shared" si="162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2">
        <f t="shared" si="163"/>
        <v>1.1200000000000001</v>
      </c>
      <c r="R1513">
        <f t="shared" si="164"/>
        <v>75.98</v>
      </c>
      <c r="S1513" s="14" t="s">
        <v>8336</v>
      </c>
      <c r="T1513" t="s">
        <v>8337</v>
      </c>
      <c r="U1513" s="9">
        <f t="shared" si="165"/>
        <v>42296.583379629628</v>
      </c>
      <c r="V1513" s="9">
        <f t="shared" si="166"/>
        <v>42326.625046296293</v>
      </c>
      <c r="W1513">
        <f t="shared" si="167"/>
        <v>2015</v>
      </c>
    </row>
    <row r="1514" spans="1:23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9">
        <f t="shared" si="161"/>
        <v>42771.684479166666</v>
      </c>
      <c r="K1514">
        <v>1483719939</v>
      </c>
      <c r="L1514" s="9">
        <f t="shared" si="162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2">
        <f t="shared" si="163"/>
        <v>5.59</v>
      </c>
      <c r="R1514">
        <f t="shared" si="164"/>
        <v>58.38</v>
      </c>
      <c r="S1514" s="14" t="s">
        <v>8336</v>
      </c>
      <c r="T1514" t="s">
        <v>8337</v>
      </c>
      <c r="U1514" s="9">
        <f t="shared" si="165"/>
        <v>42741.684479166666</v>
      </c>
      <c r="V1514" s="9">
        <f t="shared" si="166"/>
        <v>42771.684479166666</v>
      </c>
      <c r="W1514">
        <f t="shared" si="167"/>
        <v>2017</v>
      </c>
    </row>
    <row r="1515" spans="1:23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9">
        <f t="shared" si="161"/>
        <v>41836.637337962966</v>
      </c>
      <c r="K1515">
        <v>1402931866</v>
      </c>
      <c r="L1515" s="9">
        <f t="shared" si="162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2">
        <f t="shared" si="163"/>
        <v>1.5</v>
      </c>
      <c r="R1515">
        <f t="shared" si="164"/>
        <v>55.82</v>
      </c>
      <c r="S1515" s="14" t="s">
        <v>8336</v>
      </c>
      <c r="T1515" t="s">
        <v>8337</v>
      </c>
      <c r="U1515" s="9">
        <f t="shared" si="165"/>
        <v>41806.637337962966</v>
      </c>
      <c r="V1515" s="9">
        <f t="shared" si="166"/>
        <v>41836.637337962966</v>
      </c>
      <c r="W1515">
        <f t="shared" si="167"/>
        <v>2014</v>
      </c>
    </row>
    <row r="1516" spans="1:23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9">
        <f t="shared" si="161"/>
        <v>42274.597685185188</v>
      </c>
      <c r="K1516">
        <v>1439907640</v>
      </c>
      <c r="L1516" s="9">
        <f t="shared" si="162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2">
        <f t="shared" si="163"/>
        <v>1.06</v>
      </c>
      <c r="R1516">
        <f t="shared" si="164"/>
        <v>151.24</v>
      </c>
      <c r="S1516" s="14" t="s">
        <v>8336</v>
      </c>
      <c r="T1516" t="s">
        <v>8337</v>
      </c>
      <c r="U1516" s="9">
        <f t="shared" si="165"/>
        <v>42234.597685185188</v>
      </c>
      <c r="V1516" s="9">
        <f t="shared" si="166"/>
        <v>42274.597685185188</v>
      </c>
      <c r="W1516">
        <f t="shared" si="167"/>
        <v>2015</v>
      </c>
    </row>
    <row r="1517" spans="1:23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9">
        <f t="shared" si="161"/>
        <v>42445.211770833332</v>
      </c>
      <c r="K1517">
        <v>1455516297</v>
      </c>
      <c r="L1517" s="9">
        <f t="shared" si="162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2">
        <f t="shared" si="163"/>
        <v>1.57</v>
      </c>
      <c r="R1517">
        <f t="shared" si="164"/>
        <v>849.67</v>
      </c>
      <c r="S1517" s="14" t="s">
        <v>8336</v>
      </c>
      <c r="T1517" t="s">
        <v>8337</v>
      </c>
      <c r="U1517" s="9">
        <f t="shared" si="165"/>
        <v>42415.253437499996</v>
      </c>
      <c r="V1517" s="9">
        <f t="shared" si="166"/>
        <v>42445.211770833332</v>
      </c>
      <c r="W1517">
        <f t="shared" si="167"/>
        <v>2016</v>
      </c>
    </row>
    <row r="1518" spans="1:23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9">
        <f t="shared" si="161"/>
        <v>42649.583333333328</v>
      </c>
      <c r="K1518">
        <v>1473160292</v>
      </c>
      <c r="L1518" s="9">
        <f t="shared" si="162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2">
        <f t="shared" si="163"/>
        <v>1.0900000000000001</v>
      </c>
      <c r="R1518">
        <f t="shared" si="164"/>
        <v>159.24</v>
      </c>
      <c r="S1518" s="14" t="s">
        <v>8336</v>
      </c>
      <c r="T1518" t="s">
        <v>8337</v>
      </c>
      <c r="U1518" s="9">
        <f t="shared" si="165"/>
        <v>42619.466342592597</v>
      </c>
      <c r="V1518" s="9">
        <f t="shared" si="166"/>
        <v>42649.583333333328</v>
      </c>
      <c r="W1518">
        <f t="shared" si="167"/>
        <v>2016</v>
      </c>
    </row>
    <row r="1519" spans="1:23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9">
        <f t="shared" si="161"/>
        <v>41979.25</v>
      </c>
      <c r="K1519">
        <v>1415194553</v>
      </c>
      <c r="L1519" s="9">
        <f t="shared" si="162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2">
        <f t="shared" si="163"/>
        <v>1.62</v>
      </c>
      <c r="R1519">
        <f t="shared" si="164"/>
        <v>39.51</v>
      </c>
      <c r="S1519" s="14" t="s">
        <v>8336</v>
      </c>
      <c r="T1519" t="s">
        <v>8337</v>
      </c>
      <c r="U1519" s="9">
        <f t="shared" si="165"/>
        <v>41948.56658564815</v>
      </c>
      <c r="V1519" s="9">
        <f t="shared" si="166"/>
        <v>41979.25</v>
      </c>
      <c r="W1519">
        <f t="shared" si="167"/>
        <v>2014</v>
      </c>
    </row>
    <row r="1520" spans="1:23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9">
        <f t="shared" si="161"/>
        <v>41790.8200462963</v>
      </c>
      <c r="K1520">
        <v>1398973252</v>
      </c>
      <c r="L1520" s="9">
        <f t="shared" si="162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2">
        <f t="shared" si="163"/>
        <v>2.0499999999999998</v>
      </c>
      <c r="R1520">
        <f t="shared" si="164"/>
        <v>130.53</v>
      </c>
      <c r="S1520" s="14" t="s">
        <v>8336</v>
      </c>
      <c r="T1520" t="s">
        <v>8337</v>
      </c>
      <c r="U1520" s="9">
        <f t="shared" si="165"/>
        <v>41760.8200462963</v>
      </c>
      <c r="V1520" s="9">
        <f t="shared" si="166"/>
        <v>41790.8200462963</v>
      </c>
      <c r="W1520">
        <f t="shared" si="167"/>
        <v>2014</v>
      </c>
    </row>
    <row r="1521" spans="1:23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9">
        <f t="shared" si="161"/>
        <v>41810.915972222225</v>
      </c>
      <c r="K1521">
        <v>1400867283</v>
      </c>
      <c r="L1521" s="9">
        <f t="shared" si="162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2">
        <f t="shared" si="163"/>
        <v>1.03</v>
      </c>
      <c r="R1521">
        <f t="shared" si="164"/>
        <v>64.16</v>
      </c>
      <c r="S1521" s="14" t="s">
        <v>8336</v>
      </c>
      <c r="T1521" t="s">
        <v>8337</v>
      </c>
      <c r="U1521" s="9">
        <f t="shared" si="165"/>
        <v>41782.741701388892</v>
      </c>
      <c r="V1521" s="9">
        <f t="shared" si="166"/>
        <v>41810.915972222225</v>
      </c>
      <c r="W1521">
        <f t="shared" si="167"/>
        <v>2014</v>
      </c>
    </row>
    <row r="1522" spans="1:23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9">
        <f t="shared" si="161"/>
        <v>41992.166666666672</v>
      </c>
      <c r="K1522">
        <v>1415824513</v>
      </c>
      <c r="L1522" s="9">
        <f t="shared" si="162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2">
        <f t="shared" si="163"/>
        <v>1.03</v>
      </c>
      <c r="R1522">
        <f t="shared" si="164"/>
        <v>111.53</v>
      </c>
      <c r="S1522" s="14" t="s">
        <v>8336</v>
      </c>
      <c r="T1522" t="s">
        <v>8337</v>
      </c>
      <c r="U1522" s="9">
        <f t="shared" si="165"/>
        <v>41955.857789351852</v>
      </c>
      <c r="V1522" s="9">
        <f t="shared" si="166"/>
        <v>41992.166666666672</v>
      </c>
      <c r="W1522">
        <f t="shared" si="167"/>
        <v>2014</v>
      </c>
    </row>
    <row r="1523" spans="1:23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9">
        <f t="shared" si="161"/>
        <v>42528.167719907404</v>
      </c>
      <c r="K1523">
        <v>1462248091</v>
      </c>
      <c r="L1523" s="9">
        <f t="shared" si="162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2">
        <f t="shared" si="163"/>
        <v>1.07</v>
      </c>
      <c r="R1523">
        <f t="shared" si="164"/>
        <v>170.45</v>
      </c>
      <c r="S1523" s="14" t="s">
        <v>8336</v>
      </c>
      <c r="T1523" t="s">
        <v>8337</v>
      </c>
      <c r="U1523" s="9">
        <f t="shared" si="165"/>
        <v>42493.167719907404</v>
      </c>
      <c r="V1523" s="9">
        <f t="shared" si="166"/>
        <v>42528.167719907404</v>
      </c>
      <c r="W1523">
        <f t="shared" si="167"/>
        <v>2016</v>
      </c>
    </row>
    <row r="1524" spans="1:23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9">
        <f t="shared" si="161"/>
        <v>41929.830312500002</v>
      </c>
      <c r="K1524">
        <v>1410983739</v>
      </c>
      <c r="L1524" s="9">
        <f t="shared" si="162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2">
        <f t="shared" si="163"/>
        <v>1.39</v>
      </c>
      <c r="R1524">
        <f t="shared" si="164"/>
        <v>133.74</v>
      </c>
      <c r="S1524" s="14" t="s">
        <v>8336</v>
      </c>
      <c r="T1524" t="s">
        <v>8337</v>
      </c>
      <c r="U1524" s="9">
        <f t="shared" si="165"/>
        <v>41899.830312500002</v>
      </c>
      <c r="V1524" s="9">
        <f t="shared" si="166"/>
        <v>41929.830312500002</v>
      </c>
      <c r="W1524">
        <f t="shared" si="167"/>
        <v>2014</v>
      </c>
    </row>
    <row r="1525" spans="1:23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9">
        <f t="shared" si="161"/>
        <v>41996</v>
      </c>
      <c r="K1525">
        <v>1416592916</v>
      </c>
      <c r="L1525" s="9">
        <f t="shared" si="162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2">
        <f t="shared" si="163"/>
        <v>1.25</v>
      </c>
      <c r="R1525">
        <f t="shared" si="164"/>
        <v>95.83</v>
      </c>
      <c r="S1525" s="14" t="s">
        <v>8336</v>
      </c>
      <c r="T1525" t="s">
        <v>8337</v>
      </c>
      <c r="U1525" s="9">
        <f t="shared" si="165"/>
        <v>41964.751342592594</v>
      </c>
      <c r="V1525" s="9">
        <f t="shared" si="166"/>
        <v>41996</v>
      </c>
      <c r="W1525">
        <f t="shared" si="167"/>
        <v>2014</v>
      </c>
    </row>
    <row r="1526" spans="1:23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9">
        <f t="shared" si="161"/>
        <v>42786.501041666663</v>
      </c>
      <c r="K1526">
        <v>1485000090</v>
      </c>
      <c r="L1526" s="9">
        <f t="shared" si="162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2">
        <f t="shared" si="163"/>
        <v>2.0699999999999998</v>
      </c>
      <c r="R1526">
        <f t="shared" si="164"/>
        <v>221.79</v>
      </c>
      <c r="S1526" s="14" t="s">
        <v>8336</v>
      </c>
      <c r="T1526" t="s">
        <v>8337</v>
      </c>
      <c r="U1526" s="9">
        <f t="shared" si="165"/>
        <v>42756.501041666663</v>
      </c>
      <c r="V1526" s="9">
        <f t="shared" si="166"/>
        <v>42786.501041666663</v>
      </c>
      <c r="W1526">
        <f t="shared" si="167"/>
        <v>2017</v>
      </c>
    </row>
    <row r="1527" spans="1:23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9">
        <f t="shared" si="161"/>
        <v>42600.702986111108</v>
      </c>
      <c r="K1527">
        <v>1468947138</v>
      </c>
      <c r="L1527" s="9">
        <f t="shared" si="162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2">
        <f t="shared" si="163"/>
        <v>1.74</v>
      </c>
      <c r="R1527">
        <f t="shared" si="164"/>
        <v>32.32</v>
      </c>
      <c r="S1527" s="14" t="s">
        <v>8336</v>
      </c>
      <c r="T1527" t="s">
        <v>8337</v>
      </c>
      <c r="U1527" s="9">
        <f t="shared" si="165"/>
        <v>42570.702986111108</v>
      </c>
      <c r="V1527" s="9">
        <f t="shared" si="166"/>
        <v>42600.702986111108</v>
      </c>
      <c r="W1527">
        <f t="shared" si="167"/>
        <v>2016</v>
      </c>
    </row>
    <row r="1528" spans="1:23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9">
        <f t="shared" si="161"/>
        <v>42388.276006944448</v>
      </c>
      <c r="K1528">
        <v>1448951847</v>
      </c>
      <c r="L1528" s="9">
        <f t="shared" si="162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2">
        <f t="shared" si="163"/>
        <v>1.2</v>
      </c>
      <c r="R1528">
        <f t="shared" si="164"/>
        <v>98.84</v>
      </c>
      <c r="S1528" s="14" t="s">
        <v>8336</v>
      </c>
      <c r="T1528" t="s">
        <v>8337</v>
      </c>
      <c r="U1528" s="9">
        <f t="shared" si="165"/>
        <v>42339.276006944448</v>
      </c>
      <c r="V1528" s="9">
        <f t="shared" si="166"/>
        <v>42388.276006944448</v>
      </c>
      <c r="W1528">
        <f t="shared" si="167"/>
        <v>2015</v>
      </c>
    </row>
    <row r="1529" spans="1:23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9">
        <f t="shared" si="161"/>
        <v>42808.558865740742</v>
      </c>
      <c r="K1529">
        <v>1487082286</v>
      </c>
      <c r="L1529" s="9">
        <f t="shared" si="162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2">
        <f t="shared" si="163"/>
        <v>1.1000000000000001</v>
      </c>
      <c r="R1529">
        <f t="shared" si="164"/>
        <v>55.22</v>
      </c>
      <c r="S1529" s="14" t="s">
        <v>8336</v>
      </c>
      <c r="T1529" t="s">
        <v>8337</v>
      </c>
      <c r="U1529" s="9">
        <f t="shared" si="165"/>
        <v>42780.600532407407</v>
      </c>
      <c r="V1529" s="9">
        <f t="shared" si="166"/>
        <v>42808.558865740742</v>
      </c>
      <c r="W1529">
        <f t="shared" si="167"/>
        <v>2017</v>
      </c>
    </row>
    <row r="1530" spans="1:23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9">
        <f t="shared" si="161"/>
        <v>42767</v>
      </c>
      <c r="K1530">
        <v>1483292122</v>
      </c>
      <c r="L1530" s="9">
        <f t="shared" si="162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2">
        <f t="shared" si="163"/>
        <v>2.82</v>
      </c>
      <c r="R1530">
        <f t="shared" si="164"/>
        <v>52.79</v>
      </c>
      <c r="S1530" s="14" t="s">
        <v>8336</v>
      </c>
      <c r="T1530" t="s">
        <v>8337</v>
      </c>
      <c r="U1530" s="9">
        <f t="shared" si="165"/>
        <v>42736.732893518521</v>
      </c>
      <c r="V1530" s="9">
        <f t="shared" si="166"/>
        <v>42767</v>
      </c>
      <c r="W1530">
        <f t="shared" si="167"/>
        <v>2017</v>
      </c>
    </row>
    <row r="1531" spans="1:23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9">
        <f t="shared" si="161"/>
        <v>42082.587037037039</v>
      </c>
      <c r="K1531">
        <v>1424185520</v>
      </c>
      <c r="L1531" s="9">
        <f t="shared" si="162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2">
        <f t="shared" si="163"/>
        <v>1.01</v>
      </c>
      <c r="R1531">
        <f t="shared" si="164"/>
        <v>135.66999999999999</v>
      </c>
      <c r="S1531" s="14" t="s">
        <v>8336</v>
      </c>
      <c r="T1531" t="s">
        <v>8337</v>
      </c>
      <c r="U1531" s="9">
        <f t="shared" si="165"/>
        <v>42052.628703703704</v>
      </c>
      <c r="V1531" s="9">
        <f t="shared" si="166"/>
        <v>42082.587037037039</v>
      </c>
      <c r="W1531">
        <f t="shared" si="167"/>
        <v>2015</v>
      </c>
    </row>
    <row r="1532" spans="1:23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9">
        <f t="shared" si="161"/>
        <v>42300.76730324074</v>
      </c>
      <c r="K1532">
        <v>1443464695</v>
      </c>
      <c r="L1532" s="9">
        <f t="shared" si="162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 s="12">
        <f t="shared" si="163"/>
        <v>1.35</v>
      </c>
      <c r="R1532">
        <f t="shared" si="164"/>
        <v>53.99</v>
      </c>
      <c r="S1532" s="14" t="s">
        <v>8336</v>
      </c>
      <c r="T1532" t="s">
        <v>8337</v>
      </c>
      <c r="U1532" s="9">
        <f t="shared" si="165"/>
        <v>42275.76730324074</v>
      </c>
      <c r="V1532" s="9">
        <f t="shared" si="166"/>
        <v>42300.76730324074</v>
      </c>
      <c r="W1532">
        <f t="shared" si="167"/>
        <v>2015</v>
      </c>
    </row>
    <row r="1533" spans="1:23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9">
        <f t="shared" si="161"/>
        <v>41974.125</v>
      </c>
      <c r="K1533">
        <v>1414610126</v>
      </c>
      <c r="L1533" s="9">
        <f t="shared" si="162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2">
        <f t="shared" si="163"/>
        <v>1.76</v>
      </c>
      <c r="R1533">
        <f t="shared" si="164"/>
        <v>56.64</v>
      </c>
      <c r="S1533" s="14" t="s">
        <v>8336</v>
      </c>
      <c r="T1533" t="s">
        <v>8337</v>
      </c>
      <c r="U1533" s="9">
        <f t="shared" si="165"/>
        <v>41941.802384259259</v>
      </c>
      <c r="V1533" s="9">
        <f t="shared" si="166"/>
        <v>41974.125</v>
      </c>
      <c r="W1533">
        <f t="shared" si="167"/>
        <v>2014</v>
      </c>
    </row>
    <row r="1534" spans="1:23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9">
        <f t="shared" si="161"/>
        <v>42415.625</v>
      </c>
      <c r="K1534">
        <v>1453461865</v>
      </c>
      <c r="L1534" s="9">
        <f t="shared" si="162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2">
        <f t="shared" si="163"/>
        <v>4.84</v>
      </c>
      <c r="R1534">
        <f t="shared" si="164"/>
        <v>82.32</v>
      </c>
      <c r="S1534" s="14" t="s">
        <v>8336</v>
      </c>
      <c r="T1534" t="s">
        <v>8337</v>
      </c>
      <c r="U1534" s="9">
        <f t="shared" si="165"/>
        <v>42391.475289351853</v>
      </c>
      <c r="V1534" s="9">
        <f t="shared" si="166"/>
        <v>42415.625</v>
      </c>
      <c r="W1534">
        <f t="shared" si="167"/>
        <v>2016</v>
      </c>
    </row>
    <row r="1535" spans="1:23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9">
        <f t="shared" si="161"/>
        <v>42492.165972222225</v>
      </c>
      <c r="K1535">
        <v>1457913777</v>
      </c>
      <c r="L1535" s="9">
        <f t="shared" si="162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2">
        <f t="shared" si="163"/>
        <v>1.45</v>
      </c>
      <c r="R1535">
        <f t="shared" si="164"/>
        <v>88.26</v>
      </c>
      <c r="S1535" s="14" t="s">
        <v>8336</v>
      </c>
      <c r="T1535" t="s">
        <v>8337</v>
      </c>
      <c r="U1535" s="9">
        <f t="shared" si="165"/>
        <v>42443.00204861111</v>
      </c>
      <c r="V1535" s="9">
        <f t="shared" si="166"/>
        <v>42492.165972222225</v>
      </c>
      <c r="W1535">
        <f t="shared" si="167"/>
        <v>2016</v>
      </c>
    </row>
    <row r="1536" spans="1:23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9">
        <f t="shared" si="161"/>
        <v>42251.674328703702</v>
      </c>
      <c r="K1536">
        <v>1438791062</v>
      </c>
      <c r="L1536" s="9">
        <f t="shared" si="162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 s="12">
        <f t="shared" si="163"/>
        <v>4.18</v>
      </c>
      <c r="R1536">
        <f t="shared" si="164"/>
        <v>84.91</v>
      </c>
      <c r="S1536" s="14" t="s">
        <v>8336</v>
      </c>
      <c r="T1536" t="s">
        <v>8337</v>
      </c>
      <c r="U1536" s="9">
        <f t="shared" si="165"/>
        <v>42221.674328703702</v>
      </c>
      <c r="V1536" s="9">
        <f t="shared" si="166"/>
        <v>42251.674328703702</v>
      </c>
      <c r="W1536">
        <f t="shared" si="167"/>
        <v>2015</v>
      </c>
    </row>
    <row r="1537" spans="1:23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9">
        <f t="shared" si="161"/>
        <v>42513.916666666672</v>
      </c>
      <c r="K1537">
        <v>1461527631</v>
      </c>
      <c r="L1537" s="9">
        <f t="shared" si="162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2">
        <f t="shared" si="163"/>
        <v>1.32</v>
      </c>
      <c r="R1537">
        <f t="shared" si="164"/>
        <v>48.15</v>
      </c>
      <c r="S1537" s="14" t="s">
        <v>8336</v>
      </c>
      <c r="T1537" t="s">
        <v>8337</v>
      </c>
      <c r="U1537" s="9">
        <f t="shared" si="165"/>
        <v>42484.829062500001</v>
      </c>
      <c r="V1537" s="9">
        <f t="shared" si="166"/>
        <v>42513.916666666672</v>
      </c>
      <c r="W1537">
        <f t="shared" si="167"/>
        <v>2016</v>
      </c>
    </row>
    <row r="1538" spans="1:23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9">
        <f t="shared" ref="J1538:J1601" si="168">(I1538/86400)+DATE(1970,1,1)</f>
        <v>42243.802199074074</v>
      </c>
      <c r="K1538">
        <v>1438110910</v>
      </c>
      <c r="L1538" s="9">
        <f t="shared" ref="L1538:L1601" si="169">(K1538/86400)+DATE(1970,1,1)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2">
        <f t="shared" si="163"/>
        <v>2.5</v>
      </c>
      <c r="R1538">
        <f t="shared" si="164"/>
        <v>66.02</v>
      </c>
      <c r="S1538" s="14" t="s">
        <v>8336</v>
      </c>
      <c r="T1538" t="s">
        <v>8337</v>
      </c>
      <c r="U1538" s="9">
        <f t="shared" si="165"/>
        <v>42213.802199074074</v>
      </c>
      <c r="V1538" s="9">
        <f t="shared" si="166"/>
        <v>42243.802199074074</v>
      </c>
      <c r="W1538">
        <f t="shared" si="167"/>
        <v>2015</v>
      </c>
    </row>
    <row r="1539" spans="1:23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9">
        <f t="shared" si="168"/>
        <v>42588.75</v>
      </c>
      <c r="K1539">
        <v>1467358427</v>
      </c>
      <c r="L1539" s="9">
        <f t="shared" si="169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2">
        <f t="shared" ref="Q1539:Q1602" si="170">ROUND(E1539/D1539,2)</f>
        <v>1.8</v>
      </c>
      <c r="R1539">
        <f t="shared" ref="R1539:R1602" si="171">IFERROR(ROUND(E1539/N1539,2),0)</f>
        <v>96.38</v>
      </c>
      <c r="S1539" s="14" t="s">
        <v>8336</v>
      </c>
      <c r="T1539" t="s">
        <v>8337</v>
      </c>
      <c r="U1539" s="9">
        <f t="shared" ref="U1539:U1602" si="172">(K1539/86400)+DATE(1970,1,1)</f>
        <v>42552.315127314811</v>
      </c>
      <c r="V1539" s="9">
        <f t="shared" ref="V1539:V1602" si="173">(I1539/86400)+DATE(1970,1,1)</f>
        <v>42588.75</v>
      </c>
      <c r="W1539">
        <f t="shared" ref="W1539:W1602" si="174">YEAR(U1539)</f>
        <v>2016</v>
      </c>
    </row>
    <row r="1540" spans="1:23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9">
        <f t="shared" si="168"/>
        <v>42026.782060185185</v>
      </c>
      <c r="K1540">
        <v>1418064370</v>
      </c>
      <c r="L1540" s="9">
        <f t="shared" si="16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2">
        <f t="shared" si="170"/>
        <v>1.03</v>
      </c>
      <c r="R1540">
        <f t="shared" si="171"/>
        <v>156.16999999999999</v>
      </c>
      <c r="S1540" s="14" t="s">
        <v>8336</v>
      </c>
      <c r="T1540" t="s">
        <v>8337</v>
      </c>
      <c r="U1540" s="9">
        <f t="shared" si="172"/>
        <v>41981.782060185185</v>
      </c>
      <c r="V1540" s="9">
        <f t="shared" si="173"/>
        <v>42026.782060185185</v>
      </c>
      <c r="W1540">
        <f t="shared" si="174"/>
        <v>2014</v>
      </c>
    </row>
    <row r="1541" spans="1:23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9">
        <f t="shared" si="168"/>
        <v>42738.91920138889</v>
      </c>
      <c r="K1541">
        <v>1480629819</v>
      </c>
      <c r="L1541" s="9">
        <f t="shared" si="169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 s="12">
        <f t="shared" si="170"/>
        <v>1.36</v>
      </c>
      <c r="R1541">
        <f t="shared" si="171"/>
        <v>95.76</v>
      </c>
      <c r="S1541" s="14" t="s">
        <v>8336</v>
      </c>
      <c r="T1541" t="s">
        <v>8337</v>
      </c>
      <c r="U1541" s="9">
        <f t="shared" si="172"/>
        <v>42705.91920138889</v>
      </c>
      <c r="V1541" s="9">
        <f t="shared" si="173"/>
        <v>42738.91920138889</v>
      </c>
      <c r="W1541">
        <f t="shared" si="174"/>
        <v>2016</v>
      </c>
    </row>
    <row r="1542" spans="1:23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9">
        <f t="shared" si="168"/>
        <v>41969.052083333328</v>
      </c>
      <c r="K1542">
        <v>1414368616</v>
      </c>
      <c r="L1542" s="9">
        <f t="shared" si="16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2">
        <f t="shared" si="170"/>
        <v>1.18</v>
      </c>
      <c r="R1542">
        <f t="shared" si="171"/>
        <v>180.41</v>
      </c>
      <c r="S1542" s="14" t="s">
        <v>8336</v>
      </c>
      <c r="T1542" t="s">
        <v>8337</v>
      </c>
      <c r="U1542" s="9">
        <f t="shared" si="172"/>
        <v>41939.00712962963</v>
      </c>
      <c r="V1542" s="9">
        <f t="shared" si="173"/>
        <v>41969.052083333328</v>
      </c>
      <c r="W1542">
        <f t="shared" si="174"/>
        <v>2014</v>
      </c>
    </row>
    <row r="1543" spans="1:23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9">
        <f t="shared" si="168"/>
        <v>42004.712245370371</v>
      </c>
      <c r="K1543">
        <v>1417453538</v>
      </c>
      <c r="L1543" s="9">
        <f t="shared" si="16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2">
        <f t="shared" si="170"/>
        <v>0</v>
      </c>
      <c r="R1543">
        <f t="shared" si="171"/>
        <v>3</v>
      </c>
      <c r="S1543" s="14" t="s">
        <v>8336</v>
      </c>
      <c r="T1543" t="s">
        <v>8341</v>
      </c>
      <c r="U1543" s="9">
        <f t="shared" si="172"/>
        <v>41974.712245370371</v>
      </c>
      <c r="V1543" s="9">
        <f t="shared" si="173"/>
        <v>42004.712245370371</v>
      </c>
      <c r="W1543">
        <f t="shared" si="174"/>
        <v>2014</v>
      </c>
    </row>
    <row r="1544" spans="1:23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9">
        <f t="shared" si="168"/>
        <v>42185.996527777781</v>
      </c>
      <c r="K1544">
        <v>1434412500</v>
      </c>
      <c r="L1544" s="9">
        <f t="shared" si="16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2">
        <f t="shared" si="170"/>
        <v>0.04</v>
      </c>
      <c r="R1544">
        <f t="shared" si="171"/>
        <v>20</v>
      </c>
      <c r="S1544" s="14" t="s">
        <v>8336</v>
      </c>
      <c r="T1544" t="s">
        <v>8341</v>
      </c>
      <c r="U1544" s="9">
        <f t="shared" si="172"/>
        <v>42170.996527777781</v>
      </c>
      <c r="V1544" s="9">
        <f t="shared" si="173"/>
        <v>42185.996527777781</v>
      </c>
      <c r="W1544">
        <f t="shared" si="174"/>
        <v>2015</v>
      </c>
    </row>
    <row r="1545" spans="1:23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9">
        <f t="shared" si="168"/>
        <v>41965.551319444443</v>
      </c>
      <c r="K1545">
        <v>1414066434</v>
      </c>
      <c r="L1545" s="9">
        <f t="shared" si="16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2">
        <f t="shared" si="170"/>
        <v>0</v>
      </c>
      <c r="R1545">
        <f t="shared" si="171"/>
        <v>10</v>
      </c>
      <c r="S1545" s="14" t="s">
        <v>8336</v>
      </c>
      <c r="T1545" t="s">
        <v>8341</v>
      </c>
      <c r="U1545" s="9">
        <f t="shared" si="172"/>
        <v>41935.509652777779</v>
      </c>
      <c r="V1545" s="9">
        <f t="shared" si="173"/>
        <v>41965.551319444443</v>
      </c>
      <c r="W1545">
        <f t="shared" si="174"/>
        <v>2014</v>
      </c>
    </row>
    <row r="1546" spans="1:23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9">
        <f t="shared" si="168"/>
        <v>42095.012499999997</v>
      </c>
      <c r="K1546">
        <v>1424222024</v>
      </c>
      <c r="L1546" s="9">
        <f t="shared" si="16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2">
        <f t="shared" si="170"/>
        <v>0</v>
      </c>
      <c r="R1546">
        <f t="shared" si="171"/>
        <v>0</v>
      </c>
      <c r="S1546" s="14" t="s">
        <v>8336</v>
      </c>
      <c r="T1546" t="s">
        <v>8341</v>
      </c>
      <c r="U1546" s="9">
        <f t="shared" si="172"/>
        <v>42053.051203703704</v>
      </c>
      <c r="V1546" s="9">
        <f t="shared" si="173"/>
        <v>42095.012499999997</v>
      </c>
      <c r="W1546">
        <f t="shared" si="174"/>
        <v>2015</v>
      </c>
    </row>
    <row r="1547" spans="1:23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9">
        <f t="shared" si="168"/>
        <v>42065.886111111111</v>
      </c>
      <c r="K1547">
        <v>1422393234</v>
      </c>
      <c r="L1547" s="9">
        <f t="shared" si="16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2">
        <f t="shared" si="170"/>
        <v>0</v>
      </c>
      <c r="R1547">
        <f t="shared" si="171"/>
        <v>1</v>
      </c>
      <c r="S1547" s="14" t="s">
        <v>8336</v>
      </c>
      <c r="T1547" t="s">
        <v>8341</v>
      </c>
      <c r="U1547" s="9">
        <f t="shared" si="172"/>
        <v>42031.884652777779</v>
      </c>
      <c r="V1547" s="9">
        <f t="shared" si="173"/>
        <v>42065.886111111111</v>
      </c>
      <c r="W1547">
        <f t="shared" si="174"/>
        <v>2015</v>
      </c>
    </row>
    <row r="1548" spans="1:23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9">
        <f t="shared" si="168"/>
        <v>41899.212951388887</v>
      </c>
      <c r="K1548">
        <v>1405746399</v>
      </c>
      <c r="L1548" s="9">
        <f t="shared" si="16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2">
        <f t="shared" si="170"/>
        <v>0.28999999999999998</v>
      </c>
      <c r="R1548">
        <f t="shared" si="171"/>
        <v>26.27</v>
      </c>
      <c r="S1548" s="14" t="s">
        <v>8336</v>
      </c>
      <c r="T1548" t="s">
        <v>8341</v>
      </c>
      <c r="U1548" s="9">
        <f t="shared" si="172"/>
        <v>41839.212951388887</v>
      </c>
      <c r="V1548" s="9">
        <f t="shared" si="173"/>
        <v>41899.212951388887</v>
      </c>
      <c r="W1548">
        <f t="shared" si="174"/>
        <v>2014</v>
      </c>
    </row>
    <row r="1549" spans="1:23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9">
        <f t="shared" si="168"/>
        <v>42789.426875000005</v>
      </c>
      <c r="K1549">
        <v>1487240082</v>
      </c>
      <c r="L1549" s="9">
        <f t="shared" si="16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2">
        <f t="shared" si="170"/>
        <v>0</v>
      </c>
      <c r="R1549">
        <f t="shared" si="171"/>
        <v>0</v>
      </c>
      <c r="S1549" s="14" t="s">
        <v>8336</v>
      </c>
      <c r="T1549" t="s">
        <v>8341</v>
      </c>
      <c r="U1549" s="9">
        <f t="shared" si="172"/>
        <v>42782.426875000005</v>
      </c>
      <c r="V1549" s="9">
        <f t="shared" si="173"/>
        <v>42789.426875000005</v>
      </c>
      <c r="W1549">
        <f t="shared" si="174"/>
        <v>2017</v>
      </c>
    </row>
    <row r="1550" spans="1:23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9">
        <f t="shared" si="168"/>
        <v>42316.923842592594</v>
      </c>
      <c r="K1550">
        <v>1444425020</v>
      </c>
      <c r="L1550" s="9">
        <f t="shared" si="16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2">
        <f t="shared" si="170"/>
        <v>0.09</v>
      </c>
      <c r="R1550">
        <f t="shared" si="171"/>
        <v>60</v>
      </c>
      <c r="S1550" s="14" t="s">
        <v>8336</v>
      </c>
      <c r="T1550" t="s">
        <v>8341</v>
      </c>
      <c r="U1550" s="9">
        <f t="shared" si="172"/>
        <v>42286.88217592593</v>
      </c>
      <c r="V1550" s="9">
        <f t="shared" si="173"/>
        <v>42316.923842592594</v>
      </c>
      <c r="W1550">
        <f t="shared" si="174"/>
        <v>2015</v>
      </c>
    </row>
    <row r="1551" spans="1:23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9">
        <f t="shared" si="168"/>
        <v>42311.177766203706</v>
      </c>
      <c r="K1551">
        <v>1443928559</v>
      </c>
      <c r="L1551" s="9">
        <f t="shared" si="16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2">
        <f t="shared" si="170"/>
        <v>0.34</v>
      </c>
      <c r="R1551">
        <f t="shared" si="171"/>
        <v>28.33</v>
      </c>
      <c r="S1551" s="14" t="s">
        <v>8336</v>
      </c>
      <c r="T1551" t="s">
        <v>8341</v>
      </c>
      <c r="U1551" s="9">
        <f t="shared" si="172"/>
        <v>42281.136099537034</v>
      </c>
      <c r="V1551" s="9">
        <f t="shared" si="173"/>
        <v>42311.177766203706</v>
      </c>
      <c r="W1551">
        <f t="shared" si="174"/>
        <v>2015</v>
      </c>
    </row>
    <row r="1552" spans="1:23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9">
        <f t="shared" si="168"/>
        <v>42502.449467592596</v>
      </c>
      <c r="K1552">
        <v>1460458034</v>
      </c>
      <c r="L1552" s="9">
        <f t="shared" si="16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2">
        <f t="shared" si="170"/>
        <v>0.13</v>
      </c>
      <c r="R1552">
        <f t="shared" si="171"/>
        <v>14.43</v>
      </c>
      <c r="S1552" s="14" t="s">
        <v>8336</v>
      </c>
      <c r="T1552" t="s">
        <v>8341</v>
      </c>
      <c r="U1552" s="9">
        <f t="shared" si="172"/>
        <v>42472.449467592596</v>
      </c>
      <c r="V1552" s="9">
        <f t="shared" si="173"/>
        <v>42502.449467592596</v>
      </c>
      <c r="W1552">
        <f t="shared" si="174"/>
        <v>2016</v>
      </c>
    </row>
    <row r="1553" spans="1:23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9">
        <f t="shared" si="168"/>
        <v>42151.824525462958</v>
      </c>
      <c r="K1553">
        <v>1430164039</v>
      </c>
      <c r="L1553" s="9">
        <f t="shared" si="16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2">
        <f t="shared" si="170"/>
        <v>0</v>
      </c>
      <c r="R1553">
        <f t="shared" si="171"/>
        <v>0</v>
      </c>
      <c r="S1553" s="14" t="s">
        <v>8336</v>
      </c>
      <c r="T1553" t="s">
        <v>8341</v>
      </c>
      <c r="U1553" s="9">
        <f t="shared" si="172"/>
        <v>42121.824525462958</v>
      </c>
      <c r="V1553" s="9">
        <f t="shared" si="173"/>
        <v>42151.824525462958</v>
      </c>
      <c r="W1553">
        <f t="shared" si="174"/>
        <v>2015</v>
      </c>
    </row>
    <row r="1554" spans="1:23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9">
        <f t="shared" si="168"/>
        <v>41913.165972222225</v>
      </c>
      <c r="K1554">
        <v>1410366708</v>
      </c>
      <c r="L1554" s="9">
        <f t="shared" si="16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2">
        <f t="shared" si="170"/>
        <v>0.49</v>
      </c>
      <c r="R1554">
        <f t="shared" si="171"/>
        <v>132.19</v>
      </c>
      <c r="S1554" s="14" t="s">
        <v>8336</v>
      </c>
      <c r="T1554" t="s">
        <v>8341</v>
      </c>
      <c r="U1554" s="9">
        <f t="shared" si="172"/>
        <v>41892.688750000001</v>
      </c>
      <c r="V1554" s="9">
        <f t="shared" si="173"/>
        <v>41913.165972222225</v>
      </c>
      <c r="W1554">
        <f t="shared" si="174"/>
        <v>2014</v>
      </c>
    </row>
    <row r="1555" spans="1:23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9">
        <f t="shared" si="168"/>
        <v>42249.282951388886</v>
      </c>
      <c r="K1555">
        <v>1438584447</v>
      </c>
      <c r="L1555" s="9">
        <f t="shared" si="16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2">
        <f t="shared" si="170"/>
        <v>0</v>
      </c>
      <c r="R1555">
        <f t="shared" si="171"/>
        <v>0</v>
      </c>
      <c r="S1555" s="14" t="s">
        <v>8336</v>
      </c>
      <c r="T1555" t="s">
        <v>8341</v>
      </c>
      <c r="U1555" s="9">
        <f t="shared" si="172"/>
        <v>42219.282951388886</v>
      </c>
      <c r="V1555" s="9">
        <f t="shared" si="173"/>
        <v>42249.282951388886</v>
      </c>
      <c r="W1555">
        <f t="shared" si="174"/>
        <v>2015</v>
      </c>
    </row>
    <row r="1556" spans="1:23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9">
        <f t="shared" si="168"/>
        <v>42218.252199074079</v>
      </c>
      <c r="K1556">
        <v>1435903390</v>
      </c>
      <c r="L1556" s="9">
        <f t="shared" si="16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2">
        <f t="shared" si="170"/>
        <v>0</v>
      </c>
      <c r="R1556">
        <f t="shared" si="171"/>
        <v>0</v>
      </c>
      <c r="S1556" s="14" t="s">
        <v>8336</v>
      </c>
      <c r="T1556" t="s">
        <v>8341</v>
      </c>
      <c r="U1556" s="9">
        <f t="shared" si="172"/>
        <v>42188.252199074079</v>
      </c>
      <c r="V1556" s="9">
        <f t="shared" si="173"/>
        <v>42218.252199074079</v>
      </c>
      <c r="W1556">
        <f t="shared" si="174"/>
        <v>2015</v>
      </c>
    </row>
    <row r="1557" spans="1:23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9">
        <f t="shared" si="168"/>
        <v>42264.708333333328</v>
      </c>
      <c r="K1557">
        <v>1440513832</v>
      </c>
      <c r="L1557" s="9">
        <f t="shared" si="16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2">
        <f t="shared" si="170"/>
        <v>0</v>
      </c>
      <c r="R1557">
        <f t="shared" si="171"/>
        <v>0</v>
      </c>
      <c r="S1557" s="14" t="s">
        <v>8336</v>
      </c>
      <c r="T1557" t="s">
        <v>8341</v>
      </c>
      <c r="U1557" s="9">
        <f t="shared" si="172"/>
        <v>42241.613796296297</v>
      </c>
      <c r="V1557" s="9">
        <f t="shared" si="173"/>
        <v>42264.708333333328</v>
      </c>
      <c r="W1557">
        <f t="shared" si="174"/>
        <v>2015</v>
      </c>
    </row>
    <row r="1558" spans="1:23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9">
        <f t="shared" si="168"/>
        <v>42555.153055555551</v>
      </c>
      <c r="K1558">
        <v>1465011624</v>
      </c>
      <c r="L1558" s="9">
        <f t="shared" si="16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2">
        <f t="shared" si="170"/>
        <v>0.45</v>
      </c>
      <c r="R1558">
        <f t="shared" si="171"/>
        <v>56.42</v>
      </c>
      <c r="S1558" s="14" t="s">
        <v>8336</v>
      </c>
      <c r="T1558" t="s">
        <v>8341</v>
      </c>
      <c r="U1558" s="9">
        <f t="shared" si="172"/>
        <v>42525.153055555551</v>
      </c>
      <c r="V1558" s="9">
        <f t="shared" si="173"/>
        <v>42555.153055555551</v>
      </c>
      <c r="W1558">
        <f t="shared" si="174"/>
        <v>2016</v>
      </c>
    </row>
    <row r="1559" spans="1:23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9">
        <f t="shared" si="168"/>
        <v>41902.65315972222</v>
      </c>
      <c r="K1559">
        <v>1408549233</v>
      </c>
      <c r="L1559" s="9">
        <f t="shared" si="16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2">
        <f t="shared" si="170"/>
        <v>0.04</v>
      </c>
      <c r="R1559">
        <f t="shared" si="171"/>
        <v>100</v>
      </c>
      <c r="S1559" s="14" t="s">
        <v>8336</v>
      </c>
      <c r="T1559" t="s">
        <v>8341</v>
      </c>
      <c r="U1559" s="9">
        <f t="shared" si="172"/>
        <v>41871.65315972222</v>
      </c>
      <c r="V1559" s="9">
        <f t="shared" si="173"/>
        <v>41902.65315972222</v>
      </c>
      <c r="W1559">
        <f t="shared" si="174"/>
        <v>2014</v>
      </c>
    </row>
    <row r="1560" spans="1:23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9">
        <f t="shared" si="168"/>
        <v>42244.508333333331</v>
      </c>
      <c r="K1560">
        <v>1435656759</v>
      </c>
      <c r="L1560" s="9">
        <f t="shared" si="16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2">
        <f t="shared" si="170"/>
        <v>0.05</v>
      </c>
      <c r="R1560">
        <f t="shared" si="171"/>
        <v>11.67</v>
      </c>
      <c r="S1560" s="14" t="s">
        <v>8336</v>
      </c>
      <c r="T1560" t="s">
        <v>8341</v>
      </c>
      <c r="U1560" s="9">
        <f t="shared" si="172"/>
        <v>42185.397673611107</v>
      </c>
      <c r="V1560" s="9">
        <f t="shared" si="173"/>
        <v>42244.508333333331</v>
      </c>
      <c r="W1560">
        <f t="shared" si="174"/>
        <v>2015</v>
      </c>
    </row>
    <row r="1561" spans="1:23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9">
        <f t="shared" si="168"/>
        <v>42123.053229166668</v>
      </c>
      <c r="K1561">
        <v>1428974199</v>
      </c>
      <c r="L1561" s="9">
        <f t="shared" si="169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s="12">
        <f t="shared" si="170"/>
        <v>0</v>
      </c>
      <c r="R1561">
        <f t="shared" si="171"/>
        <v>50</v>
      </c>
      <c r="S1561" s="14" t="s">
        <v>8336</v>
      </c>
      <c r="T1561" t="s">
        <v>8341</v>
      </c>
      <c r="U1561" s="9">
        <f t="shared" si="172"/>
        <v>42108.053229166668</v>
      </c>
      <c r="V1561" s="9">
        <f t="shared" si="173"/>
        <v>42123.053229166668</v>
      </c>
      <c r="W1561">
        <f t="shared" si="174"/>
        <v>2015</v>
      </c>
    </row>
    <row r="1562" spans="1:23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9">
        <f t="shared" si="168"/>
        <v>41956.062418981484</v>
      </c>
      <c r="K1562">
        <v>1414110593</v>
      </c>
      <c r="L1562" s="9">
        <f t="shared" si="16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2">
        <f t="shared" si="170"/>
        <v>0.04</v>
      </c>
      <c r="R1562">
        <f t="shared" si="171"/>
        <v>23.5</v>
      </c>
      <c r="S1562" s="14" t="s">
        <v>8336</v>
      </c>
      <c r="T1562" t="s">
        <v>8341</v>
      </c>
      <c r="U1562" s="9">
        <f t="shared" si="172"/>
        <v>41936.020752314813</v>
      </c>
      <c r="V1562" s="9">
        <f t="shared" si="173"/>
        <v>41956.062418981484</v>
      </c>
      <c r="W1562">
        <f t="shared" si="174"/>
        <v>2014</v>
      </c>
    </row>
    <row r="1563" spans="1:23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9">
        <f t="shared" si="168"/>
        <v>41585.083368055552</v>
      </c>
      <c r="K1563">
        <v>1381194003</v>
      </c>
      <c r="L1563" s="9">
        <f t="shared" si="16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2">
        <f t="shared" si="170"/>
        <v>0.01</v>
      </c>
      <c r="R1563">
        <f t="shared" si="171"/>
        <v>67</v>
      </c>
      <c r="S1563" s="14" t="s">
        <v>8320</v>
      </c>
      <c r="T1563" t="s">
        <v>8342</v>
      </c>
      <c r="U1563" s="9">
        <f t="shared" si="172"/>
        <v>41555.041701388887</v>
      </c>
      <c r="V1563" s="9">
        <f t="shared" si="173"/>
        <v>41585.083368055552</v>
      </c>
      <c r="W1563">
        <f t="shared" si="174"/>
        <v>2013</v>
      </c>
    </row>
    <row r="1564" spans="1:23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9">
        <f t="shared" si="168"/>
        <v>40149.034722222219</v>
      </c>
      <c r="K1564">
        <v>1253712916</v>
      </c>
      <c r="L1564" s="9">
        <f t="shared" si="16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2">
        <f t="shared" si="170"/>
        <v>0</v>
      </c>
      <c r="R1564">
        <f t="shared" si="171"/>
        <v>0</v>
      </c>
      <c r="S1564" s="14" t="s">
        <v>8320</v>
      </c>
      <c r="T1564" t="s">
        <v>8342</v>
      </c>
      <c r="U1564" s="9">
        <f t="shared" si="172"/>
        <v>40079.566157407404</v>
      </c>
      <c r="V1564" s="9">
        <f t="shared" si="173"/>
        <v>40149.034722222219</v>
      </c>
      <c r="W1564">
        <f t="shared" si="174"/>
        <v>2009</v>
      </c>
    </row>
    <row r="1565" spans="1:23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9">
        <f t="shared" si="168"/>
        <v>41712.700821759259</v>
      </c>
      <c r="K1565">
        <v>1389635351</v>
      </c>
      <c r="L1565" s="9">
        <f t="shared" si="16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2">
        <f t="shared" si="170"/>
        <v>0.01</v>
      </c>
      <c r="R1565">
        <f t="shared" si="171"/>
        <v>42.5</v>
      </c>
      <c r="S1565" s="14" t="s">
        <v>8320</v>
      </c>
      <c r="T1565" t="s">
        <v>8342</v>
      </c>
      <c r="U1565" s="9">
        <f t="shared" si="172"/>
        <v>41652.742488425924</v>
      </c>
      <c r="V1565" s="9">
        <f t="shared" si="173"/>
        <v>41712.700821759259</v>
      </c>
      <c r="W1565">
        <f t="shared" si="174"/>
        <v>2014</v>
      </c>
    </row>
    <row r="1566" spans="1:23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9">
        <f t="shared" si="168"/>
        <v>42152.836805555555</v>
      </c>
      <c r="K1566">
        <v>1430124509</v>
      </c>
      <c r="L1566" s="9">
        <f t="shared" si="16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2">
        <f t="shared" si="170"/>
        <v>0</v>
      </c>
      <c r="R1566">
        <f t="shared" si="171"/>
        <v>10</v>
      </c>
      <c r="S1566" s="14" t="s">
        <v>8320</v>
      </c>
      <c r="T1566" t="s">
        <v>8342</v>
      </c>
      <c r="U1566" s="9">
        <f t="shared" si="172"/>
        <v>42121.367002314815</v>
      </c>
      <c r="V1566" s="9">
        <f t="shared" si="173"/>
        <v>42152.836805555555</v>
      </c>
      <c r="W1566">
        <f t="shared" si="174"/>
        <v>2015</v>
      </c>
    </row>
    <row r="1567" spans="1:23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9">
        <f t="shared" si="168"/>
        <v>40702.729872685188</v>
      </c>
      <c r="K1567">
        <v>1304962261</v>
      </c>
      <c r="L1567" s="9">
        <f t="shared" si="16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2">
        <f t="shared" si="170"/>
        <v>0.03</v>
      </c>
      <c r="R1567">
        <f t="shared" si="171"/>
        <v>100</v>
      </c>
      <c r="S1567" s="14" t="s">
        <v>8320</v>
      </c>
      <c r="T1567" t="s">
        <v>8342</v>
      </c>
      <c r="U1567" s="9">
        <f t="shared" si="172"/>
        <v>40672.729872685188</v>
      </c>
      <c r="V1567" s="9">
        <f t="shared" si="173"/>
        <v>40702.729872685188</v>
      </c>
      <c r="W1567">
        <f t="shared" si="174"/>
        <v>2011</v>
      </c>
    </row>
    <row r="1568" spans="1:23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9">
        <f t="shared" si="168"/>
        <v>42578.916666666672</v>
      </c>
      <c r="K1568">
        <v>1467151204</v>
      </c>
      <c r="L1568" s="9">
        <f t="shared" si="16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2">
        <f t="shared" si="170"/>
        <v>0.21</v>
      </c>
      <c r="R1568">
        <f t="shared" si="171"/>
        <v>108.05</v>
      </c>
      <c r="S1568" s="14" t="s">
        <v>8320</v>
      </c>
      <c r="T1568" t="s">
        <v>8342</v>
      </c>
      <c r="U1568" s="9">
        <f t="shared" si="172"/>
        <v>42549.916712962964</v>
      </c>
      <c r="V1568" s="9">
        <f t="shared" si="173"/>
        <v>42578.916666666672</v>
      </c>
      <c r="W1568">
        <f t="shared" si="174"/>
        <v>2016</v>
      </c>
    </row>
    <row r="1569" spans="1:23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9">
        <f t="shared" si="168"/>
        <v>41687</v>
      </c>
      <c r="K1569">
        <v>1391293745</v>
      </c>
      <c r="L1569" s="9">
        <f t="shared" si="169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 s="12">
        <f t="shared" si="170"/>
        <v>0.04</v>
      </c>
      <c r="R1569">
        <f t="shared" si="171"/>
        <v>26.92</v>
      </c>
      <c r="S1569" s="14" t="s">
        <v>8320</v>
      </c>
      <c r="T1569" t="s">
        <v>8342</v>
      </c>
      <c r="U1569" s="9">
        <f t="shared" si="172"/>
        <v>41671.93686342593</v>
      </c>
      <c r="V1569" s="9">
        <f t="shared" si="173"/>
        <v>41687</v>
      </c>
      <c r="W1569">
        <f t="shared" si="174"/>
        <v>2014</v>
      </c>
    </row>
    <row r="1570" spans="1:23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9">
        <f t="shared" si="168"/>
        <v>41997.062326388885</v>
      </c>
      <c r="K1570">
        <v>1416360585</v>
      </c>
      <c r="L1570" s="9">
        <f t="shared" si="16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2">
        <f t="shared" si="170"/>
        <v>0.14000000000000001</v>
      </c>
      <c r="R1570">
        <f t="shared" si="171"/>
        <v>155</v>
      </c>
      <c r="S1570" s="14" t="s">
        <v>8320</v>
      </c>
      <c r="T1570" t="s">
        <v>8342</v>
      </c>
      <c r="U1570" s="9">
        <f t="shared" si="172"/>
        <v>41962.062326388885</v>
      </c>
      <c r="V1570" s="9">
        <f t="shared" si="173"/>
        <v>41997.062326388885</v>
      </c>
      <c r="W1570">
        <f t="shared" si="174"/>
        <v>2014</v>
      </c>
    </row>
    <row r="1571" spans="1:23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9">
        <f t="shared" si="168"/>
        <v>41419.679560185185</v>
      </c>
      <c r="K1571">
        <v>1366906714</v>
      </c>
      <c r="L1571" s="9">
        <f t="shared" si="16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2">
        <f t="shared" si="170"/>
        <v>0</v>
      </c>
      <c r="R1571">
        <f t="shared" si="171"/>
        <v>0</v>
      </c>
      <c r="S1571" s="14" t="s">
        <v>8320</v>
      </c>
      <c r="T1571" t="s">
        <v>8342</v>
      </c>
      <c r="U1571" s="9">
        <f t="shared" si="172"/>
        <v>41389.679560185185</v>
      </c>
      <c r="V1571" s="9">
        <f t="shared" si="173"/>
        <v>41419.679560185185</v>
      </c>
      <c r="W1571">
        <f t="shared" si="174"/>
        <v>2013</v>
      </c>
    </row>
    <row r="1572" spans="1:23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9">
        <f t="shared" si="168"/>
        <v>42468.771782407406</v>
      </c>
      <c r="K1572">
        <v>1457551882</v>
      </c>
      <c r="L1572" s="9">
        <f t="shared" si="16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2">
        <f t="shared" si="170"/>
        <v>0.41</v>
      </c>
      <c r="R1572">
        <f t="shared" si="171"/>
        <v>47.77</v>
      </c>
      <c r="S1572" s="14" t="s">
        <v>8320</v>
      </c>
      <c r="T1572" t="s">
        <v>8342</v>
      </c>
      <c r="U1572" s="9">
        <f t="shared" si="172"/>
        <v>42438.813449074078</v>
      </c>
      <c r="V1572" s="9">
        <f t="shared" si="173"/>
        <v>42468.771782407406</v>
      </c>
      <c r="W1572">
        <f t="shared" si="174"/>
        <v>2016</v>
      </c>
    </row>
    <row r="1573" spans="1:23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9">
        <f t="shared" si="168"/>
        <v>42174.769479166665</v>
      </c>
      <c r="K1573">
        <v>1432146483</v>
      </c>
      <c r="L1573" s="9">
        <f t="shared" si="169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 s="12">
        <f t="shared" si="170"/>
        <v>0.01</v>
      </c>
      <c r="R1573">
        <f t="shared" si="171"/>
        <v>20</v>
      </c>
      <c r="S1573" s="14" t="s">
        <v>8320</v>
      </c>
      <c r="T1573" t="s">
        <v>8342</v>
      </c>
      <c r="U1573" s="9">
        <f t="shared" si="172"/>
        <v>42144.769479166665</v>
      </c>
      <c r="V1573" s="9">
        <f t="shared" si="173"/>
        <v>42174.769479166665</v>
      </c>
      <c r="W1573">
        <f t="shared" si="174"/>
        <v>2015</v>
      </c>
    </row>
    <row r="1574" spans="1:23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9">
        <f t="shared" si="168"/>
        <v>42428.999305555553</v>
      </c>
      <c r="K1574">
        <v>1454546859</v>
      </c>
      <c r="L1574" s="9">
        <f t="shared" si="16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2">
        <f t="shared" si="170"/>
        <v>0.05</v>
      </c>
      <c r="R1574">
        <f t="shared" si="171"/>
        <v>41.67</v>
      </c>
      <c r="S1574" s="14" t="s">
        <v>8320</v>
      </c>
      <c r="T1574" t="s">
        <v>8342</v>
      </c>
      <c r="U1574" s="9">
        <f t="shared" si="172"/>
        <v>42404.033090277779</v>
      </c>
      <c r="V1574" s="9">
        <f t="shared" si="173"/>
        <v>42428.999305555553</v>
      </c>
      <c r="W1574">
        <f t="shared" si="174"/>
        <v>2016</v>
      </c>
    </row>
    <row r="1575" spans="1:23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9">
        <f t="shared" si="168"/>
        <v>42826.165972222225</v>
      </c>
      <c r="K1575">
        <v>1487548802</v>
      </c>
      <c r="L1575" s="9">
        <f t="shared" si="16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2">
        <f t="shared" si="170"/>
        <v>0.02</v>
      </c>
      <c r="R1575">
        <f t="shared" si="171"/>
        <v>74.33</v>
      </c>
      <c r="S1575" s="14" t="s">
        <v>8320</v>
      </c>
      <c r="T1575" t="s">
        <v>8342</v>
      </c>
      <c r="U1575" s="9">
        <f t="shared" si="172"/>
        <v>42786.000023148154</v>
      </c>
      <c r="V1575" s="9">
        <f t="shared" si="173"/>
        <v>42826.165972222225</v>
      </c>
      <c r="W1575">
        <f t="shared" si="174"/>
        <v>2017</v>
      </c>
    </row>
    <row r="1576" spans="1:23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9">
        <f t="shared" si="168"/>
        <v>42052.927418981482</v>
      </c>
      <c r="K1576">
        <v>1421187329</v>
      </c>
      <c r="L1576" s="9">
        <f t="shared" si="16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2">
        <f t="shared" si="170"/>
        <v>0.05</v>
      </c>
      <c r="R1576">
        <f t="shared" si="171"/>
        <v>84.33</v>
      </c>
      <c r="S1576" s="14" t="s">
        <v>8320</v>
      </c>
      <c r="T1576" t="s">
        <v>8342</v>
      </c>
      <c r="U1576" s="9">
        <f t="shared" si="172"/>
        <v>42017.927418981482</v>
      </c>
      <c r="V1576" s="9">
        <f t="shared" si="173"/>
        <v>42052.927418981482</v>
      </c>
      <c r="W1576">
        <f t="shared" si="174"/>
        <v>2015</v>
      </c>
    </row>
    <row r="1577" spans="1:23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9">
        <f t="shared" si="168"/>
        <v>41829.524259259255</v>
      </c>
      <c r="K1577">
        <v>1402317296</v>
      </c>
      <c r="L1577" s="9">
        <f t="shared" si="169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 s="12">
        <f t="shared" si="170"/>
        <v>0.23</v>
      </c>
      <c r="R1577">
        <f t="shared" si="171"/>
        <v>65.459999999999994</v>
      </c>
      <c r="S1577" s="14" t="s">
        <v>8320</v>
      </c>
      <c r="T1577" t="s">
        <v>8342</v>
      </c>
      <c r="U1577" s="9">
        <f t="shared" si="172"/>
        <v>41799.524259259255</v>
      </c>
      <c r="V1577" s="9">
        <f t="shared" si="173"/>
        <v>41829.524259259255</v>
      </c>
      <c r="W1577">
        <f t="shared" si="174"/>
        <v>2014</v>
      </c>
    </row>
    <row r="1578" spans="1:23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9">
        <f t="shared" si="168"/>
        <v>42185.879259259258</v>
      </c>
      <c r="K1578">
        <v>1431810368</v>
      </c>
      <c r="L1578" s="9">
        <f t="shared" si="16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2">
        <f t="shared" si="170"/>
        <v>0.13</v>
      </c>
      <c r="R1578">
        <f t="shared" si="171"/>
        <v>65</v>
      </c>
      <c r="S1578" s="14" t="s">
        <v>8320</v>
      </c>
      <c r="T1578" t="s">
        <v>8342</v>
      </c>
      <c r="U1578" s="9">
        <f t="shared" si="172"/>
        <v>42140.879259259258</v>
      </c>
      <c r="V1578" s="9">
        <f t="shared" si="173"/>
        <v>42185.879259259258</v>
      </c>
      <c r="W1578">
        <f t="shared" si="174"/>
        <v>2015</v>
      </c>
    </row>
    <row r="1579" spans="1:23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9">
        <f t="shared" si="168"/>
        <v>41114.847777777773</v>
      </c>
      <c r="K1579">
        <v>1337977248</v>
      </c>
      <c r="L1579" s="9">
        <f t="shared" si="169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 s="12">
        <f t="shared" si="170"/>
        <v>0.01</v>
      </c>
      <c r="R1579">
        <f t="shared" si="171"/>
        <v>27.5</v>
      </c>
      <c r="S1579" s="14" t="s">
        <v>8320</v>
      </c>
      <c r="T1579" t="s">
        <v>8342</v>
      </c>
      <c r="U1579" s="9">
        <f t="shared" si="172"/>
        <v>41054.847777777773</v>
      </c>
      <c r="V1579" s="9">
        <f t="shared" si="173"/>
        <v>41114.847777777773</v>
      </c>
      <c r="W1579">
        <f t="shared" si="174"/>
        <v>2012</v>
      </c>
    </row>
    <row r="1580" spans="1:23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9">
        <f t="shared" si="168"/>
        <v>40423.083333333336</v>
      </c>
      <c r="K1580">
        <v>1281317691</v>
      </c>
      <c r="L1580" s="9">
        <f t="shared" si="16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2">
        <f t="shared" si="170"/>
        <v>0.11</v>
      </c>
      <c r="R1580">
        <f t="shared" si="171"/>
        <v>51.25</v>
      </c>
      <c r="S1580" s="14" t="s">
        <v>8320</v>
      </c>
      <c r="T1580" t="s">
        <v>8342</v>
      </c>
      <c r="U1580" s="9">
        <f t="shared" si="172"/>
        <v>40399.065868055557</v>
      </c>
      <c r="V1580" s="9">
        <f t="shared" si="173"/>
        <v>40423.083333333336</v>
      </c>
      <c r="W1580">
        <f t="shared" si="174"/>
        <v>2010</v>
      </c>
    </row>
    <row r="1581" spans="1:23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9">
        <f t="shared" si="168"/>
        <v>41514.996423611112</v>
      </c>
      <c r="K1581">
        <v>1374882891</v>
      </c>
      <c r="L1581" s="9">
        <f t="shared" si="16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2">
        <f t="shared" si="170"/>
        <v>0.01</v>
      </c>
      <c r="R1581">
        <f t="shared" si="171"/>
        <v>14</v>
      </c>
      <c r="S1581" s="14" t="s">
        <v>8320</v>
      </c>
      <c r="T1581" t="s">
        <v>8342</v>
      </c>
      <c r="U1581" s="9">
        <f t="shared" si="172"/>
        <v>41481.996423611112</v>
      </c>
      <c r="V1581" s="9">
        <f t="shared" si="173"/>
        <v>41514.996423611112</v>
      </c>
      <c r="W1581">
        <f t="shared" si="174"/>
        <v>2013</v>
      </c>
    </row>
    <row r="1582" spans="1:23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9">
        <f t="shared" si="168"/>
        <v>41050.050069444442</v>
      </c>
      <c r="K1582">
        <v>1332378726</v>
      </c>
      <c r="L1582" s="9">
        <f t="shared" si="169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s="12">
        <f t="shared" si="170"/>
        <v>0</v>
      </c>
      <c r="R1582">
        <f t="shared" si="171"/>
        <v>0</v>
      </c>
      <c r="S1582" s="14" t="s">
        <v>8320</v>
      </c>
      <c r="T1582" t="s">
        <v>8342</v>
      </c>
      <c r="U1582" s="9">
        <f t="shared" si="172"/>
        <v>40990.050069444442</v>
      </c>
      <c r="V1582" s="9">
        <f t="shared" si="173"/>
        <v>41050.050069444442</v>
      </c>
      <c r="W1582">
        <f t="shared" si="174"/>
        <v>2012</v>
      </c>
    </row>
    <row r="1583" spans="1:23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9">
        <f t="shared" si="168"/>
        <v>42357.448958333334</v>
      </c>
      <c r="K1583">
        <v>1447757190</v>
      </c>
      <c r="L1583" s="9">
        <f t="shared" si="16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2">
        <f t="shared" si="170"/>
        <v>0.01</v>
      </c>
      <c r="R1583">
        <f t="shared" si="171"/>
        <v>5</v>
      </c>
      <c r="S1583" s="14" t="s">
        <v>8336</v>
      </c>
      <c r="T1583" t="s">
        <v>8343</v>
      </c>
      <c r="U1583" s="9">
        <f t="shared" si="172"/>
        <v>42325.448958333334</v>
      </c>
      <c r="V1583" s="9">
        <f t="shared" si="173"/>
        <v>42357.448958333334</v>
      </c>
      <c r="W1583">
        <f t="shared" si="174"/>
        <v>2015</v>
      </c>
    </row>
    <row r="1584" spans="1:23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9">
        <f t="shared" si="168"/>
        <v>42303.888888888891</v>
      </c>
      <c r="K1584">
        <v>1440961053</v>
      </c>
      <c r="L1584" s="9">
        <f t="shared" si="16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2">
        <f t="shared" si="170"/>
        <v>0.09</v>
      </c>
      <c r="R1584">
        <f t="shared" si="171"/>
        <v>31</v>
      </c>
      <c r="S1584" s="14" t="s">
        <v>8336</v>
      </c>
      <c r="T1584" t="s">
        <v>8343</v>
      </c>
      <c r="U1584" s="9">
        <f t="shared" si="172"/>
        <v>42246.789965277778</v>
      </c>
      <c r="V1584" s="9">
        <f t="shared" si="173"/>
        <v>42303.888888888891</v>
      </c>
      <c r="W1584">
        <f t="shared" si="174"/>
        <v>2015</v>
      </c>
    </row>
    <row r="1585" spans="1:23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9">
        <f t="shared" si="168"/>
        <v>41907.904988425929</v>
      </c>
      <c r="K1585">
        <v>1409089391</v>
      </c>
      <c r="L1585" s="9">
        <f t="shared" si="16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2">
        <f t="shared" si="170"/>
        <v>0</v>
      </c>
      <c r="R1585">
        <f t="shared" si="171"/>
        <v>15</v>
      </c>
      <c r="S1585" s="14" t="s">
        <v>8336</v>
      </c>
      <c r="T1585" t="s">
        <v>8343</v>
      </c>
      <c r="U1585" s="9">
        <f t="shared" si="172"/>
        <v>41877.904988425929</v>
      </c>
      <c r="V1585" s="9">
        <f t="shared" si="173"/>
        <v>41907.904988425929</v>
      </c>
      <c r="W1585">
        <f t="shared" si="174"/>
        <v>2014</v>
      </c>
    </row>
    <row r="1586" spans="1:23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9">
        <f t="shared" si="168"/>
        <v>41789.649317129632</v>
      </c>
      <c r="K1586">
        <v>1400600101</v>
      </c>
      <c r="L1586" s="9">
        <f t="shared" si="16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2">
        <f t="shared" si="170"/>
        <v>0</v>
      </c>
      <c r="R1586">
        <f t="shared" si="171"/>
        <v>0</v>
      </c>
      <c r="S1586" s="14" t="s">
        <v>8336</v>
      </c>
      <c r="T1586" t="s">
        <v>8343</v>
      </c>
      <c r="U1586" s="9">
        <f t="shared" si="172"/>
        <v>41779.649317129632</v>
      </c>
      <c r="V1586" s="9">
        <f t="shared" si="173"/>
        <v>41789.649317129632</v>
      </c>
      <c r="W1586">
        <f t="shared" si="174"/>
        <v>2014</v>
      </c>
    </row>
    <row r="1587" spans="1:23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9">
        <f t="shared" si="168"/>
        <v>42729.458333333328</v>
      </c>
      <c r="K1587">
        <v>1480800568</v>
      </c>
      <c r="L1587" s="9">
        <f t="shared" si="16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2">
        <f t="shared" si="170"/>
        <v>0.79</v>
      </c>
      <c r="R1587">
        <f t="shared" si="171"/>
        <v>131.66999999999999</v>
      </c>
      <c r="S1587" s="14" t="s">
        <v>8336</v>
      </c>
      <c r="T1587" t="s">
        <v>8343</v>
      </c>
      <c r="U1587" s="9">
        <f t="shared" si="172"/>
        <v>42707.895462962959</v>
      </c>
      <c r="V1587" s="9">
        <f t="shared" si="173"/>
        <v>42729.458333333328</v>
      </c>
      <c r="W1587">
        <f t="shared" si="174"/>
        <v>2016</v>
      </c>
    </row>
    <row r="1588" spans="1:23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9">
        <f t="shared" si="168"/>
        <v>42099.062754629631</v>
      </c>
      <c r="K1588">
        <v>1425609022</v>
      </c>
      <c r="L1588" s="9">
        <f t="shared" si="169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s="12">
        <f t="shared" si="170"/>
        <v>0</v>
      </c>
      <c r="R1588">
        <f t="shared" si="171"/>
        <v>0</v>
      </c>
      <c r="S1588" s="14" t="s">
        <v>8336</v>
      </c>
      <c r="T1588" t="s">
        <v>8343</v>
      </c>
      <c r="U1588" s="9">
        <f t="shared" si="172"/>
        <v>42069.104421296295</v>
      </c>
      <c r="V1588" s="9">
        <f t="shared" si="173"/>
        <v>42099.062754629631</v>
      </c>
      <c r="W1588">
        <f t="shared" si="174"/>
        <v>2015</v>
      </c>
    </row>
    <row r="1589" spans="1:23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9">
        <f t="shared" si="168"/>
        <v>41986.950983796298</v>
      </c>
      <c r="K1589">
        <v>1415918965</v>
      </c>
      <c r="L1589" s="9">
        <f t="shared" si="16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2">
        <f t="shared" si="170"/>
        <v>0</v>
      </c>
      <c r="R1589">
        <f t="shared" si="171"/>
        <v>1</v>
      </c>
      <c r="S1589" s="14" t="s">
        <v>8336</v>
      </c>
      <c r="T1589" t="s">
        <v>8343</v>
      </c>
      <c r="U1589" s="9">
        <f t="shared" si="172"/>
        <v>41956.950983796298</v>
      </c>
      <c r="V1589" s="9">
        <f t="shared" si="173"/>
        <v>41986.950983796298</v>
      </c>
      <c r="W1589">
        <f t="shared" si="174"/>
        <v>2014</v>
      </c>
    </row>
    <row r="1590" spans="1:23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9">
        <f t="shared" si="168"/>
        <v>42035.841666666667</v>
      </c>
      <c r="K1590">
        <v>1420091999</v>
      </c>
      <c r="L1590" s="9">
        <f t="shared" si="16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2">
        <f t="shared" si="170"/>
        <v>0</v>
      </c>
      <c r="R1590">
        <f t="shared" si="171"/>
        <v>0</v>
      </c>
      <c r="S1590" s="14" t="s">
        <v>8336</v>
      </c>
      <c r="T1590" t="s">
        <v>8343</v>
      </c>
      <c r="U1590" s="9">
        <f t="shared" si="172"/>
        <v>42005.24998842593</v>
      </c>
      <c r="V1590" s="9">
        <f t="shared" si="173"/>
        <v>42035.841666666667</v>
      </c>
      <c r="W1590">
        <f t="shared" si="174"/>
        <v>2015</v>
      </c>
    </row>
    <row r="1591" spans="1:23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9">
        <f t="shared" si="168"/>
        <v>42286.984791666662</v>
      </c>
      <c r="K1591">
        <v>1441841886</v>
      </c>
      <c r="L1591" s="9">
        <f t="shared" si="16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2">
        <f t="shared" si="170"/>
        <v>0</v>
      </c>
      <c r="R1591">
        <f t="shared" si="171"/>
        <v>0</v>
      </c>
      <c r="S1591" s="14" t="s">
        <v>8336</v>
      </c>
      <c r="T1591" t="s">
        <v>8343</v>
      </c>
      <c r="U1591" s="9">
        <f t="shared" si="172"/>
        <v>42256.984791666662</v>
      </c>
      <c r="V1591" s="9">
        <f t="shared" si="173"/>
        <v>42286.984791666662</v>
      </c>
      <c r="W1591">
        <f t="shared" si="174"/>
        <v>2015</v>
      </c>
    </row>
    <row r="1592" spans="1:23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9">
        <f t="shared" si="168"/>
        <v>42270.857222222221</v>
      </c>
      <c r="K1592">
        <v>1440448464</v>
      </c>
      <c r="L1592" s="9">
        <f t="shared" si="16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2">
        <f t="shared" si="170"/>
        <v>0.02</v>
      </c>
      <c r="R1592">
        <f t="shared" si="171"/>
        <v>510</v>
      </c>
      <c r="S1592" s="14" t="s">
        <v>8336</v>
      </c>
      <c r="T1592" t="s">
        <v>8343</v>
      </c>
      <c r="U1592" s="9">
        <f t="shared" si="172"/>
        <v>42240.857222222221</v>
      </c>
      <c r="V1592" s="9">
        <f t="shared" si="173"/>
        <v>42270.857222222221</v>
      </c>
      <c r="W1592">
        <f t="shared" si="174"/>
        <v>2015</v>
      </c>
    </row>
    <row r="1593" spans="1:23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9">
        <f t="shared" si="168"/>
        <v>42463.68450231482</v>
      </c>
      <c r="K1593">
        <v>1457112341</v>
      </c>
      <c r="L1593" s="9">
        <f t="shared" si="16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2">
        <f t="shared" si="170"/>
        <v>0.28999999999999998</v>
      </c>
      <c r="R1593">
        <f t="shared" si="171"/>
        <v>44.48</v>
      </c>
      <c r="S1593" s="14" t="s">
        <v>8336</v>
      </c>
      <c r="T1593" t="s">
        <v>8343</v>
      </c>
      <c r="U1593" s="9">
        <f t="shared" si="172"/>
        <v>42433.726168981477</v>
      </c>
      <c r="V1593" s="9">
        <f t="shared" si="173"/>
        <v>42463.68450231482</v>
      </c>
      <c r="W1593">
        <f t="shared" si="174"/>
        <v>2016</v>
      </c>
    </row>
    <row r="1594" spans="1:23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9">
        <f t="shared" si="168"/>
        <v>42091.031076388885</v>
      </c>
      <c r="K1594">
        <v>1423619085</v>
      </c>
      <c r="L1594" s="9">
        <f t="shared" si="16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2">
        <f t="shared" si="170"/>
        <v>0</v>
      </c>
      <c r="R1594">
        <f t="shared" si="171"/>
        <v>0</v>
      </c>
      <c r="S1594" s="14" t="s">
        <v>8336</v>
      </c>
      <c r="T1594" t="s">
        <v>8343</v>
      </c>
      <c r="U1594" s="9">
        <f t="shared" si="172"/>
        <v>42046.072743055556</v>
      </c>
      <c r="V1594" s="9">
        <f t="shared" si="173"/>
        <v>42091.031076388885</v>
      </c>
      <c r="W1594">
        <f t="shared" si="174"/>
        <v>2015</v>
      </c>
    </row>
    <row r="1595" spans="1:23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9">
        <f t="shared" si="168"/>
        <v>42063.845543981486</v>
      </c>
      <c r="K1595">
        <v>1422562655</v>
      </c>
      <c r="L1595" s="9">
        <f t="shared" si="16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2">
        <f t="shared" si="170"/>
        <v>0</v>
      </c>
      <c r="R1595">
        <f t="shared" si="171"/>
        <v>1</v>
      </c>
      <c r="S1595" s="14" t="s">
        <v>8336</v>
      </c>
      <c r="T1595" t="s">
        <v>8343</v>
      </c>
      <c r="U1595" s="9">
        <f t="shared" si="172"/>
        <v>42033.845543981486</v>
      </c>
      <c r="V1595" s="9">
        <f t="shared" si="173"/>
        <v>42063.845543981486</v>
      </c>
      <c r="W1595">
        <f t="shared" si="174"/>
        <v>2015</v>
      </c>
    </row>
    <row r="1596" spans="1:23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9">
        <f t="shared" si="168"/>
        <v>42505.681250000001</v>
      </c>
      <c r="K1596">
        <v>1458147982</v>
      </c>
      <c r="L1596" s="9">
        <f t="shared" si="16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2">
        <f t="shared" si="170"/>
        <v>0.21</v>
      </c>
      <c r="R1596">
        <f t="shared" si="171"/>
        <v>20.5</v>
      </c>
      <c r="S1596" s="14" t="s">
        <v>8336</v>
      </c>
      <c r="T1596" t="s">
        <v>8343</v>
      </c>
      <c r="U1596" s="9">
        <f t="shared" si="172"/>
        <v>42445.712754629625</v>
      </c>
      <c r="V1596" s="9">
        <f t="shared" si="173"/>
        <v>42505.681250000001</v>
      </c>
      <c r="W1596">
        <f t="shared" si="174"/>
        <v>2016</v>
      </c>
    </row>
    <row r="1597" spans="1:23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9">
        <f t="shared" si="168"/>
        <v>41808.842361111107</v>
      </c>
      <c r="K1597">
        <v>1400634728</v>
      </c>
      <c r="L1597" s="9">
        <f t="shared" si="16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2">
        <f t="shared" si="170"/>
        <v>0</v>
      </c>
      <c r="R1597">
        <f t="shared" si="171"/>
        <v>40</v>
      </c>
      <c r="S1597" s="14" t="s">
        <v>8336</v>
      </c>
      <c r="T1597" t="s">
        <v>8343</v>
      </c>
      <c r="U1597" s="9">
        <f t="shared" si="172"/>
        <v>41780.050092592595</v>
      </c>
      <c r="V1597" s="9">
        <f t="shared" si="173"/>
        <v>41808.842361111107</v>
      </c>
      <c r="W1597">
        <f t="shared" si="174"/>
        <v>2014</v>
      </c>
    </row>
    <row r="1598" spans="1:23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9">
        <f t="shared" si="168"/>
        <v>41986.471863425926</v>
      </c>
      <c r="K1598">
        <v>1414577969</v>
      </c>
      <c r="L1598" s="9">
        <f t="shared" si="16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2">
        <f t="shared" si="170"/>
        <v>0.02</v>
      </c>
      <c r="R1598">
        <f t="shared" si="171"/>
        <v>25</v>
      </c>
      <c r="S1598" s="14" t="s">
        <v>8336</v>
      </c>
      <c r="T1598" t="s">
        <v>8343</v>
      </c>
      <c r="U1598" s="9">
        <f t="shared" si="172"/>
        <v>41941.430196759262</v>
      </c>
      <c r="V1598" s="9">
        <f t="shared" si="173"/>
        <v>41986.471863425926</v>
      </c>
      <c r="W1598">
        <f t="shared" si="174"/>
        <v>2014</v>
      </c>
    </row>
    <row r="1599" spans="1:23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9">
        <f t="shared" si="168"/>
        <v>42633.354131944448</v>
      </c>
      <c r="K1599">
        <v>1471768197</v>
      </c>
      <c r="L1599" s="9">
        <f t="shared" si="16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2">
        <f t="shared" si="170"/>
        <v>0</v>
      </c>
      <c r="R1599">
        <f t="shared" si="171"/>
        <v>0</v>
      </c>
      <c r="S1599" s="14" t="s">
        <v>8336</v>
      </c>
      <c r="T1599" t="s">
        <v>8343</v>
      </c>
      <c r="U1599" s="9">
        <f t="shared" si="172"/>
        <v>42603.354131944448</v>
      </c>
      <c r="V1599" s="9">
        <f t="shared" si="173"/>
        <v>42633.354131944448</v>
      </c>
      <c r="W1599">
        <f t="shared" si="174"/>
        <v>2016</v>
      </c>
    </row>
    <row r="1600" spans="1:23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9">
        <f t="shared" si="168"/>
        <v>42211.667337962965</v>
      </c>
      <c r="K1600">
        <v>1432742458</v>
      </c>
      <c r="L1600" s="9">
        <f t="shared" si="16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2">
        <f t="shared" si="170"/>
        <v>0</v>
      </c>
      <c r="R1600">
        <f t="shared" si="171"/>
        <v>1</v>
      </c>
      <c r="S1600" s="14" t="s">
        <v>8336</v>
      </c>
      <c r="T1600" t="s">
        <v>8343</v>
      </c>
      <c r="U1600" s="9">
        <f t="shared" si="172"/>
        <v>42151.667337962965</v>
      </c>
      <c r="V1600" s="9">
        <f t="shared" si="173"/>
        <v>42211.667337962965</v>
      </c>
      <c r="W1600">
        <f t="shared" si="174"/>
        <v>2015</v>
      </c>
    </row>
    <row r="1601" spans="1:23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9">
        <f t="shared" si="168"/>
        <v>42468.497407407413</v>
      </c>
      <c r="K1601">
        <v>1457528176</v>
      </c>
      <c r="L1601" s="9">
        <f t="shared" si="16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2">
        <f t="shared" si="170"/>
        <v>0</v>
      </c>
      <c r="R1601">
        <f t="shared" si="171"/>
        <v>0</v>
      </c>
      <c r="S1601" s="14" t="s">
        <v>8336</v>
      </c>
      <c r="T1601" t="s">
        <v>8343</v>
      </c>
      <c r="U1601" s="9">
        <f t="shared" si="172"/>
        <v>42438.53907407407</v>
      </c>
      <c r="V1601" s="9">
        <f t="shared" si="173"/>
        <v>42468.497407407413</v>
      </c>
      <c r="W1601">
        <f t="shared" si="174"/>
        <v>2016</v>
      </c>
    </row>
    <row r="1602" spans="1:23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9">
        <f t="shared" ref="J1602:J1665" si="175">(I1602/86400)+DATE(1970,1,1)</f>
        <v>41835.21597222222</v>
      </c>
      <c r="K1602">
        <v>1401585752</v>
      </c>
      <c r="L1602" s="9">
        <f t="shared" ref="L1602:L1665" si="176">(K1602/86400)+DATE(1970,1,1)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 s="12">
        <f t="shared" si="170"/>
        <v>7.0000000000000007E-2</v>
      </c>
      <c r="R1602">
        <f t="shared" si="171"/>
        <v>40.78</v>
      </c>
      <c r="S1602" s="14" t="s">
        <v>8336</v>
      </c>
      <c r="T1602" t="s">
        <v>8343</v>
      </c>
      <c r="U1602" s="9">
        <f t="shared" si="172"/>
        <v>41791.057314814811</v>
      </c>
      <c r="V1602" s="9">
        <f t="shared" si="173"/>
        <v>41835.21597222222</v>
      </c>
      <c r="W1602">
        <f t="shared" si="174"/>
        <v>2014</v>
      </c>
    </row>
    <row r="1603" spans="1:23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9">
        <f t="shared" si="175"/>
        <v>40668.092974537038</v>
      </c>
      <c r="K1603">
        <v>1301969633</v>
      </c>
      <c r="L1603" s="9">
        <f t="shared" si="176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2">
        <f t="shared" ref="Q1603:Q1666" si="177">ROUND(E1603/D1603,2)</f>
        <v>1.08</v>
      </c>
      <c r="R1603">
        <f t="shared" ref="R1603:R1666" si="178">IFERROR(ROUND(E1603/N1603,2),0)</f>
        <v>48.33</v>
      </c>
      <c r="S1603" s="14" t="s">
        <v>8323</v>
      </c>
      <c r="T1603" t="s">
        <v>8324</v>
      </c>
      <c r="U1603" s="9">
        <f t="shared" ref="U1603:U1666" si="179">(K1603/86400)+DATE(1970,1,1)</f>
        <v>40638.092974537038</v>
      </c>
      <c r="V1603" s="9">
        <f t="shared" ref="V1603:V1666" si="180">(I1603/86400)+DATE(1970,1,1)</f>
        <v>40668.092974537038</v>
      </c>
      <c r="W1603">
        <f t="shared" ref="W1603:W1666" si="181">YEAR(U1603)</f>
        <v>2011</v>
      </c>
    </row>
    <row r="1604" spans="1:23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9">
        <f t="shared" si="175"/>
        <v>40830.958333333336</v>
      </c>
      <c r="K1604">
        <v>1314947317</v>
      </c>
      <c r="L1604" s="9">
        <f t="shared" si="176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2">
        <f t="shared" si="177"/>
        <v>1</v>
      </c>
      <c r="R1604">
        <f t="shared" si="178"/>
        <v>46.95</v>
      </c>
      <c r="S1604" s="14" t="s">
        <v>8323</v>
      </c>
      <c r="T1604" t="s">
        <v>8324</v>
      </c>
      <c r="U1604" s="9">
        <f t="shared" si="179"/>
        <v>40788.297650462962</v>
      </c>
      <c r="V1604" s="9">
        <f t="shared" si="180"/>
        <v>40830.958333333336</v>
      </c>
      <c r="W1604">
        <f t="shared" si="181"/>
        <v>2011</v>
      </c>
    </row>
    <row r="1605" spans="1:23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9">
        <f t="shared" si="175"/>
        <v>40936.169664351852</v>
      </c>
      <c r="K1605">
        <v>1322539459</v>
      </c>
      <c r="L1605" s="9">
        <f t="shared" si="176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2">
        <f t="shared" si="177"/>
        <v>1</v>
      </c>
      <c r="R1605">
        <f t="shared" si="178"/>
        <v>66.69</v>
      </c>
      <c r="S1605" s="14" t="s">
        <v>8323</v>
      </c>
      <c r="T1605" t="s">
        <v>8324</v>
      </c>
      <c r="U1605" s="9">
        <f t="shared" si="179"/>
        <v>40876.169664351852</v>
      </c>
      <c r="V1605" s="9">
        <f t="shared" si="180"/>
        <v>40936.169664351852</v>
      </c>
      <c r="W1605">
        <f t="shared" si="181"/>
        <v>2011</v>
      </c>
    </row>
    <row r="1606" spans="1:23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9">
        <f t="shared" si="175"/>
        <v>40985.803645833337</v>
      </c>
      <c r="K1606">
        <v>1328559435</v>
      </c>
      <c r="L1606" s="9">
        <f t="shared" si="176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2">
        <f t="shared" si="177"/>
        <v>1.22</v>
      </c>
      <c r="R1606">
        <f t="shared" si="178"/>
        <v>48.84</v>
      </c>
      <c r="S1606" s="14" t="s">
        <v>8323</v>
      </c>
      <c r="T1606" t="s">
        <v>8324</v>
      </c>
      <c r="U1606" s="9">
        <f t="shared" si="179"/>
        <v>40945.845312500001</v>
      </c>
      <c r="V1606" s="9">
        <f t="shared" si="180"/>
        <v>40985.803645833337</v>
      </c>
      <c r="W1606">
        <f t="shared" si="181"/>
        <v>2012</v>
      </c>
    </row>
    <row r="1607" spans="1:23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9">
        <f t="shared" si="175"/>
        <v>40756.291666666664</v>
      </c>
      <c r="K1607">
        <v>1311380313</v>
      </c>
      <c r="L1607" s="9">
        <f t="shared" si="176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2">
        <f t="shared" si="177"/>
        <v>1.01</v>
      </c>
      <c r="R1607">
        <f t="shared" si="178"/>
        <v>137.31</v>
      </c>
      <c r="S1607" s="14" t="s">
        <v>8323</v>
      </c>
      <c r="T1607" t="s">
        <v>8324</v>
      </c>
      <c r="U1607" s="9">
        <f t="shared" si="179"/>
        <v>40747.012881944444</v>
      </c>
      <c r="V1607" s="9">
        <f t="shared" si="180"/>
        <v>40756.291666666664</v>
      </c>
      <c r="W1607">
        <f t="shared" si="181"/>
        <v>2011</v>
      </c>
    </row>
    <row r="1608" spans="1:23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9">
        <f t="shared" si="175"/>
        <v>40626.069884259261</v>
      </c>
      <c r="K1608">
        <v>1293158438</v>
      </c>
      <c r="L1608" s="9">
        <f t="shared" si="176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2">
        <f t="shared" si="177"/>
        <v>1.01</v>
      </c>
      <c r="R1608">
        <f t="shared" si="178"/>
        <v>87.83</v>
      </c>
      <c r="S1608" s="14" t="s">
        <v>8323</v>
      </c>
      <c r="T1608" t="s">
        <v>8324</v>
      </c>
      <c r="U1608" s="9">
        <f t="shared" si="179"/>
        <v>40536.111550925925</v>
      </c>
      <c r="V1608" s="9">
        <f t="shared" si="180"/>
        <v>40626.069884259261</v>
      </c>
      <c r="W1608">
        <f t="shared" si="181"/>
        <v>2010</v>
      </c>
    </row>
    <row r="1609" spans="1:23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9">
        <f t="shared" si="175"/>
        <v>41074.80846064815</v>
      </c>
      <c r="K1609">
        <v>1337887451</v>
      </c>
      <c r="L1609" s="9">
        <f t="shared" si="176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2">
        <f t="shared" si="177"/>
        <v>1.45</v>
      </c>
      <c r="R1609">
        <f t="shared" si="178"/>
        <v>70.790000000000006</v>
      </c>
      <c r="S1609" s="14" t="s">
        <v>8323</v>
      </c>
      <c r="T1609" t="s">
        <v>8324</v>
      </c>
      <c r="U1609" s="9">
        <f t="shared" si="179"/>
        <v>41053.80846064815</v>
      </c>
      <c r="V1609" s="9">
        <f t="shared" si="180"/>
        <v>41074.80846064815</v>
      </c>
      <c r="W1609">
        <f t="shared" si="181"/>
        <v>2012</v>
      </c>
    </row>
    <row r="1610" spans="1:23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9">
        <f t="shared" si="175"/>
        <v>41640.226388888885</v>
      </c>
      <c r="K1610">
        <v>1385754986</v>
      </c>
      <c r="L1610" s="9">
        <f t="shared" si="176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2">
        <f t="shared" si="177"/>
        <v>1.01</v>
      </c>
      <c r="R1610">
        <f t="shared" si="178"/>
        <v>52.83</v>
      </c>
      <c r="S1610" s="14" t="s">
        <v>8323</v>
      </c>
      <c r="T1610" t="s">
        <v>8324</v>
      </c>
      <c r="U1610" s="9">
        <f t="shared" si="179"/>
        <v>41607.83085648148</v>
      </c>
      <c r="V1610" s="9">
        <f t="shared" si="180"/>
        <v>41640.226388888885</v>
      </c>
      <c r="W1610">
        <f t="shared" si="181"/>
        <v>2013</v>
      </c>
    </row>
    <row r="1611" spans="1:23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9">
        <f t="shared" si="175"/>
        <v>40849.333333333336</v>
      </c>
      <c r="K1611">
        <v>1315612909</v>
      </c>
      <c r="L1611" s="9">
        <f t="shared" si="176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2">
        <f t="shared" si="177"/>
        <v>1.18</v>
      </c>
      <c r="R1611">
        <f t="shared" si="178"/>
        <v>443.75</v>
      </c>
      <c r="S1611" s="14" t="s">
        <v>8323</v>
      </c>
      <c r="T1611" t="s">
        <v>8324</v>
      </c>
      <c r="U1611" s="9">
        <f t="shared" si="179"/>
        <v>40796.001261574071</v>
      </c>
      <c r="V1611" s="9">
        <f t="shared" si="180"/>
        <v>40849.333333333336</v>
      </c>
      <c r="W1611">
        <f t="shared" si="181"/>
        <v>2011</v>
      </c>
    </row>
    <row r="1612" spans="1:23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9">
        <f t="shared" si="175"/>
        <v>41258.924884259257</v>
      </c>
      <c r="K1612">
        <v>1353017510</v>
      </c>
      <c r="L1612" s="9">
        <f t="shared" si="176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2">
        <f t="shared" si="177"/>
        <v>2.72</v>
      </c>
      <c r="R1612">
        <f t="shared" si="178"/>
        <v>48.54</v>
      </c>
      <c r="S1612" s="14" t="s">
        <v>8323</v>
      </c>
      <c r="T1612" t="s">
        <v>8324</v>
      </c>
      <c r="U1612" s="9">
        <f t="shared" si="179"/>
        <v>41228.924884259257</v>
      </c>
      <c r="V1612" s="9">
        <f t="shared" si="180"/>
        <v>41258.924884259257</v>
      </c>
      <c r="W1612">
        <f t="shared" si="181"/>
        <v>2012</v>
      </c>
    </row>
    <row r="1613" spans="1:23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9">
        <f t="shared" si="175"/>
        <v>41430.00037037037</v>
      </c>
      <c r="K1613">
        <v>1368576032</v>
      </c>
      <c r="L1613" s="9">
        <f t="shared" si="176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2">
        <f t="shared" si="177"/>
        <v>1.25</v>
      </c>
      <c r="R1613">
        <f t="shared" si="178"/>
        <v>37.07</v>
      </c>
      <c r="S1613" s="14" t="s">
        <v>8323</v>
      </c>
      <c r="T1613" t="s">
        <v>8324</v>
      </c>
      <c r="U1613" s="9">
        <f t="shared" si="179"/>
        <v>41409.00037037037</v>
      </c>
      <c r="V1613" s="9">
        <f t="shared" si="180"/>
        <v>41430.00037037037</v>
      </c>
      <c r="W1613">
        <f t="shared" si="181"/>
        <v>2013</v>
      </c>
    </row>
    <row r="1614" spans="1:23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9">
        <f t="shared" si="175"/>
        <v>41276.874814814815</v>
      </c>
      <c r="K1614">
        <v>1354568384</v>
      </c>
      <c r="L1614" s="9">
        <f t="shared" si="176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2">
        <f t="shared" si="177"/>
        <v>1.1000000000000001</v>
      </c>
      <c r="R1614">
        <f t="shared" si="178"/>
        <v>50</v>
      </c>
      <c r="S1614" s="14" t="s">
        <v>8323</v>
      </c>
      <c r="T1614" t="s">
        <v>8324</v>
      </c>
      <c r="U1614" s="9">
        <f t="shared" si="179"/>
        <v>41246.874814814815</v>
      </c>
      <c r="V1614" s="9">
        <f t="shared" si="180"/>
        <v>41276.874814814815</v>
      </c>
      <c r="W1614">
        <f t="shared" si="181"/>
        <v>2012</v>
      </c>
    </row>
    <row r="1615" spans="1:23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9">
        <f t="shared" si="175"/>
        <v>41112.069467592592</v>
      </c>
      <c r="K1615">
        <v>1340329202</v>
      </c>
      <c r="L1615" s="9">
        <f t="shared" si="176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2">
        <f t="shared" si="177"/>
        <v>1.02</v>
      </c>
      <c r="R1615">
        <f t="shared" si="178"/>
        <v>39.04</v>
      </c>
      <c r="S1615" s="14" t="s">
        <v>8323</v>
      </c>
      <c r="T1615" t="s">
        <v>8324</v>
      </c>
      <c r="U1615" s="9">
        <f t="shared" si="179"/>
        <v>41082.069467592592</v>
      </c>
      <c r="V1615" s="9">
        <f t="shared" si="180"/>
        <v>41112.069467592592</v>
      </c>
      <c r="W1615">
        <f t="shared" si="181"/>
        <v>2012</v>
      </c>
    </row>
    <row r="1616" spans="1:23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9">
        <f t="shared" si="175"/>
        <v>41854.708333333336</v>
      </c>
      <c r="K1616">
        <v>1401924769</v>
      </c>
      <c r="L1616" s="9">
        <f t="shared" si="176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 s="12">
        <f t="shared" si="177"/>
        <v>1.03</v>
      </c>
      <c r="R1616">
        <f t="shared" si="178"/>
        <v>66.69</v>
      </c>
      <c r="S1616" s="14" t="s">
        <v>8323</v>
      </c>
      <c r="T1616" t="s">
        <v>8324</v>
      </c>
      <c r="U1616" s="9">
        <f t="shared" si="179"/>
        <v>41794.981122685189</v>
      </c>
      <c r="V1616" s="9">
        <f t="shared" si="180"/>
        <v>41854.708333333336</v>
      </c>
      <c r="W1616">
        <f t="shared" si="181"/>
        <v>2014</v>
      </c>
    </row>
    <row r="1617" spans="1:23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9">
        <f t="shared" si="175"/>
        <v>40890.092546296299</v>
      </c>
      <c r="K1617">
        <v>1319850796</v>
      </c>
      <c r="L1617" s="9">
        <f t="shared" si="176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2">
        <f t="shared" si="177"/>
        <v>1.1399999999999999</v>
      </c>
      <c r="R1617">
        <f t="shared" si="178"/>
        <v>67.13</v>
      </c>
      <c r="S1617" s="14" t="s">
        <v>8323</v>
      </c>
      <c r="T1617" t="s">
        <v>8324</v>
      </c>
      <c r="U1617" s="9">
        <f t="shared" si="179"/>
        <v>40845.050879629627</v>
      </c>
      <c r="V1617" s="9">
        <f t="shared" si="180"/>
        <v>40890.092546296299</v>
      </c>
      <c r="W1617">
        <f t="shared" si="181"/>
        <v>2011</v>
      </c>
    </row>
    <row r="1618" spans="1:23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9">
        <f t="shared" si="175"/>
        <v>41235.916666666664</v>
      </c>
      <c r="K1618">
        <v>1350061821</v>
      </c>
      <c r="L1618" s="9">
        <f t="shared" si="176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2">
        <f t="shared" si="177"/>
        <v>1.04</v>
      </c>
      <c r="R1618">
        <f t="shared" si="178"/>
        <v>66.37</v>
      </c>
      <c r="S1618" s="14" t="s">
        <v>8323</v>
      </c>
      <c r="T1618" t="s">
        <v>8324</v>
      </c>
      <c r="U1618" s="9">
        <f t="shared" si="179"/>
        <v>41194.715520833335</v>
      </c>
      <c r="V1618" s="9">
        <f t="shared" si="180"/>
        <v>41235.916666666664</v>
      </c>
      <c r="W1618">
        <f t="shared" si="181"/>
        <v>2012</v>
      </c>
    </row>
    <row r="1619" spans="1:23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9">
        <f t="shared" si="175"/>
        <v>41579.791666666664</v>
      </c>
      <c r="K1619">
        <v>1380470188</v>
      </c>
      <c r="L1619" s="9">
        <f t="shared" si="176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2">
        <f t="shared" si="177"/>
        <v>1.46</v>
      </c>
      <c r="R1619">
        <f t="shared" si="178"/>
        <v>64.62</v>
      </c>
      <c r="S1619" s="14" t="s">
        <v>8323</v>
      </c>
      <c r="T1619" t="s">
        <v>8324</v>
      </c>
      <c r="U1619" s="9">
        <f t="shared" si="179"/>
        <v>41546.664212962962</v>
      </c>
      <c r="V1619" s="9">
        <f t="shared" si="180"/>
        <v>41579.791666666664</v>
      </c>
      <c r="W1619">
        <f t="shared" si="181"/>
        <v>2013</v>
      </c>
    </row>
    <row r="1620" spans="1:23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9">
        <f t="shared" si="175"/>
        <v>41341.654340277775</v>
      </c>
      <c r="K1620">
        <v>1359301335</v>
      </c>
      <c r="L1620" s="9">
        <f t="shared" si="176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2">
        <f t="shared" si="177"/>
        <v>1.05</v>
      </c>
      <c r="R1620">
        <f t="shared" si="178"/>
        <v>58.37</v>
      </c>
      <c r="S1620" s="14" t="s">
        <v>8323</v>
      </c>
      <c r="T1620" t="s">
        <v>8324</v>
      </c>
      <c r="U1620" s="9">
        <f t="shared" si="179"/>
        <v>41301.654340277775</v>
      </c>
      <c r="V1620" s="9">
        <f t="shared" si="180"/>
        <v>41341.654340277775</v>
      </c>
      <c r="W1620">
        <f t="shared" si="181"/>
        <v>2013</v>
      </c>
    </row>
    <row r="1621" spans="1:23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9">
        <f t="shared" si="175"/>
        <v>41897.186180555553</v>
      </c>
      <c r="K1621">
        <v>1408940886</v>
      </c>
      <c r="L1621" s="9">
        <f t="shared" si="176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 s="12">
        <f t="shared" si="177"/>
        <v>1.33</v>
      </c>
      <c r="R1621">
        <f t="shared" si="178"/>
        <v>86.96</v>
      </c>
      <c r="S1621" s="14" t="s">
        <v>8323</v>
      </c>
      <c r="T1621" t="s">
        <v>8324</v>
      </c>
      <c r="U1621" s="9">
        <f t="shared" si="179"/>
        <v>41876.186180555553</v>
      </c>
      <c r="V1621" s="9">
        <f t="shared" si="180"/>
        <v>41897.186180555553</v>
      </c>
      <c r="W1621">
        <f t="shared" si="181"/>
        <v>2014</v>
      </c>
    </row>
    <row r="1622" spans="1:23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9">
        <f t="shared" si="175"/>
        <v>41328.339583333334</v>
      </c>
      <c r="K1622">
        <v>1361002140</v>
      </c>
      <c r="L1622" s="9">
        <f t="shared" si="176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2">
        <f t="shared" si="177"/>
        <v>1.1299999999999999</v>
      </c>
      <c r="R1622">
        <f t="shared" si="178"/>
        <v>66.47</v>
      </c>
      <c r="S1622" s="14" t="s">
        <v>8323</v>
      </c>
      <c r="T1622" t="s">
        <v>8324</v>
      </c>
      <c r="U1622" s="9">
        <f t="shared" si="179"/>
        <v>41321.339583333334</v>
      </c>
      <c r="V1622" s="9">
        <f t="shared" si="180"/>
        <v>41328.339583333334</v>
      </c>
      <c r="W1622">
        <f t="shared" si="181"/>
        <v>2013</v>
      </c>
    </row>
    <row r="1623" spans="1:23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9">
        <f t="shared" si="175"/>
        <v>41057.165972222225</v>
      </c>
      <c r="K1623">
        <v>1333550015</v>
      </c>
      <c r="L1623" s="9">
        <f t="shared" si="176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2">
        <f t="shared" si="177"/>
        <v>1.21</v>
      </c>
      <c r="R1623">
        <f t="shared" si="178"/>
        <v>163.78</v>
      </c>
      <c r="S1623" s="14" t="s">
        <v>8323</v>
      </c>
      <c r="T1623" t="s">
        <v>8324</v>
      </c>
      <c r="U1623" s="9">
        <f t="shared" si="179"/>
        <v>41003.60665509259</v>
      </c>
      <c r="V1623" s="9">
        <f t="shared" si="180"/>
        <v>41057.165972222225</v>
      </c>
      <c r="W1623">
        <f t="shared" si="181"/>
        <v>2012</v>
      </c>
    </row>
    <row r="1624" spans="1:23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9">
        <f t="shared" si="175"/>
        <v>41990.332638888889</v>
      </c>
      <c r="K1624">
        <v>1415343874</v>
      </c>
      <c r="L1624" s="9">
        <f t="shared" si="176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 s="12">
        <f t="shared" si="177"/>
        <v>1.02</v>
      </c>
      <c r="R1624">
        <f t="shared" si="178"/>
        <v>107.98</v>
      </c>
      <c r="S1624" s="14" t="s">
        <v>8323</v>
      </c>
      <c r="T1624" t="s">
        <v>8324</v>
      </c>
      <c r="U1624" s="9">
        <f t="shared" si="179"/>
        <v>41950.294837962967</v>
      </c>
      <c r="V1624" s="9">
        <f t="shared" si="180"/>
        <v>41990.332638888889</v>
      </c>
      <c r="W1624">
        <f t="shared" si="181"/>
        <v>2014</v>
      </c>
    </row>
    <row r="1625" spans="1:23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9">
        <f t="shared" si="175"/>
        <v>41513.688530092593</v>
      </c>
      <c r="K1625">
        <v>1372437089</v>
      </c>
      <c r="L1625" s="9">
        <f t="shared" si="176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2">
        <f t="shared" si="177"/>
        <v>1.01</v>
      </c>
      <c r="R1625">
        <f t="shared" si="178"/>
        <v>42.11</v>
      </c>
      <c r="S1625" s="14" t="s">
        <v>8323</v>
      </c>
      <c r="T1625" t="s">
        <v>8324</v>
      </c>
      <c r="U1625" s="9">
        <f t="shared" si="179"/>
        <v>41453.688530092593</v>
      </c>
      <c r="V1625" s="9">
        <f t="shared" si="180"/>
        <v>41513.688530092593</v>
      </c>
      <c r="W1625">
        <f t="shared" si="181"/>
        <v>2013</v>
      </c>
    </row>
    <row r="1626" spans="1:23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9">
        <f t="shared" si="175"/>
        <v>41283.367303240739</v>
      </c>
      <c r="K1626">
        <v>1354265335</v>
      </c>
      <c r="L1626" s="9">
        <f t="shared" si="176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2">
        <f t="shared" si="177"/>
        <v>1.18</v>
      </c>
      <c r="R1626">
        <f t="shared" si="178"/>
        <v>47.2</v>
      </c>
      <c r="S1626" s="14" t="s">
        <v>8323</v>
      </c>
      <c r="T1626" t="s">
        <v>8324</v>
      </c>
      <c r="U1626" s="9">
        <f t="shared" si="179"/>
        <v>41243.367303240739</v>
      </c>
      <c r="V1626" s="9">
        <f t="shared" si="180"/>
        <v>41283.367303240739</v>
      </c>
      <c r="W1626">
        <f t="shared" si="181"/>
        <v>2012</v>
      </c>
    </row>
    <row r="1627" spans="1:23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9">
        <f t="shared" si="175"/>
        <v>41163.699687500004</v>
      </c>
      <c r="K1627">
        <v>1344962853</v>
      </c>
      <c r="L1627" s="9">
        <f t="shared" si="176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2">
        <f t="shared" si="177"/>
        <v>1.55</v>
      </c>
      <c r="R1627">
        <f t="shared" si="178"/>
        <v>112.02</v>
      </c>
      <c r="S1627" s="14" t="s">
        <v>8323</v>
      </c>
      <c r="T1627" t="s">
        <v>8324</v>
      </c>
      <c r="U1627" s="9">
        <f t="shared" si="179"/>
        <v>41135.699687500004</v>
      </c>
      <c r="V1627" s="9">
        <f t="shared" si="180"/>
        <v>41163.699687500004</v>
      </c>
      <c r="W1627">
        <f t="shared" si="181"/>
        <v>2012</v>
      </c>
    </row>
    <row r="1628" spans="1:23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9">
        <f t="shared" si="175"/>
        <v>41609.889664351853</v>
      </c>
      <c r="K1628">
        <v>1383337267</v>
      </c>
      <c r="L1628" s="9">
        <f t="shared" si="176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 s="12">
        <f t="shared" si="177"/>
        <v>1.01</v>
      </c>
      <c r="R1628">
        <f t="shared" si="178"/>
        <v>74.95</v>
      </c>
      <c r="S1628" s="14" t="s">
        <v>8323</v>
      </c>
      <c r="T1628" t="s">
        <v>8324</v>
      </c>
      <c r="U1628" s="9">
        <f t="shared" si="179"/>
        <v>41579.847997685181</v>
      </c>
      <c r="V1628" s="9">
        <f t="shared" si="180"/>
        <v>41609.889664351853</v>
      </c>
      <c r="W1628">
        <f t="shared" si="181"/>
        <v>2013</v>
      </c>
    </row>
    <row r="1629" spans="1:23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9">
        <f t="shared" si="175"/>
        <v>41239.207638888889</v>
      </c>
      <c r="K1629">
        <v>1351011489</v>
      </c>
      <c r="L1629" s="9">
        <f t="shared" si="176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2">
        <f t="shared" si="177"/>
        <v>1.17</v>
      </c>
      <c r="R1629">
        <f t="shared" si="178"/>
        <v>61.58</v>
      </c>
      <c r="S1629" s="14" t="s">
        <v>8323</v>
      </c>
      <c r="T1629" t="s">
        <v>8324</v>
      </c>
      <c r="U1629" s="9">
        <f t="shared" si="179"/>
        <v>41205.707048611112</v>
      </c>
      <c r="V1629" s="9">
        <f t="shared" si="180"/>
        <v>41239.207638888889</v>
      </c>
      <c r="W1629">
        <f t="shared" si="181"/>
        <v>2012</v>
      </c>
    </row>
    <row r="1630" spans="1:23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9">
        <f t="shared" si="175"/>
        <v>41807.737060185187</v>
      </c>
      <c r="K1630">
        <v>1400175682</v>
      </c>
      <c r="L1630" s="9">
        <f t="shared" si="176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2">
        <f t="shared" si="177"/>
        <v>1.01</v>
      </c>
      <c r="R1630">
        <f t="shared" si="178"/>
        <v>45.88</v>
      </c>
      <c r="S1630" s="14" t="s">
        <v>8323</v>
      </c>
      <c r="T1630" t="s">
        <v>8324</v>
      </c>
      <c r="U1630" s="9">
        <f t="shared" si="179"/>
        <v>41774.737060185187</v>
      </c>
      <c r="V1630" s="9">
        <f t="shared" si="180"/>
        <v>41807.737060185187</v>
      </c>
      <c r="W1630">
        <f t="shared" si="181"/>
        <v>2014</v>
      </c>
    </row>
    <row r="1631" spans="1:23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9">
        <f t="shared" si="175"/>
        <v>41690.867280092592</v>
      </c>
      <c r="K1631">
        <v>1389041333</v>
      </c>
      <c r="L1631" s="9">
        <f t="shared" si="176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2">
        <f t="shared" si="177"/>
        <v>1.04</v>
      </c>
      <c r="R1631">
        <f t="shared" si="178"/>
        <v>75.849999999999994</v>
      </c>
      <c r="S1631" s="14" t="s">
        <v>8323</v>
      </c>
      <c r="T1631" t="s">
        <v>8324</v>
      </c>
      <c r="U1631" s="9">
        <f t="shared" si="179"/>
        <v>41645.867280092592</v>
      </c>
      <c r="V1631" s="9">
        <f t="shared" si="180"/>
        <v>41690.867280092592</v>
      </c>
      <c r="W1631">
        <f t="shared" si="181"/>
        <v>2014</v>
      </c>
    </row>
    <row r="1632" spans="1:23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9">
        <f t="shared" si="175"/>
        <v>40970.290972222225</v>
      </c>
      <c r="K1632">
        <v>1328040375</v>
      </c>
      <c r="L1632" s="9">
        <f t="shared" si="176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2">
        <f t="shared" si="177"/>
        <v>2.65</v>
      </c>
      <c r="R1632">
        <f t="shared" si="178"/>
        <v>84.21</v>
      </c>
      <c r="S1632" s="14" t="s">
        <v>8323</v>
      </c>
      <c r="T1632" t="s">
        <v>8324</v>
      </c>
      <c r="U1632" s="9">
        <f t="shared" si="179"/>
        <v>40939.837673611109</v>
      </c>
      <c r="V1632" s="9">
        <f t="shared" si="180"/>
        <v>40970.290972222225</v>
      </c>
      <c r="W1632">
        <f t="shared" si="181"/>
        <v>2012</v>
      </c>
    </row>
    <row r="1633" spans="1:23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9">
        <f t="shared" si="175"/>
        <v>41194.859502314815</v>
      </c>
      <c r="K1633">
        <v>1347482261</v>
      </c>
      <c r="L1633" s="9">
        <f t="shared" si="176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2">
        <f t="shared" si="177"/>
        <v>1.56</v>
      </c>
      <c r="R1633">
        <f t="shared" si="178"/>
        <v>117.23</v>
      </c>
      <c r="S1633" s="14" t="s">
        <v>8323</v>
      </c>
      <c r="T1633" t="s">
        <v>8324</v>
      </c>
      <c r="U1633" s="9">
        <f t="shared" si="179"/>
        <v>41164.859502314815</v>
      </c>
      <c r="V1633" s="9">
        <f t="shared" si="180"/>
        <v>41194.859502314815</v>
      </c>
      <c r="W1633">
        <f t="shared" si="181"/>
        <v>2012</v>
      </c>
    </row>
    <row r="1634" spans="1:23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9">
        <f t="shared" si="175"/>
        <v>40810.340902777782</v>
      </c>
      <c r="K1634">
        <v>1311667854</v>
      </c>
      <c r="L1634" s="9">
        <f t="shared" si="176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 s="12">
        <f t="shared" si="177"/>
        <v>1.02</v>
      </c>
      <c r="R1634">
        <f t="shared" si="178"/>
        <v>86.49</v>
      </c>
      <c r="S1634" s="14" t="s">
        <v>8323</v>
      </c>
      <c r="T1634" t="s">
        <v>8324</v>
      </c>
      <c r="U1634" s="9">
        <f t="shared" si="179"/>
        <v>40750.340902777782</v>
      </c>
      <c r="V1634" s="9">
        <f t="shared" si="180"/>
        <v>40810.340902777782</v>
      </c>
      <c r="W1634">
        <f t="shared" si="181"/>
        <v>2011</v>
      </c>
    </row>
    <row r="1635" spans="1:23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9">
        <f t="shared" si="175"/>
        <v>40924.208333333336</v>
      </c>
      <c r="K1635">
        <v>1324329156</v>
      </c>
      <c r="L1635" s="9">
        <f t="shared" si="176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2">
        <f t="shared" si="177"/>
        <v>1</v>
      </c>
      <c r="R1635">
        <f t="shared" si="178"/>
        <v>172.41</v>
      </c>
      <c r="S1635" s="14" t="s">
        <v>8323</v>
      </c>
      <c r="T1635" t="s">
        <v>8324</v>
      </c>
      <c r="U1635" s="9">
        <f t="shared" si="179"/>
        <v>40896.883750000001</v>
      </c>
      <c r="V1635" s="9">
        <f t="shared" si="180"/>
        <v>40924.208333333336</v>
      </c>
      <c r="W1635">
        <f t="shared" si="181"/>
        <v>2011</v>
      </c>
    </row>
    <row r="1636" spans="1:23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9">
        <f t="shared" si="175"/>
        <v>40696.249305555553</v>
      </c>
      <c r="K1636">
        <v>1303706001</v>
      </c>
      <c r="L1636" s="9">
        <f t="shared" si="176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2">
        <f t="shared" si="177"/>
        <v>1.01</v>
      </c>
      <c r="R1636">
        <f t="shared" si="178"/>
        <v>62.81</v>
      </c>
      <c r="S1636" s="14" t="s">
        <v>8323</v>
      </c>
      <c r="T1636" t="s">
        <v>8324</v>
      </c>
      <c r="U1636" s="9">
        <f t="shared" si="179"/>
        <v>40658.189826388887</v>
      </c>
      <c r="V1636" s="9">
        <f t="shared" si="180"/>
        <v>40696.249305555553</v>
      </c>
      <c r="W1636">
        <f t="shared" si="181"/>
        <v>2011</v>
      </c>
    </row>
    <row r="1637" spans="1:23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9">
        <f t="shared" si="175"/>
        <v>42562.868761574078</v>
      </c>
      <c r="K1637">
        <v>1463086261</v>
      </c>
      <c r="L1637" s="9">
        <f t="shared" si="176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2">
        <f t="shared" si="177"/>
        <v>1.25</v>
      </c>
      <c r="R1637">
        <f t="shared" si="178"/>
        <v>67.73</v>
      </c>
      <c r="S1637" s="14" t="s">
        <v>8323</v>
      </c>
      <c r="T1637" t="s">
        <v>8324</v>
      </c>
      <c r="U1637" s="9">
        <f t="shared" si="179"/>
        <v>42502.868761574078</v>
      </c>
      <c r="V1637" s="9">
        <f t="shared" si="180"/>
        <v>42562.868761574078</v>
      </c>
      <c r="W1637">
        <f t="shared" si="181"/>
        <v>2016</v>
      </c>
    </row>
    <row r="1638" spans="1:23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9">
        <f t="shared" si="175"/>
        <v>40706.166666666664</v>
      </c>
      <c r="K1638">
        <v>1304129088</v>
      </c>
      <c r="L1638" s="9">
        <f t="shared" si="176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2">
        <f t="shared" si="177"/>
        <v>1.04</v>
      </c>
      <c r="R1638">
        <f t="shared" si="178"/>
        <v>53.56</v>
      </c>
      <c r="S1638" s="14" t="s">
        <v>8323</v>
      </c>
      <c r="T1638" t="s">
        <v>8324</v>
      </c>
      <c r="U1638" s="9">
        <f t="shared" si="179"/>
        <v>40663.08666666667</v>
      </c>
      <c r="V1638" s="9">
        <f t="shared" si="180"/>
        <v>40706.166666666664</v>
      </c>
      <c r="W1638">
        <f t="shared" si="181"/>
        <v>2011</v>
      </c>
    </row>
    <row r="1639" spans="1:23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9">
        <f t="shared" si="175"/>
        <v>40178.985416666663</v>
      </c>
      <c r="K1639">
        <v>1257444140</v>
      </c>
      <c r="L1639" s="9">
        <f t="shared" si="176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2">
        <f t="shared" si="177"/>
        <v>1.04</v>
      </c>
      <c r="R1639">
        <f t="shared" si="178"/>
        <v>34.6</v>
      </c>
      <c r="S1639" s="14" t="s">
        <v>8323</v>
      </c>
      <c r="T1639" t="s">
        <v>8324</v>
      </c>
      <c r="U1639" s="9">
        <f t="shared" si="179"/>
        <v>40122.751620370371</v>
      </c>
      <c r="V1639" s="9">
        <f t="shared" si="180"/>
        <v>40178.985416666663</v>
      </c>
      <c r="W1639">
        <f t="shared" si="181"/>
        <v>2009</v>
      </c>
    </row>
    <row r="1640" spans="1:23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9">
        <f t="shared" si="175"/>
        <v>41333.892361111109</v>
      </c>
      <c r="K1640">
        <v>1358180968</v>
      </c>
      <c r="L1640" s="9">
        <f t="shared" si="176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2">
        <f t="shared" si="177"/>
        <v>1.05</v>
      </c>
      <c r="R1640">
        <f t="shared" si="178"/>
        <v>38.89</v>
      </c>
      <c r="S1640" s="14" t="s">
        <v>8323</v>
      </c>
      <c r="T1640" t="s">
        <v>8324</v>
      </c>
      <c r="U1640" s="9">
        <f t="shared" si="179"/>
        <v>41288.68712962963</v>
      </c>
      <c r="V1640" s="9">
        <f t="shared" si="180"/>
        <v>41333.892361111109</v>
      </c>
      <c r="W1640">
        <f t="shared" si="181"/>
        <v>2013</v>
      </c>
    </row>
    <row r="1641" spans="1:23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9">
        <f t="shared" si="175"/>
        <v>40971.652372685188</v>
      </c>
      <c r="K1641">
        <v>1328197165</v>
      </c>
      <c r="L1641" s="9">
        <f t="shared" si="176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2">
        <f t="shared" si="177"/>
        <v>1</v>
      </c>
      <c r="R1641">
        <f t="shared" si="178"/>
        <v>94.74</v>
      </c>
      <c r="S1641" s="14" t="s">
        <v>8323</v>
      </c>
      <c r="T1641" t="s">
        <v>8324</v>
      </c>
      <c r="U1641" s="9">
        <f t="shared" si="179"/>
        <v>40941.652372685188</v>
      </c>
      <c r="V1641" s="9">
        <f t="shared" si="180"/>
        <v>40971.652372685188</v>
      </c>
      <c r="W1641">
        <f t="shared" si="181"/>
        <v>2012</v>
      </c>
    </row>
    <row r="1642" spans="1:23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9">
        <f t="shared" si="175"/>
        <v>40393.082638888889</v>
      </c>
      <c r="K1642">
        <v>1279603955</v>
      </c>
      <c r="L1642" s="9">
        <f t="shared" si="176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2">
        <f t="shared" si="177"/>
        <v>1.7</v>
      </c>
      <c r="R1642">
        <f t="shared" si="178"/>
        <v>39.97</v>
      </c>
      <c r="S1642" s="14" t="s">
        <v>8323</v>
      </c>
      <c r="T1642" t="s">
        <v>8324</v>
      </c>
      <c r="U1642" s="9">
        <f t="shared" si="179"/>
        <v>40379.23096064815</v>
      </c>
      <c r="V1642" s="9">
        <f t="shared" si="180"/>
        <v>40393.082638888889</v>
      </c>
      <c r="W1642">
        <f t="shared" si="181"/>
        <v>2010</v>
      </c>
    </row>
    <row r="1643" spans="1:23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9">
        <f t="shared" si="175"/>
        <v>41992.596574074079</v>
      </c>
      <c r="K1643">
        <v>1416406744</v>
      </c>
      <c r="L1643" s="9">
        <f t="shared" si="176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2">
        <f t="shared" si="177"/>
        <v>1.01</v>
      </c>
      <c r="R1643">
        <f t="shared" si="178"/>
        <v>97.5</v>
      </c>
      <c r="S1643" s="14" t="s">
        <v>8323</v>
      </c>
      <c r="T1643" t="s">
        <v>8344</v>
      </c>
      <c r="U1643" s="9">
        <f t="shared" si="179"/>
        <v>41962.596574074079</v>
      </c>
      <c r="V1643" s="9">
        <f t="shared" si="180"/>
        <v>41992.596574074079</v>
      </c>
      <c r="W1643">
        <f t="shared" si="181"/>
        <v>2014</v>
      </c>
    </row>
    <row r="1644" spans="1:23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9">
        <f t="shared" si="175"/>
        <v>40708.024618055555</v>
      </c>
      <c r="K1644">
        <v>1306283727</v>
      </c>
      <c r="L1644" s="9">
        <f t="shared" si="176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2">
        <f t="shared" si="177"/>
        <v>1</v>
      </c>
      <c r="R1644">
        <f t="shared" si="178"/>
        <v>42.86</v>
      </c>
      <c r="S1644" s="14" t="s">
        <v>8323</v>
      </c>
      <c r="T1644" t="s">
        <v>8344</v>
      </c>
      <c r="U1644" s="9">
        <f t="shared" si="179"/>
        <v>40688.024618055555</v>
      </c>
      <c r="V1644" s="9">
        <f t="shared" si="180"/>
        <v>40708.024618055555</v>
      </c>
      <c r="W1644">
        <f t="shared" si="181"/>
        <v>2011</v>
      </c>
    </row>
    <row r="1645" spans="1:23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9">
        <f t="shared" si="175"/>
        <v>41176.824212962965</v>
      </c>
      <c r="K1645">
        <v>1345924012</v>
      </c>
      <c r="L1645" s="9">
        <f t="shared" si="176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2">
        <f t="shared" si="177"/>
        <v>1.25</v>
      </c>
      <c r="R1645">
        <f t="shared" si="178"/>
        <v>168.51</v>
      </c>
      <c r="S1645" s="14" t="s">
        <v>8323</v>
      </c>
      <c r="T1645" t="s">
        <v>8344</v>
      </c>
      <c r="U1645" s="9">
        <f t="shared" si="179"/>
        <v>41146.824212962965</v>
      </c>
      <c r="V1645" s="9">
        <f t="shared" si="180"/>
        <v>41176.824212962965</v>
      </c>
      <c r="W1645">
        <f t="shared" si="181"/>
        <v>2012</v>
      </c>
    </row>
    <row r="1646" spans="1:23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9">
        <f t="shared" si="175"/>
        <v>41235.101388888885</v>
      </c>
      <c r="K1646">
        <v>1348363560</v>
      </c>
      <c r="L1646" s="9">
        <f t="shared" si="176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2">
        <f t="shared" si="177"/>
        <v>1.1000000000000001</v>
      </c>
      <c r="R1646">
        <f t="shared" si="178"/>
        <v>85.55</v>
      </c>
      <c r="S1646" s="14" t="s">
        <v>8323</v>
      </c>
      <c r="T1646" t="s">
        <v>8344</v>
      </c>
      <c r="U1646" s="9">
        <f t="shared" si="179"/>
        <v>41175.05972222222</v>
      </c>
      <c r="V1646" s="9">
        <f t="shared" si="180"/>
        <v>41235.101388888885</v>
      </c>
      <c r="W1646">
        <f t="shared" si="181"/>
        <v>2012</v>
      </c>
    </row>
    <row r="1647" spans="1:23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9">
        <f t="shared" si="175"/>
        <v>41535.617361111115</v>
      </c>
      <c r="K1647">
        <v>1378306140</v>
      </c>
      <c r="L1647" s="9">
        <f t="shared" si="176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 s="12">
        <f t="shared" si="177"/>
        <v>1.1100000000000001</v>
      </c>
      <c r="R1647">
        <f t="shared" si="178"/>
        <v>554</v>
      </c>
      <c r="S1647" s="14" t="s">
        <v>8323</v>
      </c>
      <c r="T1647" t="s">
        <v>8344</v>
      </c>
      <c r="U1647" s="9">
        <f t="shared" si="179"/>
        <v>41521.617361111115</v>
      </c>
      <c r="V1647" s="9">
        <f t="shared" si="180"/>
        <v>41535.617361111115</v>
      </c>
      <c r="W1647">
        <f t="shared" si="181"/>
        <v>2013</v>
      </c>
    </row>
    <row r="1648" spans="1:23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9">
        <f t="shared" si="175"/>
        <v>41865.757638888885</v>
      </c>
      <c r="K1648">
        <v>1405248503</v>
      </c>
      <c r="L1648" s="9">
        <f t="shared" si="176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2">
        <f t="shared" si="177"/>
        <v>1.1000000000000001</v>
      </c>
      <c r="R1648">
        <f t="shared" si="178"/>
        <v>26.55</v>
      </c>
      <c r="S1648" s="14" t="s">
        <v>8323</v>
      </c>
      <c r="T1648" t="s">
        <v>8344</v>
      </c>
      <c r="U1648" s="9">
        <f t="shared" si="179"/>
        <v>41833.450266203705</v>
      </c>
      <c r="V1648" s="9">
        <f t="shared" si="180"/>
        <v>41865.757638888885</v>
      </c>
      <c r="W1648">
        <f t="shared" si="181"/>
        <v>2014</v>
      </c>
    </row>
    <row r="1649" spans="1:23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9">
        <f t="shared" si="175"/>
        <v>41069.409456018519</v>
      </c>
      <c r="K1649">
        <v>1336643377</v>
      </c>
      <c r="L1649" s="9">
        <f t="shared" si="176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2">
        <f t="shared" si="177"/>
        <v>1.05</v>
      </c>
      <c r="R1649">
        <f t="shared" si="178"/>
        <v>113.83</v>
      </c>
      <c r="S1649" s="14" t="s">
        <v>8323</v>
      </c>
      <c r="T1649" t="s">
        <v>8344</v>
      </c>
      <c r="U1649" s="9">
        <f t="shared" si="179"/>
        <v>41039.409456018519</v>
      </c>
      <c r="V1649" s="9">
        <f t="shared" si="180"/>
        <v>41069.409456018519</v>
      </c>
      <c r="W1649">
        <f t="shared" si="181"/>
        <v>2012</v>
      </c>
    </row>
    <row r="1650" spans="1:23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9">
        <f t="shared" si="175"/>
        <v>40622.662986111114</v>
      </c>
      <c r="K1650">
        <v>1298048082</v>
      </c>
      <c r="L1650" s="9">
        <f t="shared" si="176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2">
        <f t="shared" si="177"/>
        <v>1.25</v>
      </c>
      <c r="R1650">
        <f t="shared" si="178"/>
        <v>32.01</v>
      </c>
      <c r="S1650" s="14" t="s">
        <v>8323</v>
      </c>
      <c r="T1650" t="s">
        <v>8344</v>
      </c>
      <c r="U1650" s="9">
        <f t="shared" si="179"/>
        <v>40592.704652777778</v>
      </c>
      <c r="V1650" s="9">
        <f t="shared" si="180"/>
        <v>40622.662986111114</v>
      </c>
      <c r="W1650">
        <f t="shared" si="181"/>
        <v>2011</v>
      </c>
    </row>
    <row r="1651" spans="1:23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9">
        <f t="shared" si="175"/>
        <v>41782.684664351851</v>
      </c>
      <c r="K1651">
        <v>1396974355</v>
      </c>
      <c r="L1651" s="9">
        <f t="shared" si="176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2">
        <f t="shared" si="177"/>
        <v>1.01</v>
      </c>
      <c r="R1651">
        <f t="shared" si="178"/>
        <v>47.19</v>
      </c>
      <c r="S1651" s="14" t="s">
        <v>8323</v>
      </c>
      <c r="T1651" t="s">
        <v>8344</v>
      </c>
      <c r="U1651" s="9">
        <f t="shared" si="179"/>
        <v>41737.684664351851</v>
      </c>
      <c r="V1651" s="9">
        <f t="shared" si="180"/>
        <v>41782.684664351851</v>
      </c>
      <c r="W1651">
        <f t="shared" si="181"/>
        <v>2014</v>
      </c>
    </row>
    <row r="1652" spans="1:23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9">
        <f t="shared" si="175"/>
        <v>41556.435613425929</v>
      </c>
      <c r="K1652">
        <v>1378722437</v>
      </c>
      <c r="L1652" s="9">
        <f t="shared" si="176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2">
        <f t="shared" si="177"/>
        <v>1.42</v>
      </c>
      <c r="R1652">
        <f t="shared" si="178"/>
        <v>88.47</v>
      </c>
      <c r="S1652" s="14" t="s">
        <v>8323</v>
      </c>
      <c r="T1652" t="s">
        <v>8344</v>
      </c>
      <c r="U1652" s="9">
        <f t="shared" si="179"/>
        <v>41526.435613425929</v>
      </c>
      <c r="V1652" s="9">
        <f t="shared" si="180"/>
        <v>41556.435613425929</v>
      </c>
      <c r="W1652">
        <f t="shared" si="181"/>
        <v>2013</v>
      </c>
    </row>
    <row r="1653" spans="1:23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9">
        <f t="shared" si="175"/>
        <v>40659.290972222225</v>
      </c>
      <c r="K1653">
        <v>1300916220</v>
      </c>
      <c r="L1653" s="9">
        <f t="shared" si="176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2">
        <f t="shared" si="177"/>
        <v>1.01</v>
      </c>
      <c r="R1653">
        <f t="shared" si="178"/>
        <v>100.75</v>
      </c>
      <c r="S1653" s="14" t="s">
        <v>8323</v>
      </c>
      <c r="T1653" t="s">
        <v>8344</v>
      </c>
      <c r="U1653" s="9">
        <f t="shared" si="179"/>
        <v>40625.900694444441</v>
      </c>
      <c r="V1653" s="9">
        <f t="shared" si="180"/>
        <v>40659.290972222225</v>
      </c>
      <c r="W1653">
        <f t="shared" si="181"/>
        <v>2011</v>
      </c>
    </row>
    <row r="1654" spans="1:23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9">
        <f t="shared" si="175"/>
        <v>41602.534641203703</v>
      </c>
      <c r="K1654">
        <v>1382701793</v>
      </c>
      <c r="L1654" s="9">
        <f t="shared" si="176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2">
        <f t="shared" si="177"/>
        <v>1.01</v>
      </c>
      <c r="R1654">
        <f t="shared" si="178"/>
        <v>64.709999999999994</v>
      </c>
      <c r="S1654" s="14" t="s">
        <v>8323</v>
      </c>
      <c r="T1654" t="s">
        <v>8344</v>
      </c>
      <c r="U1654" s="9">
        <f t="shared" si="179"/>
        <v>41572.492974537039</v>
      </c>
      <c r="V1654" s="9">
        <f t="shared" si="180"/>
        <v>41602.534641203703</v>
      </c>
      <c r="W1654">
        <f t="shared" si="181"/>
        <v>2013</v>
      </c>
    </row>
    <row r="1655" spans="1:23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9">
        <f t="shared" si="175"/>
        <v>40657.834444444445</v>
      </c>
      <c r="K1655">
        <v>1300996896</v>
      </c>
      <c r="L1655" s="9">
        <f t="shared" si="176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2">
        <f t="shared" si="177"/>
        <v>1.74</v>
      </c>
      <c r="R1655">
        <f t="shared" si="178"/>
        <v>51.85</v>
      </c>
      <c r="S1655" s="14" t="s">
        <v>8323</v>
      </c>
      <c r="T1655" t="s">
        <v>8344</v>
      </c>
      <c r="U1655" s="9">
        <f t="shared" si="179"/>
        <v>40626.834444444445</v>
      </c>
      <c r="V1655" s="9">
        <f t="shared" si="180"/>
        <v>40657.834444444445</v>
      </c>
      <c r="W1655">
        <f t="shared" si="181"/>
        <v>2011</v>
      </c>
    </row>
    <row r="1656" spans="1:23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9">
        <f t="shared" si="175"/>
        <v>41017.890740740739</v>
      </c>
      <c r="K1656">
        <v>1332192160</v>
      </c>
      <c r="L1656" s="9">
        <f t="shared" si="176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2">
        <f t="shared" si="177"/>
        <v>1.2</v>
      </c>
      <c r="R1656">
        <f t="shared" si="178"/>
        <v>38.79</v>
      </c>
      <c r="S1656" s="14" t="s">
        <v>8323</v>
      </c>
      <c r="T1656" t="s">
        <v>8344</v>
      </c>
      <c r="U1656" s="9">
        <f t="shared" si="179"/>
        <v>40987.890740740739</v>
      </c>
      <c r="V1656" s="9">
        <f t="shared" si="180"/>
        <v>41017.890740740739</v>
      </c>
      <c r="W1656">
        <f t="shared" si="181"/>
        <v>2012</v>
      </c>
    </row>
    <row r="1657" spans="1:23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9">
        <f t="shared" si="175"/>
        <v>41004.750231481477</v>
      </c>
      <c r="K1657">
        <v>1331060420</v>
      </c>
      <c r="L1657" s="9">
        <f t="shared" si="176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2">
        <f t="shared" si="177"/>
        <v>1.43</v>
      </c>
      <c r="R1657">
        <f t="shared" si="178"/>
        <v>44.65</v>
      </c>
      <c r="S1657" s="14" t="s">
        <v>8323</v>
      </c>
      <c r="T1657" t="s">
        <v>8344</v>
      </c>
      <c r="U1657" s="9">
        <f t="shared" si="179"/>
        <v>40974.791898148149</v>
      </c>
      <c r="V1657" s="9">
        <f t="shared" si="180"/>
        <v>41004.750231481477</v>
      </c>
      <c r="W1657">
        <f t="shared" si="181"/>
        <v>2012</v>
      </c>
    </row>
    <row r="1658" spans="1:23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9">
        <f t="shared" si="175"/>
        <v>41256.928842592592</v>
      </c>
      <c r="K1658">
        <v>1352845052</v>
      </c>
      <c r="L1658" s="9">
        <f t="shared" si="176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2">
        <f t="shared" si="177"/>
        <v>1</v>
      </c>
      <c r="R1658">
        <f t="shared" si="178"/>
        <v>156.77000000000001</v>
      </c>
      <c r="S1658" s="14" t="s">
        <v>8323</v>
      </c>
      <c r="T1658" t="s">
        <v>8344</v>
      </c>
      <c r="U1658" s="9">
        <f t="shared" si="179"/>
        <v>41226.928842592592</v>
      </c>
      <c r="V1658" s="9">
        <f t="shared" si="180"/>
        <v>41256.928842592592</v>
      </c>
      <c r="W1658">
        <f t="shared" si="181"/>
        <v>2012</v>
      </c>
    </row>
    <row r="1659" spans="1:23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9">
        <f t="shared" si="175"/>
        <v>41053.782037037039</v>
      </c>
      <c r="K1659">
        <v>1335293168</v>
      </c>
      <c r="L1659" s="9">
        <f t="shared" si="176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2">
        <f t="shared" si="177"/>
        <v>1.05</v>
      </c>
      <c r="R1659">
        <f t="shared" si="178"/>
        <v>118.7</v>
      </c>
      <c r="S1659" s="14" t="s">
        <v>8323</v>
      </c>
      <c r="T1659" t="s">
        <v>8344</v>
      </c>
      <c r="U1659" s="9">
        <f t="shared" si="179"/>
        <v>41023.782037037039</v>
      </c>
      <c r="V1659" s="9">
        <f t="shared" si="180"/>
        <v>41053.782037037039</v>
      </c>
      <c r="W1659">
        <f t="shared" si="181"/>
        <v>2012</v>
      </c>
    </row>
    <row r="1660" spans="1:23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9">
        <f t="shared" si="175"/>
        <v>41261.597222222219</v>
      </c>
      <c r="K1660">
        <v>1352524767</v>
      </c>
      <c r="L1660" s="9">
        <f t="shared" si="176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2">
        <f t="shared" si="177"/>
        <v>1.32</v>
      </c>
      <c r="R1660">
        <f t="shared" si="178"/>
        <v>74.150000000000006</v>
      </c>
      <c r="S1660" s="14" t="s">
        <v>8323</v>
      </c>
      <c r="T1660" t="s">
        <v>8344</v>
      </c>
      <c r="U1660" s="9">
        <f t="shared" si="179"/>
        <v>41223.22184027778</v>
      </c>
      <c r="V1660" s="9">
        <f t="shared" si="180"/>
        <v>41261.597222222219</v>
      </c>
      <c r="W1660">
        <f t="shared" si="181"/>
        <v>2012</v>
      </c>
    </row>
    <row r="1661" spans="1:23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9">
        <f t="shared" si="175"/>
        <v>41625.5</v>
      </c>
      <c r="K1661">
        <v>1384811721</v>
      </c>
      <c r="L1661" s="9">
        <f t="shared" si="176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2">
        <f t="shared" si="177"/>
        <v>1.1299999999999999</v>
      </c>
      <c r="R1661">
        <f t="shared" si="178"/>
        <v>12.53</v>
      </c>
      <c r="S1661" s="14" t="s">
        <v>8323</v>
      </c>
      <c r="T1661" t="s">
        <v>8344</v>
      </c>
      <c r="U1661" s="9">
        <f t="shared" si="179"/>
        <v>41596.913437499999</v>
      </c>
      <c r="V1661" s="9">
        <f t="shared" si="180"/>
        <v>41625.5</v>
      </c>
      <c r="W1661">
        <f t="shared" si="181"/>
        <v>2013</v>
      </c>
    </row>
    <row r="1662" spans="1:23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9">
        <f t="shared" si="175"/>
        <v>42490.915972222225</v>
      </c>
      <c r="K1662">
        <v>1459355950</v>
      </c>
      <c r="L1662" s="9">
        <f t="shared" si="176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2">
        <f t="shared" si="177"/>
        <v>12.54</v>
      </c>
      <c r="R1662">
        <f t="shared" si="178"/>
        <v>27.86</v>
      </c>
      <c r="S1662" s="14" t="s">
        <v>8323</v>
      </c>
      <c r="T1662" t="s">
        <v>8344</v>
      </c>
      <c r="U1662" s="9">
        <f t="shared" si="179"/>
        <v>42459.693865740745</v>
      </c>
      <c r="V1662" s="9">
        <f t="shared" si="180"/>
        <v>42490.915972222225</v>
      </c>
      <c r="W1662">
        <f t="shared" si="181"/>
        <v>2016</v>
      </c>
    </row>
    <row r="1663" spans="1:23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9">
        <f t="shared" si="175"/>
        <v>42386.875</v>
      </c>
      <c r="K1663">
        <v>1449359831</v>
      </c>
      <c r="L1663" s="9">
        <f t="shared" si="176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2">
        <f t="shared" si="177"/>
        <v>1.03</v>
      </c>
      <c r="R1663">
        <f t="shared" si="178"/>
        <v>80.180000000000007</v>
      </c>
      <c r="S1663" s="14" t="s">
        <v>8323</v>
      </c>
      <c r="T1663" t="s">
        <v>8344</v>
      </c>
      <c r="U1663" s="9">
        <f t="shared" si="179"/>
        <v>42343.998043981483</v>
      </c>
      <c r="V1663" s="9">
        <f t="shared" si="180"/>
        <v>42386.875</v>
      </c>
      <c r="W1663">
        <f t="shared" si="181"/>
        <v>2015</v>
      </c>
    </row>
    <row r="1664" spans="1:23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9">
        <f t="shared" si="175"/>
        <v>40908.239999999998</v>
      </c>
      <c r="K1664">
        <v>1320122736</v>
      </c>
      <c r="L1664" s="9">
        <f t="shared" si="176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2">
        <f t="shared" si="177"/>
        <v>1.03</v>
      </c>
      <c r="R1664">
        <f t="shared" si="178"/>
        <v>132.44</v>
      </c>
      <c r="S1664" s="14" t="s">
        <v>8323</v>
      </c>
      <c r="T1664" t="s">
        <v>8344</v>
      </c>
      <c r="U1664" s="9">
        <f t="shared" si="179"/>
        <v>40848.198333333334</v>
      </c>
      <c r="V1664" s="9">
        <f t="shared" si="180"/>
        <v>40908.239999999998</v>
      </c>
      <c r="W1664">
        <f t="shared" si="181"/>
        <v>2011</v>
      </c>
    </row>
    <row r="1665" spans="1:23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9">
        <f t="shared" si="175"/>
        <v>42036.02207175926</v>
      </c>
      <c r="K1665">
        <v>1420158707</v>
      </c>
      <c r="L1665" s="9">
        <f t="shared" si="176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2">
        <f t="shared" si="177"/>
        <v>1.08</v>
      </c>
      <c r="R1665">
        <f t="shared" si="178"/>
        <v>33.75</v>
      </c>
      <c r="S1665" s="14" t="s">
        <v>8323</v>
      </c>
      <c r="T1665" t="s">
        <v>8344</v>
      </c>
      <c r="U1665" s="9">
        <f t="shared" si="179"/>
        <v>42006.02207175926</v>
      </c>
      <c r="V1665" s="9">
        <f t="shared" si="180"/>
        <v>42036.02207175926</v>
      </c>
      <c r="W1665">
        <f t="shared" si="181"/>
        <v>2015</v>
      </c>
    </row>
    <row r="1666" spans="1:23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9">
        <f t="shared" ref="J1666:J1729" si="182">(I1666/86400)+DATE(1970,1,1)</f>
        <v>40984.165972222225</v>
      </c>
      <c r="K1666">
        <v>1328033818</v>
      </c>
      <c r="L1666" s="9">
        <f t="shared" ref="L1666:L1729" si="183">(K1666/86400)+DATE(1970,1,1)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 s="12">
        <f t="shared" si="177"/>
        <v>1.22</v>
      </c>
      <c r="R1666">
        <f t="shared" si="178"/>
        <v>34.380000000000003</v>
      </c>
      <c r="S1666" s="14" t="s">
        <v>8323</v>
      </c>
      <c r="T1666" t="s">
        <v>8344</v>
      </c>
      <c r="U1666" s="9">
        <f t="shared" si="179"/>
        <v>40939.761782407411</v>
      </c>
      <c r="V1666" s="9">
        <f t="shared" si="180"/>
        <v>40984.165972222225</v>
      </c>
      <c r="W1666">
        <f t="shared" si="181"/>
        <v>2012</v>
      </c>
    </row>
    <row r="1667" spans="1:23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9">
        <f t="shared" si="182"/>
        <v>40596.125</v>
      </c>
      <c r="K1667">
        <v>1295624113</v>
      </c>
      <c r="L1667" s="9">
        <f t="shared" si="183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2">
        <f t="shared" ref="Q1667:Q1730" si="184">ROUND(E1667/D1667,2)</f>
        <v>1.19</v>
      </c>
      <c r="R1667">
        <f t="shared" ref="R1667:R1730" si="185">IFERROR(ROUND(E1667/N1667,2),0)</f>
        <v>44.96</v>
      </c>
      <c r="S1667" s="14" t="s">
        <v>8323</v>
      </c>
      <c r="T1667" t="s">
        <v>8344</v>
      </c>
      <c r="U1667" s="9">
        <f t="shared" ref="U1667:U1730" si="186">(K1667/86400)+DATE(1970,1,1)</f>
        <v>40564.649456018517</v>
      </c>
      <c r="V1667" s="9">
        <f t="shared" ref="V1667:V1730" si="187">(I1667/86400)+DATE(1970,1,1)</f>
        <v>40596.125</v>
      </c>
      <c r="W1667">
        <f t="shared" ref="W1667:W1730" si="188">YEAR(U1667)</f>
        <v>2011</v>
      </c>
    </row>
    <row r="1668" spans="1:23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9">
        <f t="shared" si="182"/>
        <v>41361.211493055554</v>
      </c>
      <c r="K1668">
        <v>1361858673</v>
      </c>
      <c r="L1668" s="9">
        <f t="shared" si="18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2">
        <f t="shared" si="184"/>
        <v>1.61</v>
      </c>
      <c r="R1668">
        <f t="shared" si="185"/>
        <v>41.04</v>
      </c>
      <c r="S1668" s="14" t="s">
        <v>8323</v>
      </c>
      <c r="T1668" t="s">
        <v>8344</v>
      </c>
      <c r="U1668" s="9">
        <f t="shared" si="186"/>
        <v>41331.253159722226</v>
      </c>
      <c r="V1668" s="9">
        <f t="shared" si="187"/>
        <v>41361.211493055554</v>
      </c>
      <c r="W1668">
        <f t="shared" si="188"/>
        <v>2013</v>
      </c>
    </row>
    <row r="1669" spans="1:23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9">
        <f t="shared" si="182"/>
        <v>41709.290972222225</v>
      </c>
      <c r="K1669">
        <v>1392169298</v>
      </c>
      <c r="L1669" s="9">
        <f t="shared" si="18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2">
        <f t="shared" si="184"/>
        <v>1.27</v>
      </c>
      <c r="R1669">
        <f t="shared" si="185"/>
        <v>52.6</v>
      </c>
      <c r="S1669" s="14" t="s">
        <v>8323</v>
      </c>
      <c r="T1669" t="s">
        <v>8344</v>
      </c>
      <c r="U1669" s="9">
        <f t="shared" si="186"/>
        <v>41682.0705787037</v>
      </c>
      <c r="V1669" s="9">
        <f t="shared" si="187"/>
        <v>41709.290972222225</v>
      </c>
      <c r="W1669">
        <f t="shared" si="188"/>
        <v>2014</v>
      </c>
    </row>
    <row r="1670" spans="1:23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9">
        <f t="shared" si="182"/>
        <v>40875.191423611112</v>
      </c>
      <c r="K1670">
        <v>1319859339</v>
      </c>
      <c r="L1670" s="9">
        <f t="shared" si="183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 s="12">
        <f t="shared" si="184"/>
        <v>1.03</v>
      </c>
      <c r="R1670">
        <f t="shared" si="185"/>
        <v>70.78</v>
      </c>
      <c r="S1670" s="14" t="s">
        <v>8323</v>
      </c>
      <c r="T1670" t="s">
        <v>8344</v>
      </c>
      <c r="U1670" s="9">
        <f t="shared" si="186"/>
        <v>40845.149756944447</v>
      </c>
      <c r="V1670" s="9">
        <f t="shared" si="187"/>
        <v>40875.191423611112</v>
      </c>
      <c r="W1670">
        <f t="shared" si="188"/>
        <v>2011</v>
      </c>
    </row>
    <row r="1671" spans="1:23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9">
        <f t="shared" si="182"/>
        <v>42521.885138888887</v>
      </c>
      <c r="K1671">
        <v>1459545276</v>
      </c>
      <c r="L1671" s="9">
        <f t="shared" si="18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2">
        <f t="shared" si="184"/>
        <v>1.4</v>
      </c>
      <c r="R1671">
        <f t="shared" si="185"/>
        <v>53.75</v>
      </c>
      <c r="S1671" s="14" t="s">
        <v>8323</v>
      </c>
      <c r="T1671" t="s">
        <v>8344</v>
      </c>
      <c r="U1671" s="9">
        <f t="shared" si="186"/>
        <v>42461.885138888887</v>
      </c>
      <c r="V1671" s="9">
        <f t="shared" si="187"/>
        <v>42521.885138888887</v>
      </c>
      <c r="W1671">
        <f t="shared" si="188"/>
        <v>2016</v>
      </c>
    </row>
    <row r="1672" spans="1:23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9">
        <f t="shared" si="182"/>
        <v>40364.166666666664</v>
      </c>
      <c r="K1672">
        <v>1273961999</v>
      </c>
      <c r="L1672" s="9">
        <f t="shared" si="183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 s="12">
        <f t="shared" si="184"/>
        <v>1.03</v>
      </c>
      <c r="R1672">
        <f t="shared" si="185"/>
        <v>44.61</v>
      </c>
      <c r="S1672" s="14" t="s">
        <v>8323</v>
      </c>
      <c r="T1672" t="s">
        <v>8344</v>
      </c>
      <c r="U1672" s="9">
        <f t="shared" si="186"/>
        <v>40313.930543981478</v>
      </c>
      <c r="V1672" s="9">
        <f t="shared" si="187"/>
        <v>40364.166666666664</v>
      </c>
      <c r="W1672">
        <f t="shared" si="188"/>
        <v>2010</v>
      </c>
    </row>
    <row r="1673" spans="1:23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9">
        <f t="shared" si="182"/>
        <v>42583.54414351852</v>
      </c>
      <c r="K1673">
        <v>1467464614</v>
      </c>
      <c r="L1673" s="9">
        <f t="shared" si="18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2">
        <f t="shared" si="184"/>
        <v>1.01</v>
      </c>
      <c r="R1673">
        <f t="shared" si="185"/>
        <v>26.15</v>
      </c>
      <c r="S1673" s="14" t="s">
        <v>8323</v>
      </c>
      <c r="T1673" t="s">
        <v>8344</v>
      </c>
      <c r="U1673" s="9">
        <f t="shared" si="186"/>
        <v>42553.54414351852</v>
      </c>
      <c r="V1673" s="9">
        <f t="shared" si="187"/>
        <v>42583.54414351852</v>
      </c>
      <c r="W1673">
        <f t="shared" si="188"/>
        <v>2016</v>
      </c>
    </row>
    <row r="1674" spans="1:23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9">
        <f t="shared" si="182"/>
        <v>41064.656597222223</v>
      </c>
      <c r="K1674">
        <v>1336232730</v>
      </c>
      <c r="L1674" s="9">
        <f t="shared" si="18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2">
        <f t="shared" si="184"/>
        <v>1.1299999999999999</v>
      </c>
      <c r="R1674">
        <f t="shared" si="185"/>
        <v>39.18</v>
      </c>
      <c r="S1674" s="14" t="s">
        <v>8323</v>
      </c>
      <c r="T1674" t="s">
        <v>8344</v>
      </c>
      <c r="U1674" s="9">
        <f t="shared" si="186"/>
        <v>41034.656597222223</v>
      </c>
      <c r="V1674" s="9">
        <f t="shared" si="187"/>
        <v>41064.656597222223</v>
      </c>
      <c r="W1674">
        <f t="shared" si="188"/>
        <v>2012</v>
      </c>
    </row>
    <row r="1675" spans="1:23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9">
        <f t="shared" si="182"/>
        <v>42069.878379629634</v>
      </c>
      <c r="K1675">
        <v>1423083892</v>
      </c>
      <c r="L1675" s="9">
        <f t="shared" si="18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2">
        <f t="shared" si="184"/>
        <v>1.28</v>
      </c>
      <c r="R1675">
        <f t="shared" si="185"/>
        <v>45.59</v>
      </c>
      <c r="S1675" s="14" t="s">
        <v>8323</v>
      </c>
      <c r="T1675" t="s">
        <v>8344</v>
      </c>
      <c r="U1675" s="9">
        <f t="shared" si="186"/>
        <v>42039.878379629634</v>
      </c>
      <c r="V1675" s="9">
        <f t="shared" si="187"/>
        <v>42069.878379629634</v>
      </c>
      <c r="W1675">
        <f t="shared" si="188"/>
        <v>2015</v>
      </c>
    </row>
    <row r="1676" spans="1:23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9">
        <f t="shared" si="182"/>
        <v>42600.290972222225</v>
      </c>
      <c r="K1676">
        <v>1468852306</v>
      </c>
      <c r="L1676" s="9">
        <f t="shared" si="18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2">
        <f t="shared" si="184"/>
        <v>2.02</v>
      </c>
      <c r="R1676">
        <f t="shared" si="185"/>
        <v>89.25</v>
      </c>
      <c r="S1676" s="14" t="s">
        <v>8323</v>
      </c>
      <c r="T1676" t="s">
        <v>8344</v>
      </c>
      <c r="U1676" s="9">
        <f t="shared" si="186"/>
        <v>42569.605393518519</v>
      </c>
      <c r="V1676" s="9">
        <f t="shared" si="187"/>
        <v>42600.290972222225</v>
      </c>
      <c r="W1676">
        <f t="shared" si="188"/>
        <v>2016</v>
      </c>
    </row>
    <row r="1677" spans="1:23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9">
        <f t="shared" si="182"/>
        <v>40832.918749999997</v>
      </c>
      <c r="K1677">
        <v>1316194540</v>
      </c>
      <c r="L1677" s="9">
        <f t="shared" si="18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2">
        <f t="shared" si="184"/>
        <v>1.37</v>
      </c>
      <c r="R1677">
        <f t="shared" si="185"/>
        <v>40.42</v>
      </c>
      <c r="S1677" s="14" t="s">
        <v>8323</v>
      </c>
      <c r="T1677" t="s">
        <v>8344</v>
      </c>
      <c r="U1677" s="9">
        <f t="shared" si="186"/>
        <v>40802.733101851853</v>
      </c>
      <c r="V1677" s="9">
        <f t="shared" si="187"/>
        <v>40832.918749999997</v>
      </c>
      <c r="W1677">
        <f t="shared" si="188"/>
        <v>2011</v>
      </c>
    </row>
    <row r="1678" spans="1:23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9">
        <f t="shared" si="182"/>
        <v>41020.165972222225</v>
      </c>
      <c r="K1678">
        <v>1330968347</v>
      </c>
      <c r="L1678" s="9">
        <f t="shared" si="183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 s="12">
        <f t="shared" si="184"/>
        <v>1.1499999999999999</v>
      </c>
      <c r="R1678">
        <f t="shared" si="185"/>
        <v>82.38</v>
      </c>
      <c r="S1678" s="14" t="s">
        <v>8323</v>
      </c>
      <c r="T1678" t="s">
        <v>8344</v>
      </c>
      <c r="U1678" s="9">
        <f t="shared" si="186"/>
        <v>40973.726238425923</v>
      </c>
      <c r="V1678" s="9">
        <f t="shared" si="187"/>
        <v>41020.165972222225</v>
      </c>
      <c r="W1678">
        <f t="shared" si="188"/>
        <v>2012</v>
      </c>
    </row>
    <row r="1679" spans="1:23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9">
        <f t="shared" si="182"/>
        <v>42476.249305555553</v>
      </c>
      <c r="K1679">
        <v>1455615976</v>
      </c>
      <c r="L1679" s="9">
        <f t="shared" si="18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2">
        <f t="shared" si="184"/>
        <v>1.1200000000000001</v>
      </c>
      <c r="R1679">
        <f t="shared" si="185"/>
        <v>159.52000000000001</v>
      </c>
      <c r="S1679" s="14" t="s">
        <v>8323</v>
      </c>
      <c r="T1679" t="s">
        <v>8344</v>
      </c>
      <c r="U1679" s="9">
        <f t="shared" si="186"/>
        <v>42416.407129629632</v>
      </c>
      <c r="V1679" s="9">
        <f t="shared" si="187"/>
        <v>42476.249305555553</v>
      </c>
      <c r="W1679">
        <f t="shared" si="188"/>
        <v>2016</v>
      </c>
    </row>
    <row r="1680" spans="1:23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9">
        <f t="shared" si="182"/>
        <v>41676.854988425926</v>
      </c>
      <c r="K1680">
        <v>1390509071</v>
      </c>
      <c r="L1680" s="9">
        <f t="shared" si="18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2">
        <f t="shared" si="184"/>
        <v>1.18</v>
      </c>
      <c r="R1680">
        <f t="shared" si="185"/>
        <v>36.24</v>
      </c>
      <c r="S1680" s="14" t="s">
        <v>8323</v>
      </c>
      <c r="T1680" t="s">
        <v>8344</v>
      </c>
      <c r="U1680" s="9">
        <f t="shared" si="186"/>
        <v>41662.854988425926</v>
      </c>
      <c r="V1680" s="9">
        <f t="shared" si="187"/>
        <v>41676.854988425926</v>
      </c>
      <c r="W1680">
        <f t="shared" si="188"/>
        <v>2014</v>
      </c>
    </row>
    <row r="1681" spans="1:23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9">
        <f t="shared" si="182"/>
        <v>40746.068807870368</v>
      </c>
      <c r="K1681">
        <v>1309311545</v>
      </c>
      <c r="L1681" s="9">
        <f t="shared" si="18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2">
        <f t="shared" si="184"/>
        <v>1.75</v>
      </c>
      <c r="R1681">
        <f t="shared" si="185"/>
        <v>62.5</v>
      </c>
      <c r="S1681" s="14" t="s">
        <v>8323</v>
      </c>
      <c r="T1681" t="s">
        <v>8344</v>
      </c>
      <c r="U1681" s="9">
        <f t="shared" si="186"/>
        <v>40723.068807870368</v>
      </c>
      <c r="V1681" s="9">
        <f t="shared" si="187"/>
        <v>40746.068807870368</v>
      </c>
      <c r="W1681">
        <f t="shared" si="188"/>
        <v>2011</v>
      </c>
    </row>
    <row r="1682" spans="1:23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9">
        <f t="shared" si="182"/>
        <v>41832.757719907408</v>
      </c>
      <c r="K1682">
        <v>1402596667</v>
      </c>
      <c r="L1682" s="9">
        <f t="shared" si="18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2">
        <f t="shared" si="184"/>
        <v>1.18</v>
      </c>
      <c r="R1682">
        <f t="shared" si="185"/>
        <v>47</v>
      </c>
      <c r="S1682" s="14" t="s">
        <v>8323</v>
      </c>
      <c r="T1682" t="s">
        <v>8344</v>
      </c>
      <c r="U1682" s="9">
        <f t="shared" si="186"/>
        <v>41802.757719907408</v>
      </c>
      <c r="V1682" s="9">
        <f t="shared" si="187"/>
        <v>41832.757719907408</v>
      </c>
      <c r="W1682">
        <f t="shared" si="188"/>
        <v>2014</v>
      </c>
    </row>
    <row r="1683" spans="1:23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9">
        <f t="shared" si="182"/>
        <v>42823.083333333328</v>
      </c>
      <c r="K1683">
        <v>1486522484</v>
      </c>
      <c r="L1683" s="9">
        <f t="shared" si="18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2">
        <f t="shared" si="184"/>
        <v>1.01</v>
      </c>
      <c r="R1683">
        <f t="shared" si="185"/>
        <v>74.58</v>
      </c>
      <c r="S1683" s="14" t="s">
        <v>8323</v>
      </c>
      <c r="T1683" t="s">
        <v>8345</v>
      </c>
      <c r="U1683" s="9">
        <f t="shared" si="186"/>
        <v>42774.121342592596</v>
      </c>
      <c r="V1683" s="9">
        <f t="shared" si="187"/>
        <v>42823.083333333328</v>
      </c>
      <c r="W1683">
        <f t="shared" si="188"/>
        <v>2017</v>
      </c>
    </row>
    <row r="1684" spans="1:23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9">
        <f t="shared" si="182"/>
        <v>42839.171990740739</v>
      </c>
      <c r="K1684">
        <v>1486962460</v>
      </c>
      <c r="L1684" s="9">
        <f t="shared" si="18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2">
        <f t="shared" si="184"/>
        <v>0</v>
      </c>
      <c r="R1684">
        <f t="shared" si="185"/>
        <v>0</v>
      </c>
      <c r="S1684" s="14" t="s">
        <v>8323</v>
      </c>
      <c r="T1684" t="s">
        <v>8345</v>
      </c>
      <c r="U1684" s="9">
        <f t="shared" si="186"/>
        <v>42779.21365740741</v>
      </c>
      <c r="V1684" s="9">
        <f t="shared" si="187"/>
        <v>42839.171990740739</v>
      </c>
      <c r="W1684">
        <f t="shared" si="188"/>
        <v>2017</v>
      </c>
    </row>
    <row r="1685" spans="1:23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9">
        <f t="shared" si="182"/>
        <v>42832.781689814816</v>
      </c>
      <c r="K1685">
        <v>1489517138</v>
      </c>
      <c r="L1685" s="9">
        <f t="shared" si="18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2">
        <f t="shared" si="184"/>
        <v>0.22</v>
      </c>
      <c r="R1685">
        <f t="shared" si="185"/>
        <v>76</v>
      </c>
      <c r="S1685" s="14" t="s">
        <v>8323</v>
      </c>
      <c r="T1685" t="s">
        <v>8345</v>
      </c>
      <c r="U1685" s="9">
        <f t="shared" si="186"/>
        <v>42808.781689814816</v>
      </c>
      <c r="V1685" s="9">
        <f t="shared" si="187"/>
        <v>42832.781689814816</v>
      </c>
      <c r="W1685">
        <f t="shared" si="188"/>
        <v>2017</v>
      </c>
    </row>
    <row r="1686" spans="1:23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9">
        <f t="shared" si="182"/>
        <v>42811.773622685185</v>
      </c>
      <c r="K1686">
        <v>1487360041</v>
      </c>
      <c r="L1686" s="9">
        <f t="shared" si="18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2">
        <f t="shared" si="184"/>
        <v>1.0900000000000001</v>
      </c>
      <c r="R1686">
        <f t="shared" si="185"/>
        <v>86.44</v>
      </c>
      <c r="S1686" s="14" t="s">
        <v>8323</v>
      </c>
      <c r="T1686" t="s">
        <v>8345</v>
      </c>
      <c r="U1686" s="9">
        <f t="shared" si="186"/>
        <v>42783.815289351856</v>
      </c>
      <c r="V1686" s="9">
        <f t="shared" si="187"/>
        <v>42811.773622685185</v>
      </c>
      <c r="W1686">
        <f t="shared" si="188"/>
        <v>2017</v>
      </c>
    </row>
    <row r="1687" spans="1:23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9">
        <f t="shared" si="182"/>
        <v>42818.208599537036</v>
      </c>
      <c r="K1687">
        <v>1487743223</v>
      </c>
      <c r="L1687" s="9">
        <f t="shared" si="18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2">
        <f t="shared" si="184"/>
        <v>1.03</v>
      </c>
      <c r="R1687">
        <f t="shared" si="185"/>
        <v>24</v>
      </c>
      <c r="S1687" s="14" t="s">
        <v>8323</v>
      </c>
      <c r="T1687" t="s">
        <v>8345</v>
      </c>
      <c r="U1687" s="9">
        <f t="shared" si="186"/>
        <v>42788.2502662037</v>
      </c>
      <c r="V1687" s="9">
        <f t="shared" si="187"/>
        <v>42818.208599537036</v>
      </c>
      <c r="W1687">
        <f t="shared" si="188"/>
        <v>2017</v>
      </c>
    </row>
    <row r="1688" spans="1:23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9">
        <f t="shared" si="182"/>
        <v>42852.802303240736</v>
      </c>
      <c r="K1688">
        <v>1488140119</v>
      </c>
      <c r="L1688" s="9">
        <f t="shared" si="18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2">
        <f t="shared" si="184"/>
        <v>0</v>
      </c>
      <c r="R1688">
        <f t="shared" si="185"/>
        <v>18</v>
      </c>
      <c r="S1688" s="14" t="s">
        <v>8323</v>
      </c>
      <c r="T1688" t="s">
        <v>8345</v>
      </c>
      <c r="U1688" s="9">
        <f t="shared" si="186"/>
        <v>42792.843969907408</v>
      </c>
      <c r="V1688" s="9">
        <f t="shared" si="187"/>
        <v>42852.802303240736</v>
      </c>
      <c r="W1688">
        <f t="shared" si="188"/>
        <v>2017</v>
      </c>
    </row>
    <row r="1689" spans="1:23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9">
        <f t="shared" si="182"/>
        <v>42835.84375</v>
      </c>
      <c r="K1689">
        <v>1488935245</v>
      </c>
      <c r="L1689" s="9">
        <f t="shared" si="18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2">
        <f t="shared" si="184"/>
        <v>0.31</v>
      </c>
      <c r="R1689">
        <f t="shared" si="185"/>
        <v>80.13</v>
      </c>
      <c r="S1689" s="14" t="s">
        <v>8323</v>
      </c>
      <c r="T1689" t="s">
        <v>8345</v>
      </c>
      <c r="U1689" s="9">
        <f t="shared" si="186"/>
        <v>42802.046817129631</v>
      </c>
      <c r="V1689" s="9">
        <f t="shared" si="187"/>
        <v>42835.84375</v>
      </c>
      <c r="W1689">
        <f t="shared" si="188"/>
        <v>2017</v>
      </c>
    </row>
    <row r="1690" spans="1:23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9">
        <f t="shared" si="182"/>
        <v>42834.492986111116</v>
      </c>
      <c r="K1690">
        <v>1489150194</v>
      </c>
      <c r="L1690" s="9">
        <f t="shared" si="18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2">
        <f t="shared" si="184"/>
        <v>0.44</v>
      </c>
      <c r="R1690">
        <f t="shared" si="185"/>
        <v>253.14</v>
      </c>
      <c r="S1690" s="14" t="s">
        <v>8323</v>
      </c>
      <c r="T1690" t="s">
        <v>8345</v>
      </c>
      <c r="U1690" s="9">
        <f t="shared" si="186"/>
        <v>42804.534652777773</v>
      </c>
      <c r="V1690" s="9">
        <f t="shared" si="187"/>
        <v>42834.492986111116</v>
      </c>
      <c r="W1690">
        <f t="shared" si="188"/>
        <v>2017</v>
      </c>
    </row>
    <row r="1691" spans="1:23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9">
        <f t="shared" si="182"/>
        <v>42810.900810185187</v>
      </c>
      <c r="K1691">
        <v>1487111830</v>
      </c>
      <c r="L1691" s="9">
        <f t="shared" si="18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2">
        <f t="shared" si="184"/>
        <v>1</v>
      </c>
      <c r="R1691">
        <f t="shared" si="185"/>
        <v>171.43</v>
      </c>
      <c r="S1691" s="14" t="s">
        <v>8323</v>
      </c>
      <c r="T1691" t="s">
        <v>8345</v>
      </c>
      <c r="U1691" s="9">
        <f t="shared" si="186"/>
        <v>42780.942476851851</v>
      </c>
      <c r="V1691" s="9">
        <f t="shared" si="187"/>
        <v>42810.900810185187</v>
      </c>
      <c r="W1691">
        <f t="shared" si="188"/>
        <v>2017</v>
      </c>
    </row>
    <row r="1692" spans="1:23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9">
        <f t="shared" si="182"/>
        <v>42831.389374999999</v>
      </c>
      <c r="K1692">
        <v>1488882042</v>
      </c>
      <c r="L1692" s="9">
        <f t="shared" si="18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2">
        <f t="shared" si="184"/>
        <v>0.25</v>
      </c>
      <c r="R1692">
        <f t="shared" si="185"/>
        <v>57.73</v>
      </c>
      <c r="S1692" s="14" t="s">
        <v>8323</v>
      </c>
      <c r="T1692" t="s">
        <v>8345</v>
      </c>
      <c r="U1692" s="9">
        <f t="shared" si="186"/>
        <v>42801.43104166667</v>
      </c>
      <c r="V1692" s="9">
        <f t="shared" si="187"/>
        <v>42831.389374999999</v>
      </c>
      <c r="W1692">
        <f t="shared" si="188"/>
        <v>2017</v>
      </c>
    </row>
    <row r="1693" spans="1:23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9">
        <f t="shared" si="182"/>
        <v>42828.041666666672</v>
      </c>
      <c r="K1693">
        <v>1488387008</v>
      </c>
      <c r="L1693" s="9">
        <f t="shared" si="183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 s="12">
        <f t="shared" si="184"/>
        <v>0.33</v>
      </c>
      <c r="R1693">
        <f t="shared" si="185"/>
        <v>264.26</v>
      </c>
      <c r="S1693" s="14" t="s">
        <v>8323</v>
      </c>
      <c r="T1693" t="s">
        <v>8345</v>
      </c>
      <c r="U1693" s="9">
        <f t="shared" si="186"/>
        <v>42795.701481481483</v>
      </c>
      <c r="V1693" s="9">
        <f t="shared" si="187"/>
        <v>42828.041666666672</v>
      </c>
      <c r="W1693">
        <f t="shared" si="188"/>
        <v>2017</v>
      </c>
    </row>
    <row r="1694" spans="1:23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9">
        <f t="shared" si="182"/>
        <v>42820.999305555553</v>
      </c>
      <c r="K1694">
        <v>1487734667</v>
      </c>
      <c r="L1694" s="9">
        <f t="shared" si="18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2">
        <f t="shared" si="184"/>
        <v>0.48</v>
      </c>
      <c r="R1694">
        <f t="shared" si="185"/>
        <v>159.33000000000001</v>
      </c>
      <c r="S1694" s="14" t="s">
        <v>8323</v>
      </c>
      <c r="T1694" t="s">
        <v>8345</v>
      </c>
      <c r="U1694" s="9">
        <f t="shared" si="186"/>
        <v>42788.151238425926</v>
      </c>
      <c r="V1694" s="9">
        <f t="shared" si="187"/>
        <v>42820.999305555553</v>
      </c>
      <c r="W1694">
        <f t="shared" si="188"/>
        <v>2017</v>
      </c>
    </row>
    <row r="1695" spans="1:23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9">
        <f t="shared" si="182"/>
        <v>42834.833333333328</v>
      </c>
      <c r="K1695">
        <v>1489097112</v>
      </c>
      <c r="L1695" s="9">
        <f t="shared" si="18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2">
        <f t="shared" si="184"/>
        <v>0.09</v>
      </c>
      <c r="R1695">
        <f t="shared" si="185"/>
        <v>35</v>
      </c>
      <c r="S1695" s="14" t="s">
        <v>8323</v>
      </c>
      <c r="T1695" t="s">
        <v>8345</v>
      </c>
      <c r="U1695" s="9">
        <f t="shared" si="186"/>
        <v>42803.920277777783</v>
      </c>
      <c r="V1695" s="9">
        <f t="shared" si="187"/>
        <v>42834.833333333328</v>
      </c>
      <c r="W1695">
        <f t="shared" si="188"/>
        <v>2017</v>
      </c>
    </row>
    <row r="1696" spans="1:23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9">
        <f t="shared" si="182"/>
        <v>42821.191666666666</v>
      </c>
      <c r="K1696">
        <v>1488038674</v>
      </c>
      <c r="L1696" s="9">
        <f t="shared" si="18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2">
        <f t="shared" si="184"/>
        <v>0</v>
      </c>
      <c r="R1696">
        <f t="shared" si="185"/>
        <v>5</v>
      </c>
      <c r="S1696" s="14" t="s">
        <v>8323</v>
      </c>
      <c r="T1696" t="s">
        <v>8345</v>
      </c>
      <c r="U1696" s="9">
        <f t="shared" si="186"/>
        <v>42791.669837962967</v>
      </c>
      <c r="V1696" s="9">
        <f t="shared" si="187"/>
        <v>42821.191666666666</v>
      </c>
      <c r="W1696">
        <f t="shared" si="188"/>
        <v>2017</v>
      </c>
    </row>
    <row r="1697" spans="1:23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9">
        <f t="shared" si="182"/>
        <v>42835.041666666672</v>
      </c>
      <c r="K1697">
        <v>1488847514</v>
      </c>
      <c r="L1697" s="9">
        <f t="shared" si="18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2">
        <f t="shared" si="184"/>
        <v>0.12</v>
      </c>
      <c r="R1697">
        <f t="shared" si="185"/>
        <v>61.09</v>
      </c>
      <c r="S1697" s="14" t="s">
        <v>8323</v>
      </c>
      <c r="T1697" t="s">
        <v>8345</v>
      </c>
      <c r="U1697" s="9">
        <f t="shared" si="186"/>
        <v>42801.031412037039</v>
      </c>
      <c r="V1697" s="9">
        <f t="shared" si="187"/>
        <v>42835.041666666672</v>
      </c>
      <c r="W1697">
        <f t="shared" si="188"/>
        <v>2017</v>
      </c>
    </row>
    <row r="1698" spans="1:23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9">
        <f t="shared" si="182"/>
        <v>42826.027905092589</v>
      </c>
      <c r="K1698">
        <v>1488418811</v>
      </c>
      <c r="L1698" s="9">
        <f t="shared" si="18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2">
        <f t="shared" si="184"/>
        <v>0</v>
      </c>
      <c r="R1698">
        <f t="shared" si="185"/>
        <v>0</v>
      </c>
      <c r="S1698" s="14" t="s">
        <v>8323</v>
      </c>
      <c r="T1698" t="s">
        <v>8345</v>
      </c>
      <c r="U1698" s="9">
        <f t="shared" si="186"/>
        <v>42796.069571759261</v>
      </c>
      <c r="V1698" s="9">
        <f t="shared" si="187"/>
        <v>42826.027905092589</v>
      </c>
      <c r="W1698">
        <f t="shared" si="188"/>
        <v>2017</v>
      </c>
    </row>
    <row r="1699" spans="1:23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9">
        <f t="shared" si="182"/>
        <v>42834.991296296299</v>
      </c>
      <c r="K1699">
        <v>1489193248</v>
      </c>
      <c r="L1699" s="9">
        <f t="shared" si="183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 s="12">
        <f t="shared" si="184"/>
        <v>0.2</v>
      </c>
      <c r="R1699">
        <f t="shared" si="185"/>
        <v>114.82</v>
      </c>
      <c r="S1699" s="14" t="s">
        <v>8323</v>
      </c>
      <c r="T1699" t="s">
        <v>8345</v>
      </c>
      <c r="U1699" s="9">
        <f t="shared" si="186"/>
        <v>42805.032962962963</v>
      </c>
      <c r="V1699" s="9">
        <f t="shared" si="187"/>
        <v>42834.991296296299</v>
      </c>
      <c r="W1699">
        <f t="shared" si="188"/>
        <v>2017</v>
      </c>
    </row>
    <row r="1700" spans="1:23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9">
        <f t="shared" si="182"/>
        <v>42820.147916666669</v>
      </c>
      <c r="K1700">
        <v>1488430760</v>
      </c>
      <c r="L1700" s="9">
        <f t="shared" si="18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2">
        <f t="shared" si="184"/>
        <v>0</v>
      </c>
      <c r="R1700">
        <f t="shared" si="185"/>
        <v>0</v>
      </c>
      <c r="S1700" s="14" t="s">
        <v>8323</v>
      </c>
      <c r="T1700" t="s">
        <v>8345</v>
      </c>
      <c r="U1700" s="9">
        <f t="shared" si="186"/>
        <v>42796.207870370374</v>
      </c>
      <c r="V1700" s="9">
        <f t="shared" si="187"/>
        <v>42820.147916666669</v>
      </c>
      <c r="W1700">
        <f t="shared" si="188"/>
        <v>2017</v>
      </c>
    </row>
    <row r="1701" spans="1:23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9">
        <f t="shared" si="182"/>
        <v>42836.863946759258</v>
      </c>
      <c r="K1701">
        <v>1489351445</v>
      </c>
      <c r="L1701" s="9">
        <f t="shared" si="18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2">
        <f t="shared" si="184"/>
        <v>0.04</v>
      </c>
      <c r="R1701">
        <f t="shared" si="185"/>
        <v>54</v>
      </c>
      <c r="S1701" s="14" t="s">
        <v>8323</v>
      </c>
      <c r="T1701" t="s">
        <v>8345</v>
      </c>
      <c r="U1701" s="9">
        <f t="shared" si="186"/>
        <v>42806.863946759258</v>
      </c>
      <c r="V1701" s="9">
        <f t="shared" si="187"/>
        <v>42836.863946759258</v>
      </c>
      <c r="W1701">
        <f t="shared" si="188"/>
        <v>2017</v>
      </c>
    </row>
    <row r="1702" spans="1:23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9">
        <f t="shared" si="182"/>
        <v>42826.166666666672</v>
      </c>
      <c r="K1702">
        <v>1488418990</v>
      </c>
      <c r="L1702" s="9">
        <f t="shared" si="18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2">
        <f t="shared" si="184"/>
        <v>0.26</v>
      </c>
      <c r="R1702">
        <f t="shared" si="185"/>
        <v>65.97</v>
      </c>
      <c r="S1702" s="14" t="s">
        <v>8323</v>
      </c>
      <c r="T1702" t="s">
        <v>8345</v>
      </c>
      <c r="U1702" s="9">
        <f t="shared" si="186"/>
        <v>42796.071643518517</v>
      </c>
      <c r="V1702" s="9">
        <f t="shared" si="187"/>
        <v>42826.166666666672</v>
      </c>
      <c r="W1702">
        <f t="shared" si="188"/>
        <v>2017</v>
      </c>
    </row>
    <row r="1703" spans="1:23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9">
        <f t="shared" si="182"/>
        <v>42019.664409722223</v>
      </c>
      <c r="K1703">
        <v>1418745405</v>
      </c>
      <c r="L1703" s="9">
        <f t="shared" si="18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2">
        <f t="shared" si="184"/>
        <v>0</v>
      </c>
      <c r="R1703">
        <f t="shared" si="185"/>
        <v>5</v>
      </c>
      <c r="S1703" s="14" t="s">
        <v>8323</v>
      </c>
      <c r="T1703" t="s">
        <v>8345</v>
      </c>
      <c r="U1703" s="9">
        <f t="shared" si="186"/>
        <v>41989.664409722223</v>
      </c>
      <c r="V1703" s="9">
        <f t="shared" si="187"/>
        <v>42019.664409722223</v>
      </c>
      <c r="W1703">
        <f t="shared" si="188"/>
        <v>2014</v>
      </c>
    </row>
    <row r="1704" spans="1:23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9">
        <f t="shared" si="182"/>
        <v>42093.828125</v>
      </c>
      <c r="K1704">
        <v>1425156750</v>
      </c>
      <c r="L1704" s="9">
        <f t="shared" si="18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2">
        <f t="shared" si="184"/>
        <v>0</v>
      </c>
      <c r="R1704">
        <f t="shared" si="185"/>
        <v>1</v>
      </c>
      <c r="S1704" s="14" t="s">
        <v>8323</v>
      </c>
      <c r="T1704" t="s">
        <v>8345</v>
      </c>
      <c r="U1704" s="9">
        <f t="shared" si="186"/>
        <v>42063.869791666672</v>
      </c>
      <c r="V1704" s="9">
        <f t="shared" si="187"/>
        <v>42093.828125</v>
      </c>
      <c r="W1704">
        <f t="shared" si="188"/>
        <v>2015</v>
      </c>
    </row>
    <row r="1705" spans="1:23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9">
        <f t="shared" si="182"/>
        <v>42247.281678240739</v>
      </c>
      <c r="K1705">
        <v>1435819537</v>
      </c>
      <c r="L1705" s="9">
        <f t="shared" si="183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 s="12">
        <f t="shared" si="184"/>
        <v>0.01</v>
      </c>
      <c r="R1705">
        <f t="shared" si="185"/>
        <v>25.5</v>
      </c>
      <c r="S1705" s="14" t="s">
        <v>8323</v>
      </c>
      <c r="T1705" t="s">
        <v>8345</v>
      </c>
      <c r="U1705" s="9">
        <f t="shared" si="186"/>
        <v>42187.281678240739</v>
      </c>
      <c r="V1705" s="9">
        <f t="shared" si="187"/>
        <v>42247.281678240739</v>
      </c>
      <c r="W1705">
        <f t="shared" si="188"/>
        <v>2015</v>
      </c>
    </row>
    <row r="1706" spans="1:23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9">
        <f t="shared" si="182"/>
        <v>42051.139733796299</v>
      </c>
      <c r="K1706">
        <v>1421464873</v>
      </c>
      <c r="L1706" s="9">
        <f t="shared" si="18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2">
        <f t="shared" si="184"/>
        <v>0.65</v>
      </c>
      <c r="R1706">
        <f t="shared" si="185"/>
        <v>118.36</v>
      </c>
      <c r="S1706" s="14" t="s">
        <v>8323</v>
      </c>
      <c r="T1706" t="s">
        <v>8345</v>
      </c>
      <c r="U1706" s="9">
        <f t="shared" si="186"/>
        <v>42021.139733796299</v>
      </c>
      <c r="V1706" s="9">
        <f t="shared" si="187"/>
        <v>42051.139733796299</v>
      </c>
      <c r="W1706">
        <f t="shared" si="188"/>
        <v>2015</v>
      </c>
    </row>
    <row r="1707" spans="1:23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9">
        <f t="shared" si="182"/>
        <v>42256.666666666672</v>
      </c>
      <c r="K1707">
        <v>1440807846</v>
      </c>
      <c r="L1707" s="9">
        <f t="shared" si="18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2">
        <f t="shared" si="184"/>
        <v>0</v>
      </c>
      <c r="R1707">
        <f t="shared" si="185"/>
        <v>0</v>
      </c>
      <c r="S1707" s="14" t="s">
        <v>8323</v>
      </c>
      <c r="T1707" t="s">
        <v>8345</v>
      </c>
      <c r="U1707" s="9">
        <f t="shared" si="186"/>
        <v>42245.016736111109</v>
      </c>
      <c r="V1707" s="9">
        <f t="shared" si="187"/>
        <v>42256.666666666672</v>
      </c>
      <c r="W1707">
        <f t="shared" si="188"/>
        <v>2015</v>
      </c>
    </row>
    <row r="1708" spans="1:23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9">
        <f t="shared" si="182"/>
        <v>42239.306388888886</v>
      </c>
      <c r="K1708">
        <v>1435130472</v>
      </c>
      <c r="L1708" s="9">
        <f t="shared" si="18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2">
        <f t="shared" si="184"/>
        <v>0</v>
      </c>
      <c r="R1708">
        <f t="shared" si="185"/>
        <v>0</v>
      </c>
      <c r="S1708" s="14" t="s">
        <v>8323</v>
      </c>
      <c r="T1708" t="s">
        <v>8345</v>
      </c>
      <c r="U1708" s="9">
        <f t="shared" si="186"/>
        <v>42179.306388888886</v>
      </c>
      <c r="V1708" s="9">
        <f t="shared" si="187"/>
        <v>42239.306388888886</v>
      </c>
      <c r="W1708">
        <f t="shared" si="188"/>
        <v>2015</v>
      </c>
    </row>
    <row r="1709" spans="1:23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9">
        <f t="shared" si="182"/>
        <v>42457.679340277777</v>
      </c>
      <c r="K1709">
        <v>1456593495</v>
      </c>
      <c r="L1709" s="9">
        <f t="shared" si="18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2">
        <f t="shared" si="184"/>
        <v>0.1</v>
      </c>
      <c r="R1709">
        <f t="shared" si="185"/>
        <v>54.11</v>
      </c>
      <c r="S1709" s="14" t="s">
        <v>8323</v>
      </c>
      <c r="T1709" t="s">
        <v>8345</v>
      </c>
      <c r="U1709" s="9">
        <f t="shared" si="186"/>
        <v>42427.721006944441</v>
      </c>
      <c r="V1709" s="9">
        <f t="shared" si="187"/>
        <v>42457.679340277777</v>
      </c>
      <c r="W1709">
        <f t="shared" si="188"/>
        <v>2016</v>
      </c>
    </row>
    <row r="1710" spans="1:23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9">
        <f t="shared" si="182"/>
        <v>42491.866967592592</v>
      </c>
      <c r="K1710">
        <v>1458679706</v>
      </c>
      <c r="L1710" s="9">
        <f t="shared" si="18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2">
        <f t="shared" si="184"/>
        <v>0</v>
      </c>
      <c r="R1710">
        <f t="shared" si="185"/>
        <v>0</v>
      </c>
      <c r="S1710" s="14" t="s">
        <v>8323</v>
      </c>
      <c r="T1710" t="s">
        <v>8345</v>
      </c>
      <c r="U1710" s="9">
        <f t="shared" si="186"/>
        <v>42451.866967592592</v>
      </c>
      <c r="V1710" s="9">
        <f t="shared" si="187"/>
        <v>42491.866967592592</v>
      </c>
      <c r="W1710">
        <f t="shared" si="188"/>
        <v>2016</v>
      </c>
    </row>
    <row r="1711" spans="1:23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9">
        <f t="shared" si="182"/>
        <v>41882.818749999999</v>
      </c>
      <c r="K1711">
        <v>1405949514</v>
      </c>
      <c r="L1711" s="9">
        <f t="shared" si="183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 s="12">
        <f t="shared" si="184"/>
        <v>0.05</v>
      </c>
      <c r="R1711">
        <f t="shared" si="185"/>
        <v>21.25</v>
      </c>
      <c r="S1711" s="14" t="s">
        <v>8323</v>
      </c>
      <c r="T1711" t="s">
        <v>8345</v>
      </c>
      <c r="U1711" s="9">
        <f t="shared" si="186"/>
        <v>41841.563819444447</v>
      </c>
      <c r="V1711" s="9">
        <f t="shared" si="187"/>
        <v>41882.818749999999</v>
      </c>
      <c r="W1711">
        <f t="shared" si="188"/>
        <v>2014</v>
      </c>
    </row>
    <row r="1712" spans="1:23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9">
        <f t="shared" si="182"/>
        <v>42387.541666666672</v>
      </c>
      <c r="K1712">
        <v>1449151888</v>
      </c>
      <c r="L1712" s="9">
        <f t="shared" si="183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 s="12">
        <f t="shared" si="184"/>
        <v>0.01</v>
      </c>
      <c r="R1712">
        <f t="shared" si="185"/>
        <v>34</v>
      </c>
      <c r="S1712" s="14" t="s">
        <v>8323</v>
      </c>
      <c r="T1712" t="s">
        <v>8345</v>
      </c>
      <c r="U1712" s="9">
        <f t="shared" si="186"/>
        <v>42341.591296296298</v>
      </c>
      <c r="V1712" s="9">
        <f t="shared" si="187"/>
        <v>42387.541666666672</v>
      </c>
      <c r="W1712">
        <f t="shared" si="188"/>
        <v>2015</v>
      </c>
    </row>
    <row r="1713" spans="1:23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9">
        <f t="shared" si="182"/>
        <v>41883.646226851852</v>
      </c>
      <c r="K1713">
        <v>1406907034</v>
      </c>
      <c r="L1713" s="9">
        <f t="shared" si="18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2">
        <f t="shared" si="184"/>
        <v>0.11</v>
      </c>
      <c r="R1713">
        <f t="shared" si="185"/>
        <v>525</v>
      </c>
      <c r="S1713" s="14" t="s">
        <v>8323</v>
      </c>
      <c r="T1713" t="s">
        <v>8345</v>
      </c>
      <c r="U1713" s="9">
        <f t="shared" si="186"/>
        <v>41852.646226851852</v>
      </c>
      <c r="V1713" s="9">
        <f t="shared" si="187"/>
        <v>41883.646226851852</v>
      </c>
      <c r="W1713">
        <f t="shared" si="188"/>
        <v>2014</v>
      </c>
    </row>
    <row r="1714" spans="1:23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9">
        <f t="shared" si="182"/>
        <v>42185.913807870369</v>
      </c>
      <c r="K1714">
        <v>1430517353</v>
      </c>
      <c r="L1714" s="9">
        <f t="shared" si="18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2">
        <f t="shared" si="184"/>
        <v>0</v>
      </c>
      <c r="R1714">
        <f t="shared" si="185"/>
        <v>0</v>
      </c>
      <c r="S1714" s="14" t="s">
        <v>8323</v>
      </c>
      <c r="T1714" t="s">
        <v>8345</v>
      </c>
      <c r="U1714" s="9">
        <f t="shared" si="186"/>
        <v>42125.913807870369</v>
      </c>
      <c r="V1714" s="9">
        <f t="shared" si="187"/>
        <v>42185.913807870369</v>
      </c>
      <c r="W1714">
        <f t="shared" si="188"/>
        <v>2015</v>
      </c>
    </row>
    <row r="1715" spans="1:23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9">
        <f t="shared" si="182"/>
        <v>41917.801064814819</v>
      </c>
      <c r="K1715">
        <v>1409944412</v>
      </c>
      <c r="L1715" s="9">
        <f t="shared" si="18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2">
        <f t="shared" si="184"/>
        <v>0.02</v>
      </c>
      <c r="R1715">
        <f t="shared" si="185"/>
        <v>50</v>
      </c>
      <c r="S1715" s="14" t="s">
        <v>8323</v>
      </c>
      <c r="T1715" t="s">
        <v>8345</v>
      </c>
      <c r="U1715" s="9">
        <f t="shared" si="186"/>
        <v>41887.801064814819</v>
      </c>
      <c r="V1715" s="9">
        <f t="shared" si="187"/>
        <v>41917.801064814819</v>
      </c>
      <c r="W1715">
        <f t="shared" si="188"/>
        <v>2014</v>
      </c>
    </row>
    <row r="1716" spans="1:23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9">
        <f t="shared" si="182"/>
        <v>42125.918530092589</v>
      </c>
      <c r="K1716">
        <v>1427925761</v>
      </c>
      <c r="L1716" s="9">
        <f t="shared" si="18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2">
        <f t="shared" si="184"/>
        <v>0.08</v>
      </c>
      <c r="R1716">
        <f t="shared" si="185"/>
        <v>115.71</v>
      </c>
      <c r="S1716" s="14" t="s">
        <v>8323</v>
      </c>
      <c r="T1716" t="s">
        <v>8345</v>
      </c>
      <c r="U1716" s="9">
        <f t="shared" si="186"/>
        <v>42095.918530092589</v>
      </c>
      <c r="V1716" s="9">
        <f t="shared" si="187"/>
        <v>42125.918530092589</v>
      </c>
      <c r="W1716">
        <f t="shared" si="188"/>
        <v>2015</v>
      </c>
    </row>
    <row r="1717" spans="1:23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9">
        <f t="shared" si="182"/>
        <v>42094.140277777777</v>
      </c>
      <c r="K1717">
        <v>1425186785</v>
      </c>
      <c r="L1717" s="9">
        <f t="shared" si="18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2">
        <f t="shared" si="184"/>
        <v>0</v>
      </c>
      <c r="R1717">
        <f t="shared" si="185"/>
        <v>5.5</v>
      </c>
      <c r="S1717" s="14" t="s">
        <v>8323</v>
      </c>
      <c r="T1717" t="s">
        <v>8345</v>
      </c>
      <c r="U1717" s="9">
        <f t="shared" si="186"/>
        <v>42064.217418981483</v>
      </c>
      <c r="V1717" s="9">
        <f t="shared" si="187"/>
        <v>42094.140277777777</v>
      </c>
      <c r="W1717">
        <f t="shared" si="188"/>
        <v>2015</v>
      </c>
    </row>
    <row r="1718" spans="1:23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9">
        <f t="shared" si="182"/>
        <v>42713.619201388894</v>
      </c>
      <c r="K1718">
        <v>1477835499</v>
      </c>
      <c r="L1718" s="9">
        <f t="shared" si="18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2">
        <f t="shared" si="184"/>
        <v>0.08</v>
      </c>
      <c r="R1718">
        <f t="shared" si="185"/>
        <v>50</v>
      </c>
      <c r="S1718" s="14" t="s">
        <v>8323</v>
      </c>
      <c r="T1718" t="s">
        <v>8345</v>
      </c>
      <c r="U1718" s="9">
        <f t="shared" si="186"/>
        <v>42673.577534722222</v>
      </c>
      <c r="V1718" s="9">
        <f t="shared" si="187"/>
        <v>42713.619201388894</v>
      </c>
      <c r="W1718">
        <f t="shared" si="188"/>
        <v>2016</v>
      </c>
    </row>
    <row r="1719" spans="1:23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9">
        <f t="shared" si="182"/>
        <v>42481.166666666672</v>
      </c>
      <c r="K1719">
        <v>1459467238</v>
      </c>
      <c r="L1719" s="9">
        <f t="shared" si="183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 s="12">
        <f t="shared" si="184"/>
        <v>0.43</v>
      </c>
      <c r="R1719">
        <f t="shared" si="185"/>
        <v>34.020000000000003</v>
      </c>
      <c r="S1719" s="14" t="s">
        <v>8323</v>
      </c>
      <c r="T1719" t="s">
        <v>8345</v>
      </c>
      <c r="U1719" s="9">
        <f t="shared" si="186"/>
        <v>42460.981921296298</v>
      </c>
      <c r="V1719" s="9">
        <f t="shared" si="187"/>
        <v>42481.166666666672</v>
      </c>
      <c r="W1719">
        <f t="shared" si="188"/>
        <v>2016</v>
      </c>
    </row>
    <row r="1720" spans="1:23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9">
        <f t="shared" si="182"/>
        <v>42504.207638888889</v>
      </c>
      <c r="K1720">
        <v>1459435149</v>
      </c>
      <c r="L1720" s="9">
        <f t="shared" si="18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2">
        <f t="shared" si="184"/>
        <v>0</v>
      </c>
      <c r="R1720">
        <f t="shared" si="185"/>
        <v>37.5</v>
      </c>
      <c r="S1720" s="14" t="s">
        <v>8323</v>
      </c>
      <c r="T1720" t="s">
        <v>8345</v>
      </c>
      <c r="U1720" s="9">
        <f t="shared" si="186"/>
        <v>42460.610520833332</v>
      </c>
      <c r="V1720" s="9">
        <f t="shared" si="187"/>
        <v>42504.207638888889</v>
      </c>
      <c r="W1720">
        <f t="shared" si="188"/>
        <v>2016</v>
      </c>
    </row>
    <row r="1721" spans="1:23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9">
        <f t="shared" si="182"/>
        <v>41899.534618055557</v>
      </c>
      <c r="K1721">
        <v>1408366191</v>
      </c>
      <c r="L1721" s="9">
        <f t="shared" si="18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2">
        <f t="shared" si="184"/>
        <v>0.01</v>
      </c>
      <c r="R1721">
        <f t="shared" si="185"/>
        <v>11.67</v>
      </c>
      <c r="S1721" s="14" t="s">
        <v>8323</v>
      </c>
      <c r="T1721" t="s">
        <v>8345</v>
      </c>
      <c r="U1721" s="9">
        <f t="shared" si="186"/>
        <v>41869.534618055557</v>
      </c>
      <c r="V1721" s="9">
        <f t="shared" si="187"/>
        <v>41899.534618055557</v>
      </c>
      <c r="W1721">
        <f t="shared" si="188"/>
        <v>2014</v>
      </c>
    </row>
    <row r="1722" spans="1:23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9">
        <f t="shared" si="182"/>
        <v>41952.824895833335</v>
      </c>
      <c r="K1722">
        <v>1412966871</v>
      </c>
      <c r="L1722" s="9">
        <f t="shared" si="18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2">
        <f t="shared" si="184"/>
        <v>0.06</v>
      </c>
      <c r="R1722">
        <f t="shared" si="185"/>
        <v>28.13</v>
      </c>
      <c r="S1722" s="14" t="s">
        <v>8323</v>
      </c>
      <c r="T1722" t="s">
        <v>8345</v>
      </c>
      <c r="U1722" s="9">
        <f t="shared" si="186"/>
        <v>41922.783229166671</v>
      </c>
      <c r="V1722" s="9">
        <f t="shared" si="187"/>
        <v>41952.824895833335</v>
      </c>
      <c r="W1722">
        <f t="shared" si="188"/>
        <v>2014</v>
      </c>
    </row>
    <row r="1723" spans="1:23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9">
        <f t="shared" si="182"/>
        <v>42349.461377314816</v>
      </c>
      <c r="K1723">
        <v>1447239863</v>
      </c>
      <c r="L1723" s="9">
        <f t="shared" si="18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2">
        <f t="shared" si="184"/>
        <v>0</v>
      </c>
      <c r="R1723">
        <f t="shared" si="185"/>
        <v>0</v>
      </c>
      <c r="S1723" s="14" t="s">
        <v>8323</v>
      </c>
      <c r="T1723" t="s">
        <v>8345</v>
      </c>
      <c r="U1723" s="9">
        <f t="shared" si="186"/>
        <v>42319.461377314816</v>
      </c>
      <c r="V1723" s="9">
        <f t="shared" si="187"/>
        <v>42349.461377314816</v>
      </c>
      <c r="W1723">
        <f t="shared" si="188"/>
        <v>2015</v>
      </c>
    </row>
    <row r="1724" spans="1:23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9">
        <f t="shared" si="182"/>
        <v>42463.006944444445</v>
      </c>
      <c r="K1724">
        <v>1456441429</v>
      </c>
      <c r="L1724" s="9">
        <f t="shared" si="18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2">
        <f t="shared" si="184"/>
        <v>0</v>
      </c>
      <c r="R1724">
        <f t="shared" si="185"/>
        <v>1</v>
      </c>
      <c r="S1724" s="14" t="s">
        <v>8323</v>
      </c>
      <c r="T1724" t="s">
        <v>8345</v>
      </c>
      <c r="U1724" s="9">
        <f t="shared" si="186"/>
        <v>42425.960983796293</v>
      </c>
      <c r="V1724" s="9">
        <f t="shared" si="187"/>
        <v>42463.006944444445</v>
      </c>
      <c r="W1724">
        <f t="shared" si="188"/>
        <v>2016</v>
      </c>
    </row>
    <row r="1725" spans="1:23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9">
        <f t="shared" si="182"/>
        <v>42186.25</v>
      </c>
      <c r="K1725">
        <v>1430855315</v>
      </c>
      <c r="L1725" s="9">
        <f t="shared" si="18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2">
        <f t="shared" si="184"/>
        <v>7.0000000000000007E-2</v>
      </c>
      <c r="R1725">
        <f t="shared" si="185"/>
        <v>216.67</v>
      </c>
      <c r="S1725" s="14" t="s">
        <v>8323</v>
      </c>
      <c r="T1725" t="s">
        <v>8345</v>
      </c>
      <c r="U1725" s="9">
        <f t="shared" si="186"/>
        <v>42129.82540509259</v>
      </c>
      <c r="V1725" s="9">
        <f t="shared" si="187"/>
        <v>42186.25</v>
      </c>
      <c r="W1725">
        <f t="shared" si="188"/>
        <v>2015</v>
      </c>
    </row>
    <row r="1726" spans="1:23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9">
        <f t="shared" si="182"/>
        <v>41942.932430555556</v>
      </c>
      <c r="K1726">
        <v>1412115762</v>
      </c>
      <c r="L1726" s="9">
        <f t="shared" si="18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2">
        <f t="shared" si="184"/>
        <v>0.01</v>
      </c>
      <c r="R1726">
        <f t="shared" si="185"/>
        <v>8.75</v>
      </c>
      <c r="S1726" s="14" t="s">
        <v>8323</v>
      </c>
      <c r="T1726" t="s">
        <v>8345</v>
      </c>
      <c r="U1726" s="9">
        <f t="shared" si="186"/>
        <v>41912.932430555556</v>
      </c>
      <c r="V1726" s="9">
        <f t="shared" si="187"/>
        <v>41942.932430555556</v>
      </c>
      <c r="W1726">
        <f t="shared" si="188"/>
        <v>2014</v>
      </c>
    </row>
    <row r="1727" spans="1:23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9">
        <f t="shared" si="182"/>
        <v>41875.968159722222</v>
      </c>
      <c r="K1727">
        <v>1406330049</v>
      </c>
      <c r="L1727" s="9">
        <f t="shared" si="18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2">
        <f t="shared" si="184"/>
        <v>0.1</v>
      </c>
      <c r="R1727">
        <f t="shared" si="185"/>
        <v>62.22</v>
      </c>
      <c r="S1727" s="14" t="s">
        <v>8323</v>
      </c>
      <c r="T1727" t="s">
        <v>8345</v>
      </c>
      <c r="U1727" s="9">
        <f t="shared" si="186"/>
        <v>41845.968159722222</v>
      </c>
      <c r="V1727" s="9">
        <f t="shared" si="187"/>
        <v>41875.968159722222</v>
      </c>
      <c r="W1727">
        <f t="shared" si="188"/>
        <v>2014</v>
      </c>
    </row>
    <row r="1728" spans="1:23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9">
        <f t="shared" si="182"/>
        <v>41817.919722222221</v>
      </c>
      <c r="K1728">
        <v>1401401064</v>
      </c>
      <c r="L1728" s="9">
        <f t="shared" si="18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2">
        <f t="shared" si="184"/>
        <v>0.34</v>
      </c>
      <c r="R1728">
        <f t="shared" si="185"/>
        <v>137.25</v>
      </c>
      <c r="S1728" s="14" t="s">
        <v>8323</v>
      </c>
      <c r="T1728" t="s">
        <v>8345</v>
      </c>
      <c r="U1728" s="9">
        <f t="shared" si="186"/>
        <v>41788.919722222221</v>
      </c>
      <c r="V1728" s="9">
        <f t="shared" si="187"/>
        <v>41817.919722222221</v>
      </c>
      <c r="W1728">
        <f t="shared" si="188"/>
        <v>2014</v>
      </c>
    </row>
    <row r="1729" spans="1:23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9">
        <f t="shared" si="182"/>
        <v>42099.458333333328</v>
      </c>
      <c r="K1729">
        <v>1423520177</v>
      </c>
      <c r="L1729" s="9">
        <f t="shared" si="183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s="12">
        <f t="shared" si="184"/>
        <v>0</v>
      </c>
      <c r="R1729">
        <f t="shared" si="185"/>
        <v>1</v>
      </c>
      <c r="S1729" s="14" t="s">
        <v>8323</v>
      </c>
      <c r="T1729" t="s">
        <v>8345</v>
      </c>
      <c r="U1729" s="9">
        <f t="shared" si="186"/>
        <v>42044.927974537037</v>
      </c>
      <c r="V1729" s="9">
        <f t="shared" si="187"/>
        <v>42099.458333333328</v>
      </c>
      <c r="W1729">
        <f t="shared" si="188"/>
        <v>2015</v>
      </c>
    </row>
    <row r="1730" spans="1:23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9">
        <f t="shared" ref="J1730:J1793" si="189">(I1730/86400)+DATE(1970,1,1)</f>
        <v>42298.625856481478</v>
      </c>
      <c r="K1730">
        <v>1442847674</v>
      </c>
      <c r="L1730" s="9">
        <f t="shared" ref="L1730:L1793" si="190">(K1730/86400)+DATE(1970,1,1)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2">
        <f t="shared" si="184"/>
        <v>0.68</v>
      </c>
      <c r="R1730">
        <f t="shared" si="185"/>
        <v>122.14</v>
      </c>
      <c r="S1730" s="14" t="s">
        <v>8323</v>
      </c>
      <c r="T1730" t="s">
        <v>8345</v>
      </c>
      <c r="U1730" s="9">
        <f t="shared" si="186"/>
        <v>42268.625856481478</v>
      </c>
      <c r="V1730" s="9">
        <f t="shared" si="187"/>
        <v>42298.625856481478</v>
      </c>
      <c r="W1730">
        <f t="shared" si="188"/>
        <v>2015</v>
      </c>
    </row>
    <row r="1731" spans="1:23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9">
        <f t="shared" si="189"/>
        <v>42531.052152777775</v>
      </c>
      <c r="K1731">
        <v>1460337306</v>
      </c>
      <c r="L1731" s="9">
        <f t="shared" si="190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2">
        <f t="shared" ref="Q1731:Q1794" si="191">ROUND(E1731/D1731,2)</f>
        <v>0</v>
      </c>
      <c r="R1731">
        <f t="shared" ref="R1731:R1794" si="192">IFERROR(ROUND(E1731/N1731,2),0)</f>
        <v>0</v>
      </c>
      <c r="S1731" s="14" t="s">
        <v>8323</v>
      </c>
      <c r="T1731" t="s">
        <v>8345</v>
      </c>
      <c r="U1731" s="9">
        <f t="shared" ref="U1731:U1794" si="193">(K1731/86400)+DATE(1970,1,1)</f>
        <v>42471.052152777775</v>
      </c>
      <c r="V1731" s="9">
        <f t="shared" ref="V1731:V1794" si="194">(I1731/86400)+DATE(1970,1,1)</f>
        <v>42531.052152777775</v>
      </c>
      <c r="W1731">
        <f t="shared" ref="W1731:W1794" si="195">YEAR(U1731)</f>
        <v>2016</v>
      </c>
    </row>
    <row r="1732" spans="1:23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9">
        <f t="shared" si="189"/>
        <v>42302.087766203702</v>
      </c>
      <c r="K1732">
        <v>1443146783</v>
      </c>
      <c r="L1732" s="9">
        <f t="shared" si="190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s="12">
        <f t="shared" si="191"/>
        <v>0</v>
      </c>
      <c r="R1732">
        <f t="shared" si="192"/>
        <v>0</v>
      </c>
      <c r="S1732" s="14" t="s">
        <v>8323</v>
      </c>
      <c r="T1732" t="s">
        <v>8345</v>
      </c>
      <c r="U1732" s="9">
        <f t="shared" si="193"/>
        <v>42272.087766203702</v>
      </c>
      <c r="V1732" s="9">
        <f t="shared" si="194"/>
        <v>42302.087766203702</v>
      </c>
      <c r="W1732">
        <f t="shared" si="195"/>
        <v>2015</v>
      </c>
    </row>
    <row r="1733" spans="1:23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9">
        <f t="shared" si="189"/>
        <v>42166.625</v>
      </c>
      <c r="K1733">
        <v>1432849552</v>
      </c>
      <c r="L1733" s="9">
        <f t="shared" si="190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2">
        <f t="shared" si="191"/>
        <v>0</v>
      </c>
      <c r="R1733">
        <f t="shared" si="192"/>
        <v>0</v>
      </c>
      <c r="S1733" s="14" t="s">
        <v>8323</v>
      </c>
      <c r="T1733" t="s">
        <v>8345</v>
      </c>
      <c r="U1733" s="9">
        <f t="shared" si="193"/>
        <v>42152.906851851847</v>
      </c>
      <c r="V1733" s="9">
        <f t="shared" si="194"/>
        <v>42166.625</v>
      </c>
      <c r="W1733">
        <f t="shared" si="195"/>
        <v>2015</v>
      </c>
    </row>
    <row r="1734" spans="1:23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9">
        <f t="shared" si="189"/>
        <v>42385.208333333328</v>
      </c>
      <c r="K1734">
        <v>1447777481</v>
      </c>
      <c r="L1734" s="9">
        <f t="shared" si="190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2">
        <f t="shared" si="191"/>
        <v>0</v>
      </c>
      <c r="R1734">
        <f t="shared" si="192"/>
        <v>0</v>
      </c>
      <c r="S1734" s="14" t="s">
        <v>8323</v>
      </c>
      <c r="T1734" t="s">
        <v>8345</v>
      </c>
      <c r="U1734" s="9">
        <f t="shared" si="193"/>
        <v>42325.683807870373</v>
      </c>
      <c r="V1734" s="9">
        <f t="shared" si="194"/>
        <v>42385.208333333328</v>
      </c>
      <c r="W1734">
        <f t="shared" si="195"/>
        <v>2015</v>
      </c>
    </row>
    <row r="1735" spans="1:23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9">
        <f t="shared" si="189"/>
        <v>42626.895833333328</v>
      </c>
      <c r="K1735">
        <v>1472746374</v>
      </c>
      <c r="L1735" s="9">
        <f t="shared" si="190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2">
        <f t="shared" si="191"/>
        <v>0</v>
      </c>
      <c r="R1735">
        <f t="shared" si="192"/>
        <v>0</v>
      </c>
      <c r="S1735" s="14" t="s">
        <v>8323</v>
      </c>
      <c r="T1735" t="s">
        <v>8345</v>
      </c>
      <c r="U1735" s="9">
        <f t="shared" si="193"/>
        <v>42614.675625000003</v>
      </c>
      <c r="V1735" s="9">
        <f t="shared" si="194"/>
        <v>42626.895833333328</v>
      </c>
      <c r="W1735">
        <f t="shared" si="195"/>
        <v>2016</v>
      </c>
    </row>
    <row r="1736" spans="1:23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9">
        <f t="shared" si="189"/>
        <v>42132.036527777775</v>
      </c>
      <c r="K1736">
        <v>1428454356</v>
      </c>
      <c r="L1736" s="9">
        <f t="shared" si="190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2">
        <f t="shared" si="191"/>
        <v>0</v>
      </c>
      <c r="R1736">
        <f t="shared" si="192"/>
        <v>1</v>
      </c>
      <c r="S1736" s="14" t="s">
        <v>8323</v>
      </c>
      <c r="T1736" t="s">
        <v>8345</v>
      </c>
      <c r="U1736" s="9">
        <f t="shared" si="193"/>
        <v>42102.036527777775</v>
      </c>
      <c r="V1736" s="9">
        <f t="shared" si="194"/>
        <v>42132.036527777775</v>
      </c>
      <c r="W1736">
        <f t="shared" si="195"/>
        <v>2015</v>
      </c>
    </row>
    <row r="1737" spans="1:23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9">
        <f t="shared" si="189"/>
        <v>42589.81417824074</v>
      </c>
      <c r="K1737">
        <v>1468006345</v>
      </c>
      <c r="L1737" s="9">
        <f t="shared" si="190"/>
        <v>42559.81417824074</v>
      </c>
      <c r="M1737" t="b">
        <v>0</v>
      </c>
      <c r="N1737">
        <v>2</v>
      </c>
      <c r="O1737" t="b">
        <v>0</v>
      </c>
      <c r="P1737" t="s">
        <v>8291</v>
      </c>
      <c r="Q1737" s="12">
        <f t="shared" si="191"/>
        <v>0.11</v>
      </c>
      <c r="R1737">
        <f t="shared" si="192"/>
        <v>55</v>
      </c>
      <c r="S1737" s="14" t="s">
        <v>8323</v>
      </c>
      <c r="T1737" t="s">
        <v>8345</v>
      </c>
      <c r="U1737" s="9">
        <f t="shared" si="193"/>
        <v>42559.81417824074</v>
      </c>
      <c r="V1737" s="9">
        <f t="shared" si="194"/>
        <v>42589.81417824074</v>
      </c>
      <c r="W1737">
        <f t="shared" si="195"/>
        <v>2016</v>
      </c>
    </row>
    <row r="1738" spans="1:23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9">
        <f t="shared" si="189"/>
        <v>42316.90315972222</v>
      </c>
      <c r="K1738">
        <v>1444423233</v>
      </c>
      <c r="L1738" s="9">
        <f t="shared" si="190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2">
        <f t="shared" si="191"/>
        <v>0.01</v>
      </c>
      <c r="R1738">
        <f t="shared" si="192"/>
        <v>22</v>
      </c>
      <c r="S1738" s="14" t="s">
        <v>8323</v>
      </c>
      <c r="T1738" t="s">
        <v>8345</v>
      </c>
      <c r="U1738" s="9">
        <f t="shared" si="193"/>
        <v>42286.861493055556</v>
      </c>
      <c r="V1738" s="9">
        <f t="shared" si="194"/>
        <v>42316.90315972222</v>
      </c>
      <c r="W1738">
        <f t="shared" si="195"/>
        <v>2015</v>
      </c>
    </row>
    <row r="1739" spans="1:23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9">
        <f t="shared" si="189"/>
        <v>42205.948981481481</v>
      </c>
      <c r="K1739">
        <v>1434840392</v>
      </c>
      <c r="L1739" s="9">
        <f t="shared" si="190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 s="12">
        <f t="shared" si="191"/>
        <v>0.21</v>
      </c>
      <c r="R1739">
        <f t="shared" si="192"/>
        <v>56.67</v>
      </c>
      <c r="S1739" s="14" t="s">
        <v>8323</v>
      </c>
      <c r="T1739" t="s">
        <v>8345</v>
      </c>
      <c r="U1739" s="9">
        <f t="shared" si="193"/>
        <v>42175.948981481481</v>
      </c>
      <c r="V1739" s="9">
        <f t="shared" si="194"/>
        <v>42205.948981481481</v>
      </c>
      <c r="W1739">
        <f t="shared" si="195"/>
        <v>2015</v>
      </c>
    </row>
    <row r="1740" spans="1:23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9">
        <f t="shared" si="189"/>
        <v>41914.874328703707</v>
      </c>
      <c r="K1740">
        <v>1409691542</v>
      </c>
      <c r="L1740" s="9">
        <f t="shared" si="190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2">
        <f t="shared" si="191"/>
        <v>0</v>
      </c>
      <c r="R1740">
        <f t="shared" si="192"/>
        <v>20</v>
      </c>
      <c r="S1740" s="14" t="s">
        <v>8323</v>
      </c>
      <c r="T1740" t="s">
        <v>8345</v>
      </c>
      <c r="U1740" s="9">
        <f t="shared" si="193"/>
        <v>41884.874328703707</v>
      </c>
      <c r="V1740" s="9">
        <f t="shared" si="194"/>
        <v>41914.874328703707</v>
      </c>
      <c r="W1740">
        <f t="shared" si="195"/>
        <v>2014</v>
      </c>
    </row>
    <row r="1741" spans="1:23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9">
        <f t="shared" si="189"/>
        <v>42494.832546296297</v>
      </c>
      <c r="K1741">
        <v>1457297932</v>
      </c>
      <c r="L1741" s="9">
        <f t="shared" si="190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2">
        <f t="shared" si="191"/>
        <v>0</v>
      </c>
      <c r="R1741">
        <f t="shared" si="192"/>
        <v>1</v>
      </c>
      <c r="S1741" s="14" t="s">
        <v>8323</v>
      </c>
      <c r="T1741" t="s">
        <v>8345</v>
      </c>
      <c r="U1741" s="9">
        <f t="shared" si="193"/>
        <v>42435.874212962968</v>
      </c>
      <c r="V1741" s="9">
        <f t="shared" si="194"/>
        <v>42494.832546296297</v>
      </c>
      <c r="W1741">
        <f t="shared" si="195"/>
        <v>2016</v>
      </c>
    </row>
    <row r="1742" spans="1:23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9">
        <f t="shared" si="189"/>
        <v>42201.817384259259</v>
      </c>
      <c r="K1742">
        <v>1434483422</v>
      </c>
      <c r="L1742" s="9">
        <f t="shared" si="190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s="12">
        <f t="shared" si="191"/>
        <v>0</v>
      </c>
      <c r="R1742">
        <f t="shared" si="192"/>
        <v>0</v>
      </c>
      <c r="S1742" s="14" t="s">
        <v>8323</v>
      </c>
      <c r="T1742" t="s">
        <v>8345</v>
      </c>
      <c r="U1742" s="9">
        <f t="shared" si="193"/>
        <v>42171.817384259259</v>
      </c>
      <c r="V1742" s="9">
        <f t="shared" si="194"/>
        <v>42201.817384259259</v>
      </c>
      <c r="W1742">
        <f t="shared" si="195"/>
        <v>2015</v>
      </c>
    </row>
    <row r="1743" spans="1:23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9">
        <f t="shared" si="189"/>
        <v>42165.628136574072</v>
      </c>
      <c r="K1743">
        <v>1430060671</v>
      </c>
      <c r="L1743" s="9">
        <f t="shared" si="190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2">
        <f t="shared" si="191"/>
        <v>1.1100000000000001</v>
      </c>
      <c r="R1743">
        <f t="shared" si="192"/>
        <v>25.58</v>
      </c>
      <c r="S1743" s="14" t="s">
        <v>8336</v>
      </c>
      <c r="T1743" t="s">
        <v>8337</v>
      </c>
      <c r="U1743" s="9">
        <f t="shared" si="193"/>
        <v>42120.628136574072</v>
      </c>
      <c r="V1743" s="9">
        <f t="shared" si="194"/>
        <v>42165.628136574072</v>
      </c>
      <c r="W1743">
        <f t="shared" si="195"/>
        <v>2015</v>
      </c>
    </row>
    <row r="1744" spans="1:23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9">
        <f t="shared" si="189"/>
        <v>42742.875</v>
      </c>
      <c r="K1744">
        <v>1481058170</v>
      </c>
      <c r="L1744" s="9">
        <f t="shared" si="190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 s="12">
        <f t="shared" si="191"/>
        <v>1.0900000000000001</v>
      </c>
      <c r="R1744">
        <f t="shared" si="192"/>
        <v>63.97</v>
      </c>
      <c r="S1744" s="14" t="s">
        <v>8336</v>
      </c>
      <c r="T1744" t="s">
        <v>8337</v>
      </c>
      <c r="U1744" s="9">
        <f t="shared" si="193"/>
        <v>42710.876967592594</v>
      </c>
      <c r="V1744" s="9">
        <f t="shared" si="194"/>
        <v>42742.875</v>
      </c>
      <c r="W1744">
        <f t="shared" si="195"/>
        <v>2016</v>
      </c>
    </row>
    <row r="1745" spans="1:23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9">
        <f t="shared" si="189"/>
        <v>42609.165972222225</v>
      </c>
      <c r="K1745">
        <v>1470348775</v>
      </c>
      <c r="L1745" s="9">
        <f t="shared" si="190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2">
        <f t="shared" si="191"/>
        <v>1</v>
      </c>
      <c r="R1745">
        <f t="shared" si="192"/>
        <v>89.93</v>
      </c>
      <c r="S1745" s="14" t="s">
        <v>8336</v>
      </c>
      <c r="T1745" t="s">
        <v>8337</v>
      </c>
      <c r="U1745" s="9">
        <f t="shared" si="193"/>
        <v>42586.925636574073</v>
      </c>
      <c r="V1745" s="9">
        <f t="shared" si="194"/>
        <v>42609.165972222225</v>
      </c>
      <c r="W1745">
        <f t="shared" si="195"/>
        <v>2016</v>
      </c>
    </row>
    <row r="1746" spans="1:23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9">
        <f t="shared" si="189"/>
        <v>42071.563391203701</v>
      </c>
      <c r="K1746">
        <v>1421937077</v>
      </c>
      <c r="L1746" s="9">
        <f t="shared" si="190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2">
        <f t="shared" si="191"/>
        <v>1.18</v>
      </c>
      <c r="R1746">
        <f t="shared" si="192"/>
        <v>93.07</v>
      </c>
      <c r="S1746" s="14" t="s">
        <v>8336</v>
      </c>
      <c r="T1746" t="s">
        <v>8337</v>
      </c>
      <c r="U1746" s="9">
        <f t="shared" si="193"/>
        <v>42026.605057870373</v>
      </c>
      <c r="V1746" s="9">
        <f t="shared" si="194"/>
        <v>42071.563391203701</v>
      </c>
      <c r="W1746">
        <f t="shared" si="195"/>
        <v>2015</v>
      </c>
    </row>
    <row r="1747" spans="1:23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9">
        <f t="shared" si="189"/>
        <v>42726.083333333328</v>
      </c>
      <c r="K1747">
        <v>1479276838</v>
      </c>
      <c r="L1747" s="9">
        <f t="shared" si="190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2">
        <f t="shared" si="191"/>
        <v>1.1399999999999999</v>
      </c>
      <c r="R1747">
        <f t="shared" si="192"/>
        <v>89.67</v>
      </c>
      <c r="S1747" s="14" t="s">
        <v>8336</v>
      </c>
      <c r="T1747" t="s">
        <v>8337</v>
      </c>
      <c r="U1747" s="9">
        <f t="shared" si="193"/>
        <v>42690.259699074071</v>
      </c>
      <c r="V1747" s="9">
        <f t="shared" si="194"/>
        <v>42726.083333333328</v>
      </c>
      <c r="W1747">
        <f t="shared" si="195"/>
        <v>2016</v>
      </c>
    </row>
    <row r="1748" spans="1:23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9">
        <f t="shared" si="189"/>
        <v>42698.083333333328</v>
      </c>
      <c r="K1748">
        <v>1477368867</v>
      </c>
      <c r="L1748" s="9">
        <f t="shared" si="190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2">
        <f t="shared" si="191"/>
        <v>1.48</v>
      </c>
      <c r="R1748">
        <f t="shared" si="192"/>
        <v>207.62</v>
      </c>
      <c r="S1748" s="14" t="s">
        <v>8336</v>
      </c>
      <c r="T1748" t="s">
        <v>8337</v>
      </c>
      <c r="U1748" s="9">
        <f t="shared" si="193"/>
        <v>42668.176701388889</v>
      </c>
      <c r="V1748" s="9">
        <f t="shared" si="194"/>
        <v>42698.083333333328</v>
      </c>
      <c r="W1748">
        <f t="shared" si="195"/>
        <v>2016</v>
      </c>
    </row>
    <row r="1749" spans="1:23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9">
        <f t="shared" si="189"/>
        <v>42321.625</v>
      </c>
      <c r="K1749">
        <v>1444904830</v>
      </c>
      <c r="L1749" s="9">
        <f t="shared" si="190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 s="12">
        <f t="shared" si="191"/>
        <v>1.05</v>
      </c>
      <c r="R1749">
        <f t="shared" si="192"/>
        <v>59.41</v>
      </c>
      <c r="S1749" s="14" t="s">
        <v>8336</v>
      </c>
      <c r="T1749" t="s">
        <v>8337</v>
      </c>
      <c r="U1749" s="9">
        <f t="shared" si="193"/>
        <v>42292.435532407406</v>
      </c>
      <c r="V1749" s="9">
        <f t="shared" si="194"/>
        <v>42321.625</v>
      </c>
      <c r="W1749">
        <f t="shared" si="195"/>
        <v>2015</v>
      </c>
    </row>
    <row r="1750" spans="1:23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9">
        <f t="shared" si="189"/>
        <v>42249.950729166667</v>
      </c>
      <c r="K1750">
        <v>1438642143</v>
      </c>
      <c r="L1750" s="9">
        <f t="shared" si="190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2">
        <f t="shared" si="191"/>
        <v>1.3</v>
      </c>
      <c r="R1750">
        <f t="shared" si="192"/>
        <v>358.97</v>
      </c>
      <c r="S1750" s="14" t="s">
        <v>8336</v>
      </c>
      <c r="T1750" t="s">
        <v>8337</v>
      </c>
      <c r="U1750" s="9">
        <f t="shared" si="193"/>
        <v>42219.950729166667</v>
      </c>
      <c r="V1750" s="9">
        <f t="shared" si="194"/>
        <v>42249.950729166667</v>
      </c>
      <c r="W1750">
        <f t="shared" si="195"/>
        <v>2015</v>
      </c>
    </row>
    <row r="1751" spans="1:23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9">
        <f t="shared" si="189"/>
        <v>42795.791666666672</v>
      </c>
      <c r="K1751">
        <v>1485213921</v>
      </c>
      <c r="L1751" s="9">
        <f t="shared" si="190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2">
        <f t="shared" si="191"/>
        <v>1.23</v>
      </c>
      <c r="R1751">
        <f t="shared" si="192"/>
        <v>94.74</v>
      </c>
      <c r="S1751" s="14" t="s">
        <v>8336</v>
      </c>
      <c r="T1751" t="s">
        <v>8337</v>
      </c>
      <c r="U1751" s="9">
        <f t="shared" si="193"/>
        <v>42758.975937499999</v>
      </c>
      <c r="V1751" s="9">
        <f t="shared" si="194"/>
        <v>42795.791666666672</v>
      </c>
      <c r="W1751">
        <f t="shared" si="195"/>
        <v>2017</v>
      </c>
    </row>
    <row r="1752" spans="1:23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9">
        <f t="shared" si="189"/>
        <v>42479.836851851855</v>
      </c>
      <c r="K1752">
        <v>1458936304</v>
      </c>
      <c r="L1752" s="9">
        <f t="shared" si="190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2">
        <f t="shared" si="191"/>
        <v>2.02</v>
      </c>
      <c r="R1752">
        <f t="shared" si="192"/>
        <v>80.650000000000006</v>
      </c>
      <c r="S1752" s="14" t="s">
        <v>8336</v>
      </c>
      <c r="T1752" t="s">
        <v>8337</v>
      </c>
      <c r="U1752" s="9">
        <f t="shared" si="193"/>
        <v>42454.836851851855</v>
      </c>
      <c r="V1752" s="9">
        <f t="shared" si="194"/>
        <v>42479.836851851855</v>
      </c>
      <c r="W1752">
        <f t="shared" si="195"/>
        <v>2016</v>
      </c>
    </row>
    <row r="1753" spans="1:23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9">
        <f t="shared" si="189"/>
        <v>42082.739849537036</v>
      </c>
      <c r="K1753">
        <v>1424198723</v>
      </c>
      <c r="L1753" s="9">
        <f t="shared" si="190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2">
        <f t="shared" si="191"/>
        <v>1.03</v>
      </c>
      <c r="R1753">
        <f t="shared" si="192"/>
        <v>168.69</v>
      </c>
      <c r="S1753" s="14" t="s">
        <v>8336</v>
      </c>
      <c r="T1753" t="s">
        <v>8337</v>
      </c>
      <c r="U1753" s="9">
        <f t="shared" si="193"/>
        <v>42052.7815162037</v>
      </c>
      <c r="V1753" s="9">
        <f t="shared" si="194"/>
        <v>42082.739849537036</v>
      </c>
      <c r="W1753">
        <f t="shared" si="195"/>
        <v>2015</v>
      </c>
    </row>
    <row r="1754" spans="1:23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9">
        <f t="shared" si="189"/>
        <v>42657.253263888888</v>
      </c>
      <c r="K1754">
        <v>1473833082</v>
      </c>
      <c r="L1754" s="9">
        <f t="shared" si="190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2">
        <f t="shared" si="191"/>
        <v>2.6</v>
      </c>
      <c r="R1754">
        <f t="shared" si="192"/>
        <v>34.69</v>
      </c>
      <c r="S1754" s="14" t="s">
        <v>8336</v>
      </c>
      <c r="T1754" t="s">
        <v>8337</v>
      </c>
      <c r="U1754" s="9">
        <f t="shared" si="193"/>
        <v>42627.253263888888</v>
      </c>
      <c r="V1754" s="9">
        <f t="shared" si="194"/>
        <v>42657.253263888888</v>
      </c>
      <c r="W1754">
        <f t="shared" si="195"/>
        <v>2016</v>
      </c>
    </row>
    <row r="1755" spans="1:23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9">
        <f t="shared" si="189"/>
        <v>42450.707962962959</v>
      </c>
      <c r="K1755">
        <v>1455991168</v>
      </c>
      <c r="L1755" s="9">
        <f t="shared" si="190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2">
        <f t="shared" si="191"/>
        <v>1.08</v>
      </c>
      <c r="R1755">
        <f t="shared" si="192"/>
        <v>462.86</v>
      </c>
      <c r="S1755" s="14" t="s">
        <v>8336</v>
      </c>
      <c r="T1755" t="s">
        <v>8337</v>
      </c>
      <c r="U1755" s="9">
        <f t="shared" si="193"/>
        <v>42420.74962962963</v>
      </c>
      <c r="V1755" s="9">
        <f t="shared" si="194"/>
        <v>42450.707962962959</v>
      </c>
      <c r="W1755">
        <f t="shared" si="195"/>
        <v>2016</v>
      </c>
    </row>
    <row r="1756" spans="1:23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9">
        <f t="shared" si="189"/>
        <v>42097.835104166668</v>
      </c>
      <c r="K1756">
        <v>1425502953</v>
      </c>
      <c r="L1756" s="9">
        <f t="shared" si="190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2">
        <f t="shared" si="191"/>
        <v>1.1100000000000001</v>
      </c>
      <c r="R1756">
        <f t="shared" si="192"/>
        <v>104.39</v>
      </c>
      <c r="S1756" s="14" t="s">
        <v>8336</v>
      </c>
      <c r="T1756" t="s">
        <v>8337</v>
      </c>
      <c r="U1756" s="9">
        <f t="shared" si="193"/>
        <v>42067.876770833333</v>
      </c>
      <c r="V1756" s="9">
        <f t="shared" si="194"/>
        <v>42097.835104166668</v>
      </c>
      <c r="W1756">
        <f t="shared" si="195"/>
        <v>2015</v>
      </c>
    </row>
    <row r="1757" spans="1:23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9">
        <f t="shared" si="189"/>
        <v>42282.788900462961</v>
      </c>
      <c r="K1757">
        <v>1441479361</v>
      </c>
      <c r="L1757" s="9">
        <f t="shared" si="190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2">
        <f t="shared" si="191"/>
        <v>1.2</v>
      </c>
      <c r="R1757">
        <f t="shared" si="192"/>
        <v>7.5</v>
      </c>
      <c r="S1757" s="14" t="s">
        <v>8336</v>
      </c>
      <c r="T1757" t="s">
        <v>8337</v>
      </c>
      <c r="U1757" s="9">
        <f t="shared" si="193"/>
        <v>42252.788900462961</v>
      </c>
      <c r="V1757" s="9">
        <f t="shared" si="194"/>
        <v>42282.788900462961</v>
      </c>
      <c r="W1757">
        <f t="shared" si="195"/>
        <v>2015</v>
      </c>
    </row>
    <row r="1758" spans="1:23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9">
        <f t="shared" si="189"/>
        <v>42611.167465277773</v>
      </c>
      <c r="K1758">
        <v>1468987269</v>
      </c>
      <c r="L1758" s="9">
        <f t="shared" si="190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2">
        <f t="shared" si="191"/>
        <v>1.03</v>
      </c>
      <c r="R1758">
        <f t="shared" si="192"/>
        <v>47.13</v>
      </c>
      <c r="S1758" s="14" t="s">
        <v>8336</v>
      </c>
      <c r="T1758" t="s">
        <v>8337</v>
      </c>
      <c r="U1758" s="9">
        <f t="shared" si="193"/>
        <v>42571.167465277773</v>
      </c>
      <c r="V1758" s="9">
        <f t="shared" si="194"/>
        <v>42611.167465277773</v>
      </c>
      <c r="W1758">
        <f t="shared" si="195"/>
        <v>2016</v>
      </c>
    </row>
    <row r="1759" spans="1:23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9">
        <f t="shared" si="189"/>
        <v>42763.811805555553</v>
      </c>
      <c r="K1759">
        <v>1483041083</v>
      </c>
      <c r="L1759" s="9">
        <f t="shared" si="190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2">
        <f t="shared" si="191"/>
        <v>1.1599999999999999</v>
      </c>
      <c r="R1759">
        <f t="shared" si="192"/>
        <v>414.29</v>
      </c>
      <c r="S1759" s="14" t="s">
        <v>8336</v>
      </c>
      <c r="T1759" t="s">
        <v>8337</v>
      </c>
      <c r="U1759" s="9">
        <f t="shared" si="193"/>
        <v>42733.827349537038</v>
      </c>
      <c r="V1759" s="9">
        <f t="shared" si="194"/>
        <v>42763.811805555553</v>
      </c>
      <c r="W1759">
        <f t="shared" si="195"/>
        <v>2016</v>
      </c>
    </row>
    <row r="1760" spans="1:23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9">
        <f t="shared" si="189"/>
        <v>42565.955925925926</v>
      </c>
      <c r="K1760">
        <v>1463352992</v>
      </c>
      <c r="L1760" s="9">
        <f t="shared" si="190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2">
        <f t="shared" si="191"/>
        <v>1.1499999999999999</v>
      </c>
      <c r="R1760">
        <f t="shared" si="192"/>
        <v>42.48</v>
      </c>
      <c r="S1760" s="14" t="s">
        <v>8336</v>
      </c>
      <c r="T1760" t="s">
        <v>8337</v>
      </c>
      <c r="U1760" s="9">
        <f t="shared" si="193"/>
        <v>42505.955925925926</v>
      </c>
      <c r="V1760" s="9">
        <f t="shared" si="194"/>
        <v>42565.955925925926</v>
      </c>
      <c r="W1760">
        <f t="shared" si="195"/>
        <v>2016</v>
      </c>
    </row>
    <row r="1761" spans="1:23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9">
        <f t="shared" si="189"/>
        <v>42088.787372685183</v>
      </c>
      <c r="K1761">
        <v>1425585229</v>
      </c>
      <c r="L1761" s="9">
        <f t="shared" si="190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2">
        <f t="shared" si="191"/>
        <v>1.07</v>
      </c>
      <c r="R1761">
        <f t="shared" si="192"/>
        <v>108.78</v>
      </c>
      <c r="S1761" s="14" t="s">
        <v>8336</v>
      </c>
      <c r="T1761" t="s">
        <v>8337</v>
      </c>
      <c r="U1761" s="9">
        <f t="shared" si="193"/>
        <v>42068.829039351855</v>
      </c>
      <c r="V1761" s="9">
        <f t="shared" si="194"/>
        <v>42088.787372685183</v>
      </c>
      <c r="W1761">
        <f t="shared" si="195"/>
        <v>2015</v>
      </c>
    </row>
    <row r="1762" spans="1:23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9">
        <f t="shared" si="189"/>
        <v>42425.67260416667</v>
      </c>
      <c r="K1762">
        <v>1454688513</v>
      </c>
      <c r="L1762" s="9">
        <f t="shared" si="190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2">
        <f t="shared" si="191"/>
        <v>1.65</v>
      </c>
      <c r="R1762">
        <f t="shared" si="192"/>
        <v>81.099999999999994</v>
      </c>
      <c r="S1762" s="14" t="s">
        <v>8336</v>
      </c>
      <c r="T1762" t="s">
        <v>8337</v>
      </c>
      <c r="U1762" s="9">
        <f t="shared" si="193"/>
        <v>42405.67260416667</v>
      </c>
      <c r="V1762" s="9">
        <f t="shared" si="194"/>
        <v>42425.67260416667</v>
      </c>
      <c r="W1762">
        <f t="shared" si="195"/>
        <v>2016</v>
      </c>
    </row>
    <row r="1763" spans="1:23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9">
        <f t="shared" si="189"/>
        <v>42259.567824074074</v>
      </c>
      <c r="K1763">
        <v>1437745060</v>
      </c>
      <c r="L1763" s="9">
        <f t="shared" si="190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2">
        <f t="shared" si="191"/>
        <v>1.55</v>
      </c>
      <c r="R1763">
        <f t="shared" si="192"/>
        <v>51.67</v>
      </c>
      <c r="S1763" s="14" t="s">
        <v>8336</v>
      </c>
      <c r="T1763" t="s">
        <v>8337</v>
      </c>
      <c r="U1763" s="9">
        <f t="shared" si="193"/>
        <v>42209.567824074074</v>
      </c>
      <c r="V1763" s="9">
        <f t="shared" si="194"/>
        <v>42259.567824074074</v>
      </c>
      <c r="W1763">
        <f t="shared" si="195"/>
        <v>2015</v>
      </c>
    </row>
    <row r="1764" spans="1:23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9">
        <f t="shared" si="189"/>
        <v>42440.982002314813</v>
      </c>
      <c r="K1764">
        <v>1455147245</v>
      </c>
      <c r="L1764" s="9">
        <f t="shared" si="190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2">
        <f t="shared" si="191"/>
        <v>8.85</v>
      </c>
      <c r="R1764">
        <f t="shared" si="192"/>
        <v>35.4</v>
      </c>
      <c r="S1764" s="14" t="s">
        <v>8336</v>
      </c>
      <c r="T1764" t="s">
        <v>8337</v>
      </c>
      <c r="U1764" s="9">
        <f t="shared" si="193"/>
        <v>42410.982002314813</v>
      </c>
      <c r="V1764" s="9">
        <f t="shared" si="194"/>
        <v>42440.982002314813</v>
      </c>
      <c r="W1764">
        <f t="shared" si="195"/>
        <v>2016</v>
      </c>
    </row>
    <row r="1765" spans="1:23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9">
        <f t="shared" si="189"/>
        <v>42666.868518518517</v>
      </c>
      <c r="K1765">
        <v>1474663840</v>
      </c>
      <c r="L1765" s="9">
        <f t="shared" si="190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2">
        <f t="shared" si="191"/>
        <v>1.02</v>
      </c>
      <c r="R1765">
        <f t="shared" si="192"/>
        <v>103.64</v>
      </c>
      <c r="S1765" s="14" t="s">
        <v>8336</v>
      </c>
      <c r="T1765" t="s">
        <v>8337</v>
      </c>
      <c r="U1765" s="9">
        <f t="shared" si="193"/>
        <v>42636.868518518517</v>
      </c>
      <c r="V1765" s="9">
        <f t="shared" si="194"/>
        <v>42666.868518518517</v>
      </c>
      <c r="W1765">
        <f t="shared" si="195"/>
        <v>2016</v>
      </c>
    </row>
    <row r="1766" spans="1:23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9">
        <f t="shared" si="189"/>
        <v>41854.485868055555</v>
      </c>
      <c r="K1766">
        <v>1404560379</v>
      </c>
      <c r="L1766" s="9">
        <f t="shared" si="190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2">
        <f t="shared" si="191"/>
        <v>0.2</v>
      </c>
      <c r="R1766">
        <f t="shared" si="192"/>
        <v>55.28</v>
      </c>
      <c r="S1766" s="14" t="s">
        <v>8336</v>
      </c>
      <c r="T1766" t="s">
        <v>8337</v>
      </c>
      <c r="U1766" s="9">
        <f t="shared" si="193"/>
        <v>41825.485868055555</v>
      </c>
      <c r="V1766" s="9">
        <f t="shared" si="194"/>
        <v>41854.485868055555</v>
      </c>
      <c r="W1766">
        <f t="shared" si="195"/>
        <v>2014</v>
      </c>
    </row>
    <row r="1767" spans="1:23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9">
        <f t="shared" si="189"/>
        <v>41864.980462962965</v>
      </c>
      <c r="K1767">
        <v>1405380712</v>
      </c>
      <c r="L1767" s="9">
        <f t="shared" si="190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2">
        <f t="shared" si="191"/>
        <v>0.59</v>
      </c>
      <c r="R1767">
        <f t="shared" si="192"/>
        <v>72.17</v>
      </c>
      <c r="S1767" s="14" t="s">
        <v>8336</v>
      </c>
      <c r="T1767" t="s">
        <v>8337</v>
      </c>
      <c r="U1767" s="9">
        <f t="shared" si="193"/>
        <v>41834.980462962965</v>
      </c>
      <c r="V1767" s="9">
        <f t="shared" si="194"/>
        <v>41864.980462962965</v>
      </c>
      <c r="W1767">
        <f t="shared" si="195"/>
        <v>2014</v>
      </c>
    </row>
    <row r="1768" spans="1:23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9">
        <f t="shared" si="189"/>
        <v>41876.859814814816</v>
      </c>
      <c r="K1768">
        <v>1407184688</v>
      </c>
      <c r="L1768" s="9">
        <f t="shared" si="190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2">
        <f t="shared" si="191"/>
        <v>0</v>
      </c>
      <c r="R1768">
        <f t="shared" si="192"/>
        <v>0</v>
      </c>
      <c r="S1768" s="14" t="s">
        <v>8336</v>
      </c>
      <c r="T1768" t="s">
        <v>8337</v>
      </c>
      <c r="U1768" s="9">
        <f t="shared" si="193"/>
        <v>41855.859814814816</v>
      </c>
      <c r="V1768" s="9">
        <f t="shared" si="194"/>
        <v>41876.859814814816</v>
      </c>
      <c r="W1768">
        <f t="shared" si="195"/>
        <v>2014</v>
      </c>
    </row>
    <row r="1769" spans="1:23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9">
        <f t="shared" si="189"/>
        <v>41854.658379629633</v>
      </c>
      <c r="K1769">
        <v>1404488884</v>
      </c>
      <c r="L1769" s="9">
        <f t="shared" si="190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2">
        <f t="shared" si="191"/>
        <v>0.46</v>
      </c>
      <c r="R1769">
        <f t="shared" si="192"/>
        <v>58.62</v>
      </c>
      <c r="S1769" s="14" t="s">
        <v>8336</v>
      </c>
      <c r="T1769" t="s">
        <v>8337</v>
      </c>
      <c r="U1769" s="9">
        <f t="shared" si="193"/>
        <v>41824.658379629633</v>
      </c>
      <c r="V1769" s="9">
        <f t="shared" si="194"/>
        <v>41854.658379629633</v>
      </c>
      <c r="W1769">
        <f t="shared" si="195"/>
        <v>2014</v>
      </c>
    </row>
    <row r="1770" spans="1:23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9">
        <f t="shared" si="189"/>
        <v>41909.560694444444</v>
      </c>
      <c r="K1770">
        <v>1406640444</v>
      </c>
      <c r="L1770" s="9">
        <f t="shared" si="190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2">
        <f t="shared" si="191"/>
        <v>0.04</v>
      </c>
      <c r="R1770">
        <f t="shared" si="192"/>
        <v>12.47</v>
      </c>
      <c r="S1770" s="14" t="s">
        <v>8336</v>
      </c>
      <c r="T1770" t="s">
        <v>8337</v>
      </c>
      <c r="U1770" s="9">
        <f t="shared" si="193"/>
        <v>41849.560694444444</v>
      </c>
      <c r="V1770" s="9">
        <f t="shared" si="194"/>
        <v>41909.560694444444</v>
      </c>
      <c r="W1770">
        <f t="shared" si="195"/>
        <v>2014</v>
      </c>
    </row>
    <row r="1771" spans="1:23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9">
        <f t="shared" si="189"/>
        <v>42017.818969907406</v>
      </c>
      <c r="K1771">
        <v>1418585959</v>
      </c>
      <c r="L1771" s="9">
        <f t="shared" si="190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2">
        <f t="shared" si="191"/>
        <v>0.03</v>
      </c>
      <c r="R1771">
        <f t="shared" si="192"/>
        <v>49.14</v>
      </c>
      <c r="S1771" s="14" t="s">
        <v>8336</v>
      </c>
      <c r="T1771" t="s">
        <v>8337</v>
      </c>
      <c r="U1771" s="9">
        <f t="shared" si="193"/>
        <v>41987.818969907406</v>
      </c>
      <c r="V1771" s="9">
        <f t="shared" si="194"/>
        <v>42017.818969907406</v>
      </c>
      <c r="W1771">
        <f t="shared" si="195"/>
        <v>2014</v>
      </c>
    </row>
    <row r="1772" spans="1:23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9">
        <f t="shared" si="189"/>
        <v>41926.780023148152</v>
      </c>
      <c r="K1772">
        <v>1410288194</v>
      </c>
      <c r="L1772" s="9">
        <f t="shared" si="190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2">
        <f t="shared" si="191"/>
        <v>0.56999999999999995</v>
      </c>
      <c r="R1772">
        <f t="shared" si="192"/>
        <v>150.5</v>
      </c>
      <c r="S1772" s="14" t="s">
        <v>8336</v>
      </c>
      <c r="T1772" t="s">
        <v>8337</v>
      </c>
      <c r="U1772" s="9">
        <f t="shared" si="193"/>
        <v>41891.780023148152</v>
      </c>
      <c r="V1772" s="9">
        <f t="shared" si="194"/>
        <v>41926.780023148152</v>
      </c>
      <c r="W1772">
        <f t="shared" si="195"/>
        <v>2014</v>
      </c>
    </row>
    <row r="1773" spans="1:23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9">
        <f t="shared" si="189"/>
        <v>41935.979629629626</v>
      </c>
      <c r="K1773">
        <v>1411515040</v>
      </c>
      <c r="L1773" s="9">
        <f t="shared" si="190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 s="12">
        <f t="shared" si="191"/>
        <v>0.21</v>
      </c>
      <c r="R1773">
        <f t="shared" si="192"/>
        <v>35.799999999999997</v>
      </c>
      <c r="S1773" s="14" t="s">
        <v>8336</v>
      </c>
      <c r="T1773" t="s">
        <v>8337</v>
      </c>
      <c r="U1773" s="9">
        <f t="shared" si="193"/>
        <v>41905.979629629626</v>
      </c>
      <c r="V1773" s="9">
        <f t="shared" si="194"/>
        <v>41935.979629629626</v>
      </c>
      <c r="W1773">
        <f t="shared" si="195"/>
        <v>2014</v>
      </c>
    </row>
    <row r="1774" spans="1:23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9">
        <f t="shared" si="189"/>
        <v>41826.718009259261</v>
      </c>
      <c r="K1774">
        <v>1399482836</v>
      </c>
      <c r="L1774" s="9">
        <f t="shared" si="190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2">
        <f t="shared" si="191"/>
        <v>0.16</v>
      </c>
      <c r="R1774">
        <f t="shared" si="192"/>
        <v>45.16</v>
      </c>
      <c r="S1774" s="14" t="s">
        <v>8336</v>
      </c>
      <c r="T1774" t="s">
        <v>8337</v>
      </c>
      <c r="U1774" s="9">
        <f t="shared" si="193"/>
        <v>41766.718009259261</v>
      </c>
      <c r="V1774" s="9">
        <f t="shared" si="194"/>
        <v>41826.718009259261</v>
      </c>
      <c r="W1774">
        <f t="shared" si="195"/>
        <v>2014</v>
      </c>
    </row>
    <row r="1775" spans="1:23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9">
        <f t="shared" si="189"/>
        <v>42023.760393518518</v>
      </c>
      <c r="K1775">
        <v>1417803298</v>
      </c>
      <c r="L1775" s="9">
        <f t="shared" si="190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2">
        <f t="shared" si="191"/>
        <v>0.06</v>
      </c>
      <c r="R1775">
        <f t="shared" si="192"/>
        <v>98.79</v>
      </c>
      <c r="S1775" s="14" t="s">
        <v>8336</v>
      </c>
      <c r="T1775" t="s">
        <v>8337</v>
      </c>
      <c r="U1775" s="9">
        <f t="shared" si="193"/>
        <v>41978.760393518518</v>
      </c>
      <c r="V1775" s="9">
        <f t="shared" si="194"/>
        <v>42023.760393518518</v>
      </c>
      <c r="W1775">
        <f t="shared" si="195"/>
        <v>2014</v>
      </c>
    </row>
    <row r="1776" spans="1:23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9">
        <f t="shared" si="189"/>
        <v>41972.624305555553</v>
      </c>
      <c r="K1776">
        <v>1413609292</v>
      </c>
      <c r="L1776" s="9">
        <f t="shared" si="190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2">
        <f t="shared" si="191"/>
        <v>0.46</v>
      </c>
      <c r="R1776">
        <f t="shared" si="192"/>
        <v>88.31</v>
      </c>
      <c r="S1776" s="14" t="s">
        <v>8336</v>
      </c>
      <c r="T1776" t="s">
        <v>8337</v>
      </c>
      <c r="U1776" s="9">
        <f t="shared" si="193"/>
        <v>41930.218657407408</v>
      </c>
      <c r="V1776" s="9">
        <f t="shared" si="194"/>
        <v>41972.624305555553</v>
      </c>
      <c r="W1776">
        <f t="shared" si="195"/>
        <v>2014</v>
      </c>
    </row>
    <row r="1777" spans="1:23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9">
        <f t="shared" si="189"/>
        <v>41936.976388888885</v>
      </c>
      <c r="K1777">
        <v>1410305160</v>
      </c>
      <c r="L1777" s="9">
        <f t="shared" si="190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 s="12">
        <f t="shared" si="191"/>
        <v>0.65</v>
      </c>
      <c r="R1777">
        <f t="shared" si="192"/>
        <v>170.63</v>
      </c>
      <c r="S1777" s="14" t="s">
        <v>8336</v>
      </c>
      <c r="T1777" t="s">
        <v>8337</v>
      </c>
      <c r="U1777" s="9">
        <f t="shared" si="193"/>
        <v>41891.976388888885</v>
      </c>
      <c r="V1777" s="9">
        <f t="shared" si="194"/>
        <v>41936.976388888885</v>
      </c>
      <c r="W1777">
        <f t="shared" si="195"/>
        <v>2014</v>
      </c>
    </row>
    <row r="1778" spans="1:23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9">
        <f t="shared" si="189"/>
        <v>41941.95684027778</v>
      </c>
      <c r="K1778">
        <v>1411513071</v>
      </c>
      <c r="L1778" s="9">
        <f t="shared" si="190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2">
        <f t="shared" si="191"/>
        <v>7.0000000000000007E-2</v>
      </c>
      <c r="R1778">
        <f t="shared" si="192"/>
        <v>83.75</v>
      </c>
      <c r="S1778" s="14" t="s">
        <v>8336</v>
      </c>
      <c r="T1778" t="s">
        <v>8337</v>
      </c>
      <c r="U1778" s="9">
        <f t="shared" si="193"/>
        <v>41905.95684027778</v>
      </c>
      <c r="V1778" s="9">
        <f t="shared" si="194"/>
        <v>41941.95684027778</v>
      </c>
      <c r="W1778">
        <f t="shared" si="195"/>
        <v>2014</v>
      </c>
    </row>
    <row r="1779" spans="1:23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9">
        <f t="shared" si="189"/>
        <v>42055.357094907406</v>
      </c>
      <c r="K1779">
        <v>1421829253</v>
      </c>
      <c r="L1779" s="9">
        <f t="shared" si="190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2">
        <f t="shared" si="191"/>
        <v>0.14000000000000001</v>
      </c>
      <c r="R1779">
        <f t="shared" si="192"/>
        <v>65.099999999999994</v>
      </c>
      <c r="S1779" s="14" t="s">
        <v>8336</v>
      </c>
      <c r="T1779" t="s">
        <v>8337</v>
      </c>
      <c r="U1779" s="9">
        <f t="shared" si="193"/>
        <v>42025.357094907406</v>
      </c>
      <c r="V1779" s="9">
        <f t="shared" si="194"/>
        <v>42055.357094907406</v>
      </c>
      <c r="W1779">
        <f t="shared" si="195"/>
        <v>2015</v>
      </c>
    </row>
    <row r="1780" spans="1:23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9">
        <f t="shared" si="189"/>
        <v>42090.821701388893</v>
      </c>
      <c r="K1780">
        <v>1423600995</v>
      </c>
      <c r="L1780" s="9">
        <f t="shared" si="190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2">
        <f t="shared" si="191"/>
        <v>0.02</v>
      </c>
      <c r="R1780">
        <f t="shared" si="192"/>
        <v>66.33</v>
      </c>
      <c r="S1780" s="14" t="s">
        <v>8336</v>
      </c>
      <c r="T1780" t="s">
        <v>8337</v>
      </c>
      <c r="U1780" s="9">
        <f t="shared" si="193"/>
        <v>42045.86336805555</v>
      </c>
      <c r="V1780" s="9">
        <f t="shared" si="194"/>
        <v>42090.821701388893</v>
      </c>
      <c r="W1780">
        <f t="shared" si="195"/>
        <v>2015</v>
      </c>
    </row>
    <row r="1781" spans="1:23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9">
        <f t="shared" si="189"/>
        <v>42615.691898148143</v>
      </c>
      <c r="K1781">
        <v>1470242180</v>
      </c>
      <c r="L1781" s="9">
        <f t="shared" si="190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2">
        <f t="shared" si="191"/>
        <v>0.36</v>
      </c>
      <c r="R1781">
        <f t="shared" si="192"/>
        <v>104.89</v>
      </c>
      <c r="S1781" s="14" t="s">
        <v>8336</v>
      </c>
      <c r="T1781" t="s">
        <v>8337</v>
      </c>
      <c r="U1781" s="9">
        <f t="shared" si="193"/>
        <v>42585.691898148143</v>
      </c>
      <c r="V1781" s="9">
        <f t="shared" si="194"/>
        <v>42615.691898148143</v>
      </c>
      <c r="W1781">
        <f t="shared" si="195"/>
        <v>2016</v>
      </c>
    </row>
    <row r="1782" spans="1:23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9">
        <f t="shared" si="189"/>
        <v>42553.600810185184</v>
      </c>
      <c r="K1782">
        <v>1462285510</v>
      </c>
      <c r="L1782" s="9">
        <f t="shared" si="190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 s="12">
        <f t="shared" si="191"/>
        <v>0.4</v>
      </c>
      <c r="R1782">
        <f t="shared" si="192"/>
        <v>78.44</v>
      </c>
      <c r="S1782" s="14" t="s">
        <v>8336</v>
      </c>
      <c r="T1782" t="s">
        <v>8337</v>
      </c>
      <c r="U1782" s="9">
        <f t="shared" si="193"/>
        <v>42493.600810185184</v>
      </c>
      <c r="V1782" s="9">
        <f t="shared" si="194"/>
        <v>42553.600810185184</v>
      </c>
      <c r="W1782">
        <f t="shared" si="195"/>
        <v>2016</v>
      </c>
    </row>
    <row r="1783" spans="1:23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9">
        <f t="shared" si="189"/>
        <v>42628.617418981477</v>
      </c>
      <c r="K1783">
        <v>1471272545</v>
      </c>
      <c r="L1783" s="9">
        <f t="shared" si="190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2">
        <f t="shared" si="191"/>
        <v>0.26</v>
      </c>
      <c r="R1783">
        <f t="shared" si="192"/>
        <v>59.04</v>
      </c>
      <c r="S1783" s="14" t="s">
        <v>8336</v>
      </c>
      <c r="T1783" t="s">
        <v>8337</v>
      </c>
      <c r="U1783" s="9">
        <f t="shared" si="193"/>
        <v>42597.617418981477</v>
      </c>
      <c r="V1783" s="9">
        <f t="shared" si="194"/>
        <v>42628.617418981477</v>
      </c>
      <c r="W1783">
        <f t="shared" si="195"/>
        <v>2016</v>
      </c>
    </row>
    <row r="1784" spans="1:23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9">
        <f t="shared" si="189"/>
        <v>42421.575104166666</v>
      </c>
      <c r="K1784">
        <v>1453211289</v>
      </c>
      <c r="L1784" s="9">
        <f t="shared" si="190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2">
        <f t="shared" si="191"/>
        <v>0.15</v>
      </c>
      <c r="R1784">
        <f t="shared" si="192"/>
        <v>71.34</v>
      </c>
      <c r="S1784" s="14" t="s">
        <v>8336</v>
      </c>
      <c r="T1784" t="s">
        <v>8337</v>
      </c>
      <c r="U1784" s="9">
        <f t="shared" si="193"/>
        <v>42388.575104166666</v>
      </c>
      <c r="V1784" s="9">
        <f t="shared" si="194"/>
        <v>42421.575104166666</v>
      </c>
      <c r="W1784">
        <f t="shared" si="195"/>
        <v>2016</v>
      </c>
    </row>
    <row r="1785" spans="1:23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9">
        <f t="shared" si="189"/>
        <v>42145.949976851851</v>
      </c>
      <c r="K1785">
        <v>1429656478</v>
      </c>
      <c r="L1785" s="9">
        <f t="shared" si="190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2">
        <f t="shared" si="191"/>
        <v>0.24</v>
      </c>
      <c r="R1785">
        <f t="shared" si="192"/>
        <v>51.23</v>
      </c>
      <c r="S1785" s="14" t="s">
        <v>8336</v>
      </c>
      <c r="T1785" t="s">
        <v>8337</v>
      </c>
      <c r="U1785" s="9">
        <f t="shared" si="193"/>
        <v>42115.949976851851</v>
      </c>
      <c r="V1785" s="9">
        <f t="shared" si="194"/>
        <v>42145.949976851851</v>
      </c>
      <c r="W1785">
        <f t="shared" si="195"/>
        <v>2015</v>
      </c>
    </row>
    <row r="1786" spans="1:23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9">
        <f t="shared" si="189"/>
        <v>42035.142361111109</v>
      </c>
      <c r="K1786">
        <v>1419954240</v>
      </c>
      <c r="L1786" s="9">
        <f t="shared" si="190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2">
        <f t="shared" si="191"/>
        <v>0.4</v>
      </c>
      <c r="R1786">
        <f t="shared" si="192"/>
        <v>60.24</v>
      </c>
      <c r="S1786" s="14" t="s">
        <v>8336</v>
      </c>
      <c r="T1786" t="s">
        <v>8337</v>
      </c>
      <c r="U1786" s="9">
        <f t="shared" si="193"/>
        <v>42003.655555555553</v>
      </c>
      <c r="V1786" s="9">
        <f t="shared" si="194"/>
        <v>42035.142361111109</v>
      </c>
      <c r="W1786">
        <f t="shared" si="195"/>
        <v>2014</v>
      </c>
    </row>
    <row r="1787" spans="1:23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9">
        <f t="shared" si="189"/>
        <v>41928</v>
      </c>
      <c r="K1787">
        <v>1410750855</v>
      </c>
      <c r="L1787" s="9">
        <f t="shared" si="190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2">
        <f t="shared" si="191"/>
        <v>0.2</v>
      </c>
      <c r="R1787">
        <f t="shared" si="192"/>
        <v>44.94</v>
      </c>
      <c r="S1787" s="14" t="s">
        <v>8336</v>
      </c>
      <c r="T1787" t="s">
        <v>8337</v>
      </c>
      <c r="U1787" s="9">
        <f t="shared" si="193"/>
        <v>41897.134895833333</v>
      </c>
      <c r="V1787" s="9">
        <f t="shared" si="194"/>
        <v>41928</v>
      </c>
      <c r="W1787">
        <f t="shared" si="195"/>
        <v>2014</v>
      </c>
    </row>
    <row r="1788" spans="1:23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9">
        <f t="shared" si="189"/>
        <v>41988.550659722227</v>
      </c>
      <c r="K1788">
        <v>1416057177</v>
      </c>
      <c r="L1788" s="9">
        <f t="shared" si="190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2">
        <f t="shared" si="191"/>
        <v>0.48</v>
      </c>
      <c r="R1788">
        <f t="shared" si="192"/>
        <v>31.21</v>
      </c>
      <c r="S1788" s="14" t="s">
        <v>8336</v>
      </c>
      <c r="T1788" t="s">
        <v>8337</v>
      </c>
      <c r="U1788" s="9">
        <f t="shared" si="193"/>
        <v>41958.550659722227</v>
      </c>
      <c r="V1788" s="9">
        <f t="shared" si="194"/>
        <v>41988.550659722227</v>
      </c>
      <c r="W1788">
        <f t="shared" si="195"/>
        <v>2014</v>
      </c>
    </row>
    <row r="1789" spans="1:23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9">
        <f t="shared" si="189"/>
        <v>42098.613854166666</v>
      </c>
      <c r="K1789">
        <v>1425570237</v>
      </c>
      <c r="L1789" s="9">
        <f t="shared" si="190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2">
        <f t="shared" si="191"/>
        <v>0.15</v>
      </c>
      <c r="R1789">
        <f t="shared" si="192"/>
        <v>63.88</v>
      </c>
      <c r="S1789" s="14" t="s">
        <v>8336</v>
      </c>
      <c r="T1789" t="s">
        <v>8337</v>
      </c>
      <c r="U1789" s="9">
        <f t="shared" si="193"/>
        <v>42068.65552083333</v>
      </c>
      <c r="V1789" s="9">
        <f t="shared" si="194"/>
        <v>42098.613854166666</v>
      </c>
      <c r="W1789">
        <f t="shared" si="195"/>
        <v>2015</v>
      </c>
    </row>
    <row r="1790" spans="1:23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9">
        <f t="shared" si="189"/>
        <v>41943.94840277778</v>
      </c>
      <c r="K1790">
        <v>1412203542</v>
      </c>
      <c r="L1790" s="9">
        <f t="shared" si="190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2">
        <f t="shared" si="191"/>
        <v>0.01</v>
      </c>
      <c r="R1790">
        <f t="shared" si="192"/>
        <v>19</v>
      </c>
      <c r="S1790" s="14" t="s">
        <v>8336</v>
      </c>
      <c r="T1790" t="s">
        <v>8337</v>
      </c>
      <c r="U1790" s="9">
        <f t="shared" si="193"/>
        <v>41913.94840277778</v>
      </c>
      <c r="V1790" s="9">
        <f t="shared" si="194"/>
        <v>41943.94840277778</v>
      </c>
      <c r="W1790">
        <f t="shared" si="195"/>
        <v>2014</v>
      </c>
    </row>
    <row r="1791" spans="1:23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9">
        <f t="shared" si="189"/>
        <v>42016.250034722223</v>
      </c>
      <c r="K1791">
        <v>1415858403</v>
      </c>
      <c r="L1791" s="9">
        <f t="shared" si="190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2">
        <f t="shared" si="191"/>
        <v>0.01</v>
      </c>
      <c r="R1791">
        <f t="shared" si="192"/>
        <v>10</v>
      </c>
      <c r="S1791" s="14" t="s">
        <v>8336</v>
      </c>
      <c r="T1791" t="s">
        <v>8337</v>
      </c>
      <c r="U1791" s="9">
        <f t="shared" si="193"/>
        <v>41956.250034722223</v>
      </c>
      <c r="V1791" s="9">
        <f t="shared" si="194"/>
        <v>42016.250034722223</v>
      </c>
      <c r="W1791">
        <f t="shared" si="195"/>
        <v>2014</v>
      </c>
    </row>
    <row r="1792" spans="1:23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9">
        <f t="shared" si="189"/>
        <v>42040.674513888887</v>
      </c>
      <c r="K1792">
        <v>1420560678</v>
      </c>
      <c r="L1792" s="9">
        <f t="shared" si="190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 s="12">
        <f t="shared" si="191"/>
        <v>0.05</v>
      </c>
      <c r="R1792">
        <f t="shared" si="192"/>
        <v>109.07</v>
      </c>
      <c r="S1792" s="14" t="s">
        <v>8336</v>
      </c>
      <c r="T1792" t="s">
        <v>8337</v>
      </c>
      <c r="U1792" s="9">
        <f t="shared" si="193"/>
        <v>42010.674513888887</v>
      </c>
      <c r="V1792" s="9">
        <f t="shared" si="194"/>
        <v>42040.674513888887</v>
      </c>
      <c r="W1792">
        <f t="shared" si="195"/>
        <v>2015</v>
      </c>
    </row>
    <row r="1793" spans="1:23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9">
        <f t="shared" si="189"/>
        <v>42033.740335648152</v>
      </c>
      <c r="K1793">
        <v>1417369565</v>
      </c>
      <c r="L1793" s="9">
        <f t="shared" si="190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2">
        <f t="shared" si="191"/>
        <v>0.04</v>
      </c>
      <c r="R1793">
        <f t="shared" si="192"/>
        <v>26.75</v>
      </c>
      <c r="S1793" s="14" t="s">
        <v>8336</v>
      </c>
      <c r="T1793" t="s">
        <v>8337</v>
      </c>
      <c r="U1793" s="9">
        <f t="shared" si="193"/>
        <v>41973.740335648152</v>
      </c>
      <c r="V1793" s="9">
        <f t="shared" si="194"/>
        <v>42033.740335648152</v>
      </c>
      <c r="W1793">
        <f t="shared" si="195"/>
        <v>2014</v>
      </c>
    </row>
    <row r="1794" spans="1:23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9">
        <f t="shared" ref="J1794:J1857" si="196">(I1794/86400)+DATE(1970,1,1)</f>
        <v>42226.290972222225</v>
      </c>
      <c r="K1794">
        <v>1435970682</v>
      </c>
      <c r="L1794" s="9">
        <f t="shared" ref="L1794:L1857" si="197">(K1794/86400)+DATE(1970,1,1)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2">
        <f t="shared" si="191"/>
        <v>0.61</v>
      </c>
      <c r="R1794">
        <f t="shared" si="192"/>
        <v>109.94</v>
      </c>
      <c r="S1794" s="14" t="s">
        <v>8336</v>
      </c>
      <c r="T1794" t="s">
        <v>8337</v>
      </c>
      <c r="U1794" s="9">
        <f t="shared" si="193"/>
        <v>42189.031041666662</v>
      </c>
      <c r="V1794" s="9">
        <f t="shared" si="194"/>
        <v>42226.290972222225</v>
      </c>
      <c r="W1794">
        <f t="shared" si="195"/>
        <v>2015</v>
      </c>
    </row>
    <row r="1795" spans="1:23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9">
        <f t="shared" si="196"/>
        <v>41970.933333333334</v>
      </c>
      <c r="K1795">
        <v>1414531440</v>
      </c>
      <c r="L1795" s="9">
        <f t="shared" si="197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 s="12">
        <f t="shared" ref="Q1795:Q1858" si="198">ROUND(E1795/D1795,2)</f>
        <v>0.01</v>
      </c>
      <c r="R1795">
        <f t="shared" ref="R1795:R1858" si="199">IFERROR(ROUND(E1795/N1795,2),0)</f>
        <v>20</v>
      </c>
      <c r="S1795" s="14" t="s">
        <v>8336</v>
      </c>
      <c r="T1795" t="s">
        <v>8337</v>
      </c>
      <c r="U1795" s="9">
        <f t="shared" ref="U1795:U1858" si="200">(K1795/86400)+DATE(1970,1,1)</f>
        <v>41940.891666666663</v>
      </c>
      <c r="V1795" s="9">
        <f t="shared" ref="V1795:V1858" si="201">(I1795/86400)+DATE(1970,1,1)</f>
        <v>41970.933333333334</v>
      </c>
      <c r="W1795">
        <f t="shared" ref="W1795:W1858" si="202">YEAR(U1795)</f>
        <v>2014</v>
      </c>
    </row>
    <row r="1796" spans="1:23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9">
        <f t="shared" si="196"/>
        <v>42046.551180555558</v>
      </c>
      <c r="K1796">
        <v>1420636422</v>
      </c>
      <c r="L1796" s="9">
        <f t="shared" si="19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2">
        <f t="shared" si="198"/>
        <v>0.11</v>
      </c>
      <c r="R1796">
        <f t="shared" si="199"/>
        <v>55.39</v>
      </c>
      <c r="S1796" s="14" t="s">
        <v>8336</v>
      </c>
      <c r="T1796" t="s">
        <v>8337</v>
      </c>
      <c r="U1796" s="9">
        <f t="shared" si="200"/>
        <v>42011.551180555558</v>
      </c>
      <c r="V1796" s="9">
        <f t="shared" si="201"/>
        <v>42046.551180555558</v>
      </c>
      <c r="W1796">
        <f t="shared" si="202"/>
        <v>2015</v>
      </c>
    </row>
    <row r="1797" spans="1:23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9">
        <f t="shared" si="196"/>
        <v>42657.666666666672</v>
      </c>
      <c r="K1797">
        <v>1473922541</v>
      </c>
      <c r="L1797" s="9">
        <f t="shared" si="19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2">
        <f t="shared" si="198"/>
        <v>0.39</v>
      </c>
      <c r="R1797">
        <f t="shared" si="199"/>
        <v>133.9</v>
      </c>
      <c r="S1797" s="14" t="s">
        <v>8336</v>
      </c>
      <c r="T1797" t="s">
        <v>8337</v>
      </c>
      <c r="U1797" s="9">
        <f t="shared" si="200"/>
        <v>42628.288668981477</v>
      </c>
      <c r="V1797" s="9">
        <f t="shared" si="201"/>
        <v>42657.666666666672</v>
      </c>
      <c r="W1797">
        <f t="shared" si="202"/>
        <v>2016</v>
      </c>
    </row>
    <row r="1798" spans="1:23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9">
        <f t="shared" si="196"/>
        <v>42575.439421296294</v>
      </c>
      <c r="K1798">
        <v>1464172366</v>
      </c>
      <c r="L1798" s="9">
        <f t="shared" si="19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2">
        <f t="shared" si="198"/>
        <v>0.22</v>
      </c>
      <c r="R1798">
        <f t="shared" si="199"/>
        <v>48.72</v>
      </c>
      <c r="S1798" s="14" t="s">
        <v>8336</v>
      </c>
      <c r="T1798" t="s">
        <v>8337</v>
      </c>
      <c r="U1798" s="9">
        <f t="shared" si="200"/>
        <v>42515.439421296294</v>
      </c>
      <c r="V1798" s="9">
        <f t="shared" si="201"/>
        <v>42575.439421296294</v>
      </c>
      <c r="W1798">
        <f t="shared" si="202"/>
        <v>2016</v>
      </c>
    </row>
    <row r="1799" spans="1:23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9">
        <f t="shared" si="196"/>
        <v>42719.56931712963</v>
      </c>
      <c r="K1799">
        <v>1479217189</v>
      </c>
      <c r="L1799" s="9">
        <f t="shared" si="19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2">
        <f t="shared" si="198"/>
        <v>0.68</v>
      </c>
      <c r="R1799">
        <f t="shared" si="199"/>
        <v>48.25</v>
      </c>
      <c r="S1799" s="14" t="s">
        <v>8336</v>
      </c>
      <c r="T1799" t="s">
        <v>8337</v>
      </c>
      <c r="U1799" s="9">
        <f t="shared" si="200"/>
        <v>42689.56931712963</v>
      </c>
      <c r="V1799" s="9">
        <f t="shared" si="201"/>
        <v>42719.56931712963</v>
      </c>
      <c r="W1799">
        <f t="shared" si="202"/>
        <v>2016</v>
      </c>
    </row>
    <row r="1800" spans="1:23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9">
        <f t="shared" si="196"/>
        <v>42404.32677083333</v>
      </c>
      <c r="K1800">
        <v>1449388233</v>
      </c>
      <c r="L1800" s="9">
        <f t="shared" si="19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2">
        <f t="shared" si="198"/>
        <v>0.14000000000000001</v>
      </c>
      <c r="R1800">
        <f t="shared" si="199"/>
        <v>58.97</v>
      </c>
      <c r="S1800" s="14" t="s">
        <v>8336</v>
      </c>
      <c r="T1800" t="s">
        <v>8337</v>
      </c>
      <c r="U1800" s="9">
        <f t="shared" si="200"/>
        <v>42344.32677083333</v>
      </c>
      <c r="V1800" s="9">
        <f t="shared" si="201"/>
        <v>42404.32677083333</v>
      </c>
      <c r="W1800">
        <f t="shared" si="202"/>
        <v>2015</v>
      </c>
    </row>
    <row r="1801" spans="1:23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9">
        <f t="shared" si="196"/>
        <v>41954.884351851855</v>
      </c>
      <c r="K1801">
        <v>1414008808</v>
      </c>
      <c r="L1801" s="9">
        <f t="shared" si="19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2">
        <f t="shared" si="198"/>
        <v>0.02</v>
      </c>
      <c r="R1801">
        <f t="shared" si="199"/>
        <v>11.64</v>
      </c>
      <c r="S1801" s="14" t="s">
        <v>8336</v>
      </c>
      <c r="T1801" t="s">
        <v>8337</v>
      </c>
      <c r="U1801" s="9">
        <f t="shared" si="200"/>
        <v>41934.842685185184</v>
      </c>
      <c r="V1801" s="9">
        <f t="shared" si="201"/>
        <v>41954.884351851855</v>
      </c>
      <c r="W1801">
        <f t="shared" si="202"/>
        <v>2014</v>
      </c>
    </row>
    <row r="1802" spans="1:23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9">
        <f t="shared" si="196"/>
        <v>42653.606134259258</v>
      </c>
      <c r="K1802">
        <v>1473517970</v>
      </c>
      <c r="L1802" s="9">
        <f t="shared" si="19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2">
        <f t="shared" si="198"/>
        <v>0.2</v>
      </c>
      <c r="R1802">
        <f t="shared" si="199"/>
        <v>83.72</v>
      </c>
      <c r="S1802" s="14" t="s">
        <v>8336</v>
      </c>
      <c r="T1802" t="s">
        <v>8337</v>
      </c>
      <c r="U1802" s="9">
        <f t="shared" si="200"/>
        <v>42623.606134259258</v>
      </c>
      <c r="V1802" s="9">
        <f t="shared" si="201"/>
        <v>42653.606134259258</v>
      </c>
      <c r="W1802">
        <f t="shared" si="202"/>
        <v>2016</v>
      </c>
    </row>
    <row r="1803" spans="1:23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9">
        <f t="shared" si="196"/>
        <v>42353.506944444445</v>
      </c>
      <c r="K1803">
        <v>1447429868</v>
      </c>
      <c r="L1803" s="9">
        <f t="shared" si="19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2">
        <f t="shared" si="198"/>
        <v>0.14000000000000001</v>
      </c>
      <c r="R1803">
        <f t="shared" si="199"/>
        <v>63.65</v>
      </c>
      <c r="S1803" s="14" t="s">
        <v>8336</v>
      </c>
      <c r="T1803" t="s">
        <v>8337</v>
      </c>
      <c r="U1803" s="9">
        <f t="shared" si="200"/>
        <v>42321.660509259258</v>
      </c>
      <c r="V1803" s="9">
        <f t="shared" si="201"/>
        <v>42353.506944444445</v>
      </c>
      <c r="W1803">
        <f t="shared" si="202"/>
        <v>2015</v>
      </c>
    </row>
    <row r="1804" spans="1:23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9">
        <f t="shared" si="196"/>
        <v>42182.915972222225</v>
      </c>
      <c r="K1804">
        <v>1433416830</v>
      </c>
      <c r="L1804" s="9">
        <f t="shared" si="19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2">
        <f t="shared" si="198"/>
        <v>0.48</v>
      </c>
      <c r="R1804">
        <f t="shared" si="199"/>
        <v>94.28</v>
      </c>
      <c r="S1804" s="14" t="s">
        <v>8336</v>
      </c>
      <c r="T1804" t="s">
        <v>8337</v>
      </c>
      <c r="U1804" s="9">
        <f t="shared" si="200"/>
        <v>42159.47256944445</v>
      </c>
      <c r="V1804" s="9">
        <f t="shared" si="201"/>
        <v>42182.915972222225</v>
      </c>
      <c r="W1804">
        <f t="shared" si="202"/>
        <v>2015</v>
      </c>
    </row>
    <row r="1805" spans="1:23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9">
        <f t="shared" si="196"/>
        <v>42049.071550925924</v>
      </c>
      <c r="K1805">
        <v>1421199782</v>
      </c>
      <c r="L1805" s="9">
        <f t="shared" si="197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 s="12">
        <f t="shared" si="198"/>
        <v>0.31</v>
      </c>
      <c r="R1805">
        <f t="shared" si="199"/>
        <v>71.87</v>
      </c>
      <c r="S1805" s="14" t="s">
        <v>8336</v>
      </c>
      <c r="T1805" t="s">
        <v>8337</v>
      </c>
      <c r="U1805" s="9">
        <f t="shared" si="200"/>
        <v>42018.071550925924</v>
      </c>
      <c r="V1805" s="9">
        <f t="shared" si="201"/>
        <v>42049.071550925924</v>
      </c>
      <c r="W1805">
        <f t="shared" si="202"/>
        <v>2015</v>
      </c>
    </row>
    <row r="1806" spans="1:23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9">
        <f t="shared" si="196"/>
        <v>42322.719953703709</v>
      </c>
      <c r="K1806">
        <v>1444061804</v>
      </c>
      <c r="L1806" s="9">
        <f t="shared" si="19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2">
        <f t="shared" si="198"/>
        <v>0.35</v>
      </c>
      <c r="R1806">
        <f t="shared" si="199"/>
        <v>104.85</v>
      </c>
      <c r="S1806" s="14" t="s">
        <v>8336</v>
      </c>
      <c r="T1806" t="s">
        <v>8337</v>
      </c>
      <c r="U1806" s="9">
        <f t="shared" si="200"/>
        <v>42282.678287037037</v>
      </c>
      <c r="V1806" s="9">
        <f t="shared" si="201"/>
        <v>42322.719953703709</v>
      </c>
      <c r="W1806">
        <f t="shared" si="202"/>
        <v>2015</v>
      </c>
    </row>
    <row r="1807" spans="1:23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9">
        <f t="shared" si="196"/>
        <v>42279.75</v>
      </c>
      <c r="K1807">
        <v>1441048658</v>
      </c>
      <c r="L1807" s="9">
        <f t="shared" si="19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2">
        <f t="shared" si="198"/>
        <v>0.36</v>
      </c>
      <c r="R1807">
        <f t="shared" si="199"/>
        <v>67.14</v>
      </c>
      <c r="S1807" s="14" t="s">
        <v>8336</v>
      </c>
      <c r="T1807" t="s">
        <v>8337</v>
      </c>
      <c r="U1807" s="9">
        <f t="shared" si="200"/>
        <v>42247.803912037038</v>
      </c>
      <c r="V1807" s="9">
        <f t="shared" si="201"/>
        <v>42279.75</v>
      </c>
      <c r="W1807">
        <f t="shared" si="202"/>
        <v>2015</v>
      </c>
    </row>
    <row r="1808" spans="1:23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9">
        <f t="shared" si="196"/>
        <v>41912.638298611113</v>
      </c>
      <c r="K1808">
        <v>1409066349</v>
      </c>
      <c r="L1808" s="9">
        <f t="shared" si="19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2">
        <f t="shared" si="198"/>
        <v>0.03</v>
      </c>
      <c r="R1808">
        <f t="shared" si="199"/>
        <v>73.88</v>
      </c>
      <c r="S1808" s="14" t="s">
        <v>8336</v>
      </c>
      <c r="T1808" t="s">
        <v>8337</v>
      </c>
      <c r="U1808" s="9">
        <f t="shared" si="200"/>
        <v>41877.638298611113</v>
      </c>
      <c r="V1808" s="9">
        <f t="shared" si="201"/>
        <v>41912.638298611113</v>
      </c>
      <c r="W1808">
        <f t="shared" si="202"/>
        <v>2014</v>
      </c>
    </row>
    <row r="1809" spans="1:23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9">
        <f t="shared" si="196"/>
        <v>41910.068437499998</v>
      </c>
      <c r="K1809">
        <v>1409276313</v>
      </c>
      <c r="L1809" s="9">
        <f t="shared" si="19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2">
        <f t="shared" si="198"/>
        <v>0.11</v>
      </c>
      <c r="R1809">
        <f t="shared" si="199"/>
        <v>69.13</v>
      </c>
      <c r="S1809" s="14" t="s">
        <v>8336</v>
      </c>
      <c r="T1809" t="s">
        <v>8337</v>
      </c>
      <c r="U1809" s="9">
        <f t="shared" si="200"/>
        <v>41880.068437499998</v>
      </c>
      <c r="V1809" s="9">
        <f t="shared" si="201"/>
        <v>41910.068437499998</v>
      </c>
      <c r="W1809">
        <f t="shared" si="202"/>
        <v>2014</v>
      </c>
    </row>
    <row r="1810" spans="1:23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9">
        <f t="shared" si="196"/>
        <v>42777.680902777778</v>
      </c>
      <c r="K1810">
        <v>1483806030</v>
      </c>
      <c r="L1810" s="9">
        <f t="shared" si="19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2">
        <f t="shared" si="198"/>
        <v>0.41</v>
      </c>
      <c r="R1810">
        <f t="shared" si="199"/>
        <v>120.77</v>
      </c>
      <c r="S1810" s="14" t="s">
        <v>8336</v>
      </c>
      <c r="T1810" t="s">
        <v>8337</v>
      </c>
      <c r="U1810" s="9">
        <f t="shared" si="200"/>
        <v>42742.680902777778</v>
      </c>
      <c r="V1810" s="9">
        <f t="shared" si="201"/>
        <v>42777.680902777778</v>
      </c>
      <c r="W1810">
        <f t="shared" si="202"/>
        <v>2017</v>
      </c>
    </row>
    <row r="1811" spans="1:23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9">
        <f t="shared" si="196"/>
        <v>42064.907858796301</v>
      </c>
      <c r="K1811">
        <v>1422222439</v>
      </c>
      <c r="L1811" s="9">
        <f t="shared" si="19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2">
        <f t="shared" si="198"/>
        <v>0.11</v>
      </c>
      <c r="R1811">
        <f t="shared" si="199"/>
        <v>42.22</v>
      </c>
      <c r="S1811" s="14" t="s">
        <v>8336</v>
      </c>
      <c r="T1811" t="s">
        <v>8337</v>
      </c>
      <c r="U1811" s="9">
        <f t="shared" si="200"/>
        <v>42029.907858796301</v>
      </c>
      <c r="V1811" s="9">
        <f t="shared" si="201"/>
        <v>42064.907858796301</v>
      </c>
      <c r="W1811">
        <f t="shared" si="202"/>
        <v>2015</v>
      </c>
    </row>
    <row r="1812" spans="1:23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9">
        <f t="shared" si="196"/>
        <v>41872.91002314815</v>
      </c>
      <c r="K1812">
        <v>1407621026</v>
      </c>
      <c r="L1812" s="9">
        <f t="shared" si="19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2">
        <f t="shared" si="198"/>
        <v>0.03</v>
      </c>
      <c r="R1812">
        <f t="shared" si="199"/>
        <v>7.5</v>
      </c>
      <c r="S1812" s="14" t="s">
        <v>8336</v>
      </c>
      <c r="T1812" t="s">
        <v>8337</v>
      </c>
      <c r="U1812" s="9">
        <f t="shared" si="200"/>
        <v>41860.91002314815</v>
      </c>
      <c r="V1812" s="9">
        <f t="shared" si="201"/>
        <v>41872.91002314815</v>
      </c>
      <c r="W1812">
        <f t="shared" si="202"/>
        <v>2014</v>
      </c>
    </row>
    <row r="1813" spans="1:23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9">
        <f t="shared" si="196"/>
        <v>41936.166666666664</v>
      </c>
      <c r="K1813">
        <v>1408962270</v>
      </c>
      <c r="L1813" s="9">
        <f t="shared" si="19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2">
        <f t="shared" si="198"/>
        <v>0</v>
      </c>
      <c r="R1813">
        <f t="shared" si="199"/>
        <v>1.54</v>
      </c>
      <c r="S1813" s="14" t="s">
        <v>8336</v>
      </c>
      <c r="T1813" t="s">
        <v>8337</v>
      </c>
      <c r="U1813" s="9">
        <f t="shared" si="200"/>
        <v>41876.433680555558</v>
      </c>
      <c r="V1813" s="9">
        <f t="shared" si="201"/>
        <v>41936.166666666664</v>
      </c>
      <c r="W1813">
        <f t="shared" si="202"/>
        <v>2014</v>
      </c>
    </row>
    <row r="1814" spans="1:23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9">
        <f t="shared" si="196"/>
        <v>42554.318703703699</v>
      </c>
      <c r="K1814">
        <v>1464939536</v>
      </c>
      <c r="L1814" s="9">
        <f t="shared" si="19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2">
        <f t="shared" si="198"/>
        <v>0.13</v>
      </c>
      <c r="R1814">
        <f t="shared" si="199"/>
        <v>37.61</v>
      </c>
      <c r="S1814" s="14" t="s">
        <v>8336</v>
      </c>
      <c r="T1814" t="s">
        <v>8337</v>
      </c>
      <c r="U1814" s="9">
        <f t="shared" si="200"/>
        <v>42524.318703703699</v>
      </c>
      <c r="V1814" s="9">
        <f t="shared" si="201"/>
        <v>42554.318703703699</v>
      </c>
      <c r="W1814">
        <f t="shared" si="202"/>
        <v>2016</v>
      </c>
    </row>
    <row r="1815" spans="1:23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9">
        <f t="shared" si="196"/>
        <v>41859.889027777775</v>
      </c>
      <c r="K1815">
        <v>1404940812</v>
      </c>
      <c r="L1815" s="9">
        <f t="shared" si="19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2">
        <f t="shared" si="198"/>
        <v>0</v>
      </c>
      <c r="R1815">
        <f t="shared" si="199"/>
        <v>0</v>
      </c>
      <c r="S1815" s="14" t="s">
        <v>8336</v>
      </c>
      <c r="T1815" t="s">
        <v>8337</v>
      </c>
      <c r="U1815" s="9">
        <f t="shared" si="200"/>
        <v>41829.889027777775</v>
      </c>
      <c r="V1815" s="9">
        <f t="shared" si="201"/>
        <v>41859.889027777775</v>
      </c>
      <c r="W1815">
        <f t="shared" si="202"/>
        <v>2014</v>
      </c>
    </row>
    <row r="1816" spans="1:23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9">
        <f t="shared" si="196"/>
        <v>42063.314074074078</v>
      </c>
      <c r="K1816">
        <v>1422516736</v>
      </c>
      <c r="L1816" s="9">
        <f t="shared" si="19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2">
        <f t="shared" si="198"/>
        <v>0.49</v>
      </c>
      <c r="R1816">
        <f t="shared" si="199"/>
        <v>42.16</v>
      </c>
      <c r="S1816" s="14" t="s">
        <v>8336</v>
      </c>
      <c r="T1816" t="s">
        <v>8337</v>
      </c>
      <c r="U1816" s="9">
        <f t="shared" si="200"/>
        <v>42033.314074074078</v>
      </c>
      <c r="V1816" s="9">
        <f t="shared" si="201"/>
        <v>42063.314074074078</v>
      </c>
      <c r="W1816">
        <f t="shared" si="202"/>
        <v>2015</v>
      </c>
    </row>
    <row r="1817" spans="1:23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9">
        <f t="shared" si="196"/>
        <v>42186.906678240739</v>
      </c>
      <c r="K1817">
        <v>1434577537</v>
      </c>
      <c r="L1817" s="9">
        <f t="shared" si="197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s="12">
        <f t="shared" si="198"/>
        <v>0</v>
      </c>
      <c r="R1817">
        <f t="shared" si="199"/>
        <v>0</v>
      </c>
      <c r="S1817" s="14" t="s">
        <v>8336</v>
      </c>
      <c r="T1817" t="s">
        <v>8337</v>
      </c>
      <c r="U1817" s="9">
        <f t="shared" si="200"/>
        <v>42172.906678240739</v>
      </c>
      <c r="V1817" s="9">
        <f t="shared" si="201"/>
        <v>42186.906678240739</v>
      </c>
      <c r="W1817">
        <f t="shared" si="202"/>
        <v>2015</v>
      </c>
    </row>
    <row r="1818" spans="1:23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9">
        <f t="shared" si="196"/>
        <v>42576.791666666672</v>
      </c>
      <c r="K1818">
        <v>1467061303</v>
      </c>
      <c r="L1818" s="9">
        <f t="shared" si="19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2">
        <f t="shared" si="198"/>
        <v>0.02</v>
      </c>
      <c r="R1818">
        <f t="shared" si="199"/>
        <v>84.83</v>
      </c>
      <c r="S1818" s="14" t="s">
        <v>8336</v>
      </c>
      <c r="T1818" t="s">
        <v>8337</v>
      </c>
      <c r="U1818" s="9">
        <f t="shared" si="200"/>
        <v>42548.876192129625</v>
      </c>
      <c r="V1818" s="9">
        <f t="shared" si="201"/>
        <v>42576.791666666672</v>
      </c>
      <c r="W1818">
        <f t="shared" si="202"/>
        <v>2016</v>
      </c>
    </row>
    <row r="1819" spans="1:23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9">
        <f t="shared" si="196"/>
        <v>42765.290972222225</v>
      </c>
      <c r="K1819">
        <v>1480607607</v>
      </c>
      <c r="L1819" s="9">
        <f t="shared" si="19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2">
        <f t="shared" si="198"/>
        <v>0.52</v>
      </c>
      <c r="R1819">
        <f t="shared" si="199"/>
        <v>94.19</v>
      </c>
      <c r="S1819" s="14" t="s">
        <v>8336</v>
      </c>
      <c r="T1819" t="s">
        <v>8337</v>
      </c>
      <c r="U1819" s="9">
        <f t="shared" si="200"/>
        <v>42705.662118055552</v>
      </c>
      <c r="V1819" s="9">
        <f t="shared" si="201"/>
        <v>42765.290972222225</v>
      </c>
      <c r="W1819">
        <f t="shared" si="202"/>
        <v>2016</v>
      </c>
    </row>
    <row r="1820" spans="1:23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9">
        <f t="shared" si="196"/>
        <v>42097.192708333328</v>
      </c>
      <c r="K1820">
        <v>1425447450</v>
      </c>
      <c r="L1820" s="9">
        <f t="shared" si="197"/>
        <v>42067.234375</v>
      </c>
      <c r="M1820" t="b">
        <v>0</v>
      </c>
      <c r="N1820">
        <v>0</v>
      </c>
      <c r="O1820" t="b">
        <v>0</v>
      </c>
      <c r="P1820" t="s">
        <v>8283</v>
      </c>
      <c r="Q1820" s="12">
        <f t="shared" si="198"/>
        <v>0</v>
      </c>
      <c r="R1820">
        <f t="shared" si="199"/>
        <v>0</v>
      </c>
      <c r="S1820" s="14" t="s">
        <v>8336</v>
      </c>
      <c r="T1820" t="s">
        <v>8337</v>
      </c>
      <c r="U1820" s="9">
        <f t="shared" si="200"/>
        <v>42067.234375</v>
      </c>
      <c r="V1820" s="9">
        <f t="shared" si="201"/>
        <v>42097.192708333328</v>
      </c>
      <c r="W1820">
        <f t="shared" si="202"/>
        <v>2015</v>
      </c>
    </row>
    <row r="1821" spans="1:23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9">
        <f t="shared" si="196"/>
        <v>41850.752268518518</v>
      </c>
      <c r="K1821">
        <v>1404151396</v>
      </c>
      <c r="L1821" s="9">
        <f t="shared" si="19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2">
        <f t="shared" si="198"/>
        <v>0.02</v>
      </c>
      <c r="R1821">
        <f t="shared" si="199"/>
        <v>6.25</v>
      </c>
      <c r="S1821" s="14" t="s">
        <v>8336</v>
      </c>
      <c r="T1821" t="s">
        <v>8337</v>
      </c>
      <c r="U1821" s="9">
        <f t="shared" si="200"/>
        <v>41820.752268518518</v>
      </c>
      <c r="V1821" s="9">
        <f t="shared" si="201"/>
        <v>41850.752268518518</v>
      </c>
      <c r="W1821">
        <f t="shared" si="202"/>
        <v>2014</v>
      </c>
    </row>
    <row r="1822" spans="1:23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9">
        <f t="shared" si="196"/>
        <v>42095.042708333334</v>
      </c>
      <c r="K1822">
        <v>1425261690</v>
      </c>
      <c r="L1822" s="9">
        <f t="shared" si="197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 s="12">
        <f t="shared" si="198"/>
        <v>7.0000000000000007E-2</v>
      </c>
      <c r="R1822">
        <f t="shared" si="199"/>
        <v>213.38</v>
      </c>
      <c r="S1822" s="14" t="s">
        <v>8336</v>
      </c>
      <c r="T1822" t="s">
        <v>8337</v>
      </c>
      <c r="U1822" s="9">
        <f t="shared" si="200"/>
        <v>42065.084374999999</v>
      </c>
      <c r="V1822" s="9">
        <f t="shared" si="201"/>
        <v>42095.042708333334</v>
      </c>
      <c r="W1822">
        <f t="shared" si="202"/>
        <v>2015</v>
      </c>
    </row>
    <row r="1823" spans="1:23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9">
        <f t="shared" si="196"/>
        <v>40971.319062499999</v>
      </c>
      <c r="K1823">
        <v>1326872367</v>
      </c>
      <c r="L1823" s="9">
        <f t="shared" si="19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2">
        <f t="shared" si="198"/>
        <v>1.35</v>
      </c>
      <c r="R1823">
        <f t="shared" si="199"/>
        <v>59.16</v>
      </c>
      <c r="S1823" s="14" t="s">
        <v>8323</v>
      </c>
      <c r="T1823" t="s">
        <v>8324</v>
      </c>
      <c r="U1823" s="9">
        <f t="shared" si="200"/>
        <v>40926.319062499999</v>
      </c>
      <c r="V1823" s="9">
        <f t="shared" si="201"/>
        <v>40971.319062499999</v>
      </c>
      <c r="W1823">
        <f t="shared" si="202"/>
        <v>2012</v>
      </c>
    </row>
    <row r="1824" spans="1:23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9">
        <f t="shared" si="196"/>
        <v>41670.792361111111</v>
      </c>
      <c r="K1824">
        <v>1388084862</v>
      </c>
      <c r="L1824" s="9">
        <f t="shared" si="197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 s="12">
        <f t="shared" si="198"/>
        <v>1</v>
      </c>
      <c r="R1824">
        <f t="shared" si="199"/>
        <v>27.27</v>
      </c>
      <c r="S1824" s="14" t="s">
        <v>8323</v>
      </c>
      <c r="T1824" t="s">
        <v>8324</v>
      </c>
      <c r="U1824" s="9">
        <f t="shared" si="200"/>
        <v>41634.797013888892</v>
      </c>
      <c r="V1824" s="9">
        <f t="shared" si="201"/>
        <v>41670.792361111111</v>
      </c>
      <c r="W1824">
        <f t="shared" si="202"/>
        <v>2013</v>
      </c>
    </row>
    <row r="1825" spans="1:23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9">
        <f t="shared" si="196"/>
        <v>41206.684907407405</v>
      </c>
      <c r="K1825">
        <v>1348503976</v>
      </c>
      <c r="L1825" s="9">
        <f t="shared" si="19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2">
        <f t="shared" si="198"/>
        <v>1.1599999999999999</v>
      </c>
      <c r="R1825">
        <f t="shared" si="199"/>
        <v>24.58</v>
      </c>
      <c r="S1825" s="14" t="s">
        <v>8323</v>
      </c>
      <c r="T1825" t="s">
        <v>8324</v>
      </c>
      <c r="U1825" s="9">
        <f t="shared" si="200"/>
        <v>41176.684907407405</v>
      </c>
      <c r="V1825" s="9">
        <f t="shared" si="201"/>
        <v>41206.684907407405</v>
      </c>
      <c r="W1825">
        <f t="shared" si="202"/>
        <v>2012</v>
      </c>
    </row>
    <row r="1826" spans="1:23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9">
        <f t="shared" si="196"/>
        <v>41647.088888888888</v>
      </c>
      <c r="K1826">
        <v>1387403967</v>
      </c>
      <c r="L1826" s="9">
        <f t="shared" si="197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 s="12">
        <f t="shared" si="198"/>
        <v>1</v>
      </c>
      <c r="R1826">
        <f t="shared" si="199"/>
        <v>75.05</v>
      </c>
      <c r="S1826" s="14" t="s">
        <v>8323</v>
      </c>
      <c r="T1826" t="s">
        <v>8324</v>
      </c>
      <c r="U1826" s="9">
        <f t="shared" si="200"/>
        <v>41626.916284722218</v>
      </c>
      <c r="V1826" s="9">
        <f t="shared" si="201"/>
        <v>41647.088888888888</v>
      </c>
      <c r="W1826">
        <f t="shared" si="202"/>
        <v>2013</v>
      </c>
    </row>
    <row r="1827" spans="1:23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9">
        <f t="shared" si="196"/>
        <v>41466.83452546296</v>
      </c>
      <c r="K1827">
        <v>1371585703</v>
      </c>
      <c r="L1827" s="9">
        <f t="shared" si="19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2">
        <f t="shared" si="198"/>
        <v>1.05</v>
      </c>
      <c r="R1827">
        <f t="shared" si="199"/>
        <v>42.02</v>
      </c>
      <c r="S1827" s="14" t="s">
        <v>8323</v>
      </c>
      <c r="T1827" t="s">
        <v>8324</v>
      </c>
      <c r="U1827" s="9">
        <f t="shared" si="200"/>
        <v>41443.83452546296</v>
      </c>
      <c r="V1827" s="9">
        <f t="shared" si="201"/>
        <v>41466.83452546296</v>
      </c>
      <c r="W1827">
        <f t="shared" si="202"/>
        <v>2013</v>
      </c>
    </row>
    <row r="1828" spans="1:23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9">
        <f t="shared" si="196"/>
        <v>41687.923807870371</v>
      </c>
      <c r="K1828">
        <v>1390083017</v>
      </c>
      <c r="L1828" s="9">
        <f t="shared" si="19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2">
        <f t="shared" si="198"/>
        <v>1.01</v>
      </c>
      <c r="R1828">
        <f t="shared" si="199"/>
        <v>53.16</v>
      </c>
      <c r="S1828" s="14" t="s">
        <v>8323</v>
      </c>
      <c r="T1828" t="s">
        <v>8324</v>
      </c>
      <c r="U1828" s="9">
        <f t="shared" si="200"/>
        <v>41657.923807870371</v>
      </c>
      <c r="V1828" s="9">
        <f t="shared" si="201"/>
        <v>41687.923807870371</v>
      </c>
      <c r="W1828">
        <f t="shared" si="202"/>
        <v>2014</v>
      </c>
    </row>
    <row r="1829" spans="1:23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9">
        <f t="shared" si="196"/>
        <v>40605.325937499998</v>
      </c>
      <c r="K1829">
        <v>1294818561</v>
      </c>
      <c r="L1829" s="9">
        <f t="shared" si="19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2">
        <f t="shared" si="198"/>
        <v>1.01</v>
      </c>
      <c r="R1829">
        <f t="shared" si="199"/>
        <v>83.89</v>
      </c>
      <c r="S1829" s="14" t="s">
        <v>8323</v>
      </c>
      <c r="T1829" t="s">
        <v>8324</v>
      </c>
      <c r="U1829" s="9">
        <f t="shared" si="200"/>
        <v>40555.325937499998</v>
      </c>
      <c r="V1829" s="9">
        <f t="shared" si="201"/>
        <v>40605.325937499998</v>
      </c>
      <c r="W1829">
        <f t="shared" si="202"/>
        <v>2011</v>
      </c>
    </row>
    <row r="1830" spans="1:23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9">
        <f t="shared" si="196"/>
        <v>41768.916666666664</v>
      </c>
      <c r="K1830">
        <v>1396906530</v>
      </c>
      <c r="L1830" s="9">
        <f t="shared" si="19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2">
        <f t="shared" si="198"/>
        <v>1</v>
      </c>
      <c r="R1830">
        <f t="shared" si="199"/>
        <v>417.33</v>
      </c>
      <c r="S1830" s="14" t="s">
        <v>8323</v>
      </c>
      <c r="T1830" t="s">
        <v>8324</v>
      </c>
      <c r="U1830" s="9">
        <f t="shared" si="200"/>
        <v>41736.899652777778</v>
      </c>
      <c r="V1830" s="9">
        <f t="shared" si="201"/>
        <v>41768.916666666664</v>
      </c>
      <c r="W1830">
        <f t="shared" si="202"/>
        <v>2014</v>
      </c>
    </row>
    <row r="1831" spans="1:23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9">
        <f t="shared" si="196"/>
        <v>40564.916666666664</v>
      </c>
      <c r="K1831">
        <v>1291428371</v>
      </c>
      <c r="L1831" s="9">
        <f t="shared" si="19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2">
        <f t="shared" si="198"/>
        <v>1.67</v>
      </c>
      <c r="R1831">
        <f t="shared" si="199"/>
        <v>75.77</v>
      </c>
      <c r="S1831" s="14" t="s">
        <v>8323</v>
      </c>
      <c r="T1831" t="s">
        <v>8324</v>
      </c>
      <c r="U1831" s="9">
        <f t="shared" si="200"/>
        <v>40516.087627314817</v>
      </c>
      <c r="V1831" s="9">
        <f t="shared" si="201"/>
        <v>40564.916666666664</v>
      </c>
      <c r="W1831">
        <f t="shared" si="202"/>
        <v>2010</v>
      </c>
    </row>
    <row r="1832" spans="1:23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9">
        <f t="shared" si="196"/>
        <v>41694.684108796297</v>
      </c>
      <c r="K1832">
        <v>1390667107</v>
      </c>
      <c r="L1832" s="9">
        <f t="shared" si="19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2">
        <f t="shared" si="198"/>
        <v>1.02</v>
      </c>
      <c r="R1832">
        <f t="shared" si="199"/>
        <v>67.39</v>
      </c>
      <c r="S1832" s="14" t="s">
        <v>8323</v>
      </c>
      <c r="T1832" t="s">
        <v>8324</v>
      </c>
      <c r="U1832" s="9">
        <f t="shared" si="200"/>
        <v>41664.684108796297</v>
      </c>
      <c r="V1832" s="9">
        <f t="shared" si="201"/>
        <v>41694.684108796297</v>
      </c>
      <c r="W1832">
        <f t="shared" si="202"/>
        <v>2014</v>
      </c>
    </row>
    <row r="1833" spans="1:23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9">
        <f t="shared" si="196"/>
        <v>41041.996099537035</v>
      </c>
      <c r="K1833">
        <v>1335570863</v>
      </c>
      <c r="L1833" s="9">
        <f t="shared" si="19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2">
        <f t="shared" si="198"/>
        <v>1.03</v>
      </c>
      <c r="R1833">
        <f t="shared" si="199"/>
        <v>73.569999999999993</v>
      </c>
      <c r="S1833" s="14" t="s">
        <v>8323</v>
      </c>
      <c r="T1833" t="s">
        <v>8324</v>
      </c>
      <c r="U1833" s="9">
        <f t="shared" si="200"/>
        <v>41026.996099537035</v>
      </c>
      <c r="V1833" s="9">
        <f t="shared" si="201"/>
        <v>41041.996099537035</v>
      </c>
      <c r="W1833">
        <f t="shared" si="202"/>
        <v>2012</v>
      </c>
    </row>
    <row r="1834" spans="1:23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9">
        <f t="shared" si="196"/>
        <v>40606.539664351854</v>
      </c>
      <c r="K1834">
        <v>1296651427</v>
      </c>
      <c r="L1834" s="9">
        <f t="shared" si="19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2">
        <f t="shared" si="198"/>
        <v>1.43</v>
      </c>
      <c r="R1834">
        <f t="shared" si="199"/>
        <v>25</v>
      </c>
      <c r="S1834" s="14" t="s">
        <v>8323</v>
      </c>
      <c r="T1834" t="s">
        <v>8324</v>
      </c>
      <c r="U1834" s="9">
        <f t="shared" si="200"/>
        <v>40576.539664351854</v>
      </c>
      <c r="V1834" s="9">
        <f t="shared" si="201"/>
        <v>40606.539664351854</v>
      </c>
      <c r="W1834">
        <f t="shared" si="202"/>
        <v>2011</v>
      </c>
    </row>
    <row r="1835" spans="1:23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9">
        <f t="shared" si="196"/>
        <v>41335.332638888889</v>
      </c>
      <c r="K1835">
        <v>1359421403</v>
      </c>
      <c r="L1835" s="9">
        <f t="shared" si="19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2">
        <f t="shared" si="198"/>
        <v>2.63</v>
      </c>
      <c r="R1835">
        <f t="shared" si="199"/>
        <v>42</v>
      </c>
      <c r="S1835" s="14" t="s">
        <v>8323</v>
      </c>
      <c r="T1835" t="s">
        <v>8324</v>
      </c>
      <c r="U1835" s="9">
        <f t="shared" si="200"/>
        <v>41303.044016203705</v>
      </c>
      <c r="V1835" s="9">
        <f t="shared" si="201"/>
        <v>41335.332638888889</v>
      </c>
      <c r="W1835">
        <f t="shared" si="202"/>
        <v>2013</v>
      </c>
    </row>
    <row r="1836" spans="1:23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9">
        <f t="shared" si="196"/>
        <v>42028.964062500003</v>
      </c>
      <c r="K1836">
        <v>1418684895</v>
      </c>
      <c r="L1836" s="9">
        <f t="shared" si="19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2">
        <f t="shared" si="198"/>
        <v>1.18</v>
      </c>
      <c r="R1836">
        <f t="shared" si="199"/>
        <v>131.16999999999999</v>
      </c>
      <c r="S1836" s="14" t="s">
        <v>8323</v>
      </c>
      <c r="T1836" t="s">
        <v>8324</v>
      </c>
      <c r="U1836" s="9">
        <f t="shared" si="200"/>
        <v>41988.964062500003</v>
      </c>
      <c r="V1836" s="9">
        <f t="shared" si="201"/>
        <v>42028.964062500003</v>
      </c>
      <c r="W1836">
        <f t="shared" si="202"/>
        <v>2014</v>
      </c>
    </row>
    <row r="1837" spans="1:23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9">
        <f t="shared" si="196"/>
        <v>42460.660543981481</v>
      </c>
      <c r="K1837">
        <v>1456851071</v>
      </c>
      <c r="L1837" s="9">
        <f t="shared" si="19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2">
        <f t="shared" si="198"/>
        <v>1.04</v>
      </c>
      <c r="R1837">
        <f t="shared" si="199"/>
        <v>47.27</v>
      </c>
      <c r="S1837" s="14" t="s">
        <v>8323</v>
      </c>
      <c r="T1837" t="s">
        <v>8324</v>
      </c>
      <c r="U1837" s="9">
        <f t="shared" si="200"/>
        <v>42430.702210648145</v>
      </c>
      <c r="V1837" s="9">
        <f t="shared" si="201"/>
        <v>42460.660543981481</v>
      </c>
      <c r="W1837">
        <f t="shared" si="202"/>
        <v>2016</v>
      </c>
    </row>
    <row r="1838" spans="1:23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9">
        <f t="shared" si="196"/>
        <v>41322.809363425928</v>
      </c>
      <c r="K1838">
        <v>1359660329</v>
      </c>
      <c r="L1838" s="9">
        <f t="shared" si="19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2">
        <f t="shared" si="198"/>
        <v>2</v>
      </c>
      <c r="R1838">
        <f t="shared" si="199"/>
        <v>182.13</v>
      </c>
      <c r="S1838" s="14" t="s">
        <v>8323</v>
      </c>
      <c r="T1838" t="s">
        <v>8324</v>
      </c>
      <c r="U1838" s="9">
        <f t="shared" si="200"/>
        <v>41305.809363425928</v>
      </c>
      <c r="V1838" s="9">
        <f t="shared" si="201"/>
        <v>41322.809363425928</v>
      </c>
      <c r="W1838">
        <f t="shared" si="202"/>
        <v>2013</v>
      </c>
    </row>
    <row r="1839" spans="1:23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9">
        <f t="shared" si="196"/>
        <v>40986.006192129629</v>
      </c>
      <c r="K1839">
        <v>1326848935</v>
      </c>
      <c r="L1839" s="9">
        <f t="shared" si="19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2">
        <f t="shared" si="198"/>
        <v>3.07</v>
      </c>
      <c r="R1839">
        <f t="shared" si="199"/>
        <v>61.37</v>
      </c>
      <c r="S1839" s="14" t="s">
        <v>8323</v>
      </c>
      <c r="T1839" t="s">
        <v>8324</v>
      </c>
      <c r="U1839" s="9">
        <f t="shared" si="200"/>
        <v>40926.047858796301</v>
      </c>
      <c r="V1839" s="9">
        <f t="shared" si="201"/>
        <v>40986.006192129629</v>
      </c>
      <c r="W1839">
        <f t="shared" si="202"/>
        <v>2012</v>
      </c>
    </row>
    <row r="1840" spans="1:23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9">
        <f t="shared" si="196"/>
        <v>40817.125</v>
      </c>
      <c r="K1840">
        <v>1314989557</v>
      </c>
      <c r="L1840" s="9">
        <f t="shared" si="19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2">
        <f t="shared" si="198"/>
        <v>1</v>
      </c>
      <c r="R1840">
        <f t="shared" si="199"/>
        <v>35.770000000000003</v>
      </c>
      <c r="S1840" s="14" t="s">
        <v>8323</v>
      </c>
      <c r="T1840" t="s">
        <v>8324</v>
      </c>
      <c r="U1840" s="9">
        <f t="shared" si="200"/>
        <v>40788.786539351851</v>
      </c>
      <c r="V1840" s="9">
        <f t="shared" si="201"/>
        <v>40817.125</v>
      </c>
      <c r="W1840">
        <f t="shared" si="202"/>
        <v>2011</v>
      </c>
    </row>
    <row r="1841" spans="1:23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9">
        <f t="shared" si="196"/>
        <v>42644.722013888888</v>
      </c>
      <c r="K1841">
        <v>1472750382</v>
      </c>
      <c r="L1841" s="9">
        <f t="shared" si="19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2">
        <f t="shared" si="198"/>
        <v>2.0499999999999998</v>
      </c>
      <c r="R1841">
        <f t="shared" si="199"/>
        <v>45.62</v>
      </c>
      <c r="S1841" s="14" t="s">
        <v>8323</v>
      </c>
      <c r="T1841" t="s">
        <v>8324</v>
      </c>
      <c r="U1841" s="9">
        <f t="shared" si="200"/>
        <v>42614.722013888888</v>
      </c>
      <c r="V1841" s="9">
        <f t="shared" si="201"/>
        <v>42644.722013888888</v>
      </c>
      <c r="W1841">
        <f t="shared" si="202"/>
        <v>2016</v>
      </c>
    </row>
    <row r="1842" spans="1:23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9">
        <f t="shared" si="196"/>
        <v>41401.207638888889</v>
      </c>
      <c r="K1842">
        <v>1366251510</v>
      </c>
      <c r="L1842" s="9">
        <f t="shared" si="19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2">
        <f t="shared" si="198"/>
        <v>1.0900000000000001</v>
      </c>
      <c r="R1842">
        <f t="shared" si="199"/>
        <v>75.38</v>
      </c>
      <c r="S1842" s="14" t="s">
        <v>8323</v>
      </c>
      <c r="T1842" t="s">
        <v>8324</v>
      </c>
      <c r="U1842" s="9">
        <f t="shared" si="200"/>
        <v>41382.096180555556</v>
      </c>
      <c r="V1842" s="9">
        <f t="shared" si="201"/>
        <v>41401.207638888889</v>
      </c>
      <c r="W1842">
        <f t="shared" si="202"/>
        <v>2013</v>
      </c>
    </row>
    <row r="1843" spans="1:23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9">
        <f t="shared" si="196"/>
        <v>41779.207638888889</v>
      </c>
      <c r="K1843">
        <v>1397679445</v>
      </c>
      <c r="L1843" s="9">
        <f t="shared" si="19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2">
        <f t="shared" si="198"/>
        <v>1.02</v>
      </c>
      <c r="R1843">
        <f t="shared" si="199"/>
        <v>50.88</v>
      </c>
      <c r="S1843" s="14" t="s">
        <v>8323</v>
      </c>
      <c r="T1843" t="s">
        <v>8324</v>
      </c>
      <c r="U1843" s="9">
        <f t="shared" si="200"/>
        <v>41745.84542824074</v>
      </c>
      <c r="V1843" s="9">
        <f t="shared" si="201"/>
        <v>41779.207638888889</v>
      </c>
      <c r="W1843">
        <f t="shared" si="202"/>
        <v>2014</v>
      </c>
    </row>
    <row r="1844" spans="1:23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9">
        <f t="shared" si="196"/>
        <v>42065.249305555553</v>
      </c>
      <c r="K1844">
        <v>1422371381</v>
      </c>
      <c r="L1844" s="9">
        <f t="shared" si="19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2">
        <f t="shared" si="198"/>
        <v>1.25</v>
      </c>
      <c r="R1844">
        <f t="shared" si="199"/>
        <v>119.29</v>
      </c>
      <c r="S1844" s="14" t="s">
        <v>8323</v>
      </c>
      <c r="T1844" t="s">
        <v>8324</v>
      </c>
      <c r="U1844" s="9">
        <f t="shared" si="200"/>
        <v>42031.631724537037</v>
      </c>
      <c r="V1844" s="9">
        <f t="shared" si="201"/>
        <v>42065.249305555553</v>
      </c>
      <c r="W1844">
        <f t="shared" si="202"/>
        <v>2015</v>
      </c>
    </row>
    <row r="1845" spans="1:23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9">
        <f t="shared" si="196"/>
        <v>40594.994837962964</v>
      </c>
      <c r="K1845">
        <v>1295653954</v>
      </c>
      <c r="L1845" s="9">
        <f t="shared" si="19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2">
        <f t="shared" si="198"/>
        <v>1.24</v>
      </c>
      <c r="R1845">
        <f t="shared" si="199"/>
        <v>92.54</v>
      </c>
      <c r="S1845" s="14" t="s">
        <v>8323</v>
      </c>
      <c r="T1845" t="s">
        <v>8324</v>
      </c>
      <c r="U1845" s="9">
        <f t="shared" si="200"/>
        <v>40564.994837962964</v>
      </c>
      <c r="V1845" s="9">
        <f t="shared" si="201"/>
        <v>40594.994837962964</v>
      </c>
      <c r="W1845">
        <f t="shared" si="202"/>
        <v>2011</v>
      </c>
    </row>
    <row r="1846" spans="1:23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9">
        <f t="shared" si="196"/>
        <v>40705.125</v>
      </c>
      <c r="K1846">
        <v>1304464914</v>
      </c>
      <c r="L1846" s="9">
        <f t="shared" si="19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2">
        <f t="shared" si="198"/>
        <v>1.01</v>
      </c>
      <c r="R1846">
        <f t="shared" si="199"/>
        <v>76.05</v>
      </c>
      <c r="S1846" s="14" t="s">
        <v>8323</v>
      </c>
      <c r="T1846" t="s">
        <v>8324</v>
      </c>
      <c r="U1846" s="9">
        <f t="shared" si="200"/>
        <v>40666.973541666666</v>
      </c>
      <c r="V1846" s="9">
        <f t="shared" si="201"/>
        <v>40705.125</v>
      </c>
      <c r="W1846">
        <f t="shared" si="202"/>
        <v>2011</v>
      </c>
    </row>
    <row r="1847" spans="1:23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9">
        <f t="shared" si="196"/>
        <v>42538.204861111109</v>
      </c>
      <c r="K1847">
        <v>1464854398</v>
      </c>
      <c r="L1847" s="9">
        <f t="shared" si="19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2">
        <f t="shared" si="198"/>
        <v>1</v>
      </c>
      <c r="R1847">
        <f t="shared" si="199"/>
        <v>52.63</v>
      </c>
      <c r="S1847" s="14" t="s">
        <v>8323</v>
      </c>
      <c r="T1847" t="s">
        <v>8324</v>
      </c>
      <c r="U1847" s="9">
        <f t="shared" si="200"/>
        <v>42523.333310185189</v>
      </c>
      <c r="V1847" s="9">
        <f t="shared" si="201"/>
        <v>42538.204861111109</v>
      </c>
      <c r="W1847">
        <f t="shared" si="202"/>
        <v>2016</v>
      </c>
    </row>
    <row r="1848" spans="1:23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9">
        <f t="shared" si="196"/>
        <v>41258.650196759263</v>
      </c>
      <c r="K1848">
        <v>1352993777</v>
      </c>
      <c r="L1848" s="9">
        <f t="shared" si="19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2">
        <f t="shared" si="198"/>
        <v>1.38</v>
      </c>
      <c r="R1848">
        <f t="shared" si="199"/>
        <v>98.99</v>
      </c>
      <c r="S1848" s="14" t="s">
        <v>8323</v>
      </c>
      <c r="T1848" t="s">
        <v>8324</v>
      </c>
      <c r="U1848" s="9">
        <f t="shared" si="200"/>
        <v>41228.650196759263</v>
      </c>
      <c r="V1848" s="9">
        <f t="shared" si="201"/>
        <v>41258.650196759263</v>
      </c>
      <c r="W1848">
        <f t="shared" si="202"/>
        <v>2012</v>
      </c>
    </row>
    <row r="1849" spans="1:23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9">
        <f t="shared" si="196"/>
        <v>42115.236481481479</v>
      </c>
      <c r="K1849">
        <v>1427780432</v>
      </c>
      <c r="L1849" s="9">
        <f t="shared" si="19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2">
        <f t="shared" si="198"/>
        <v>1.21</v>
      </c>
      <c r="R1849">
        <f t="shared" si="199"/>
        <v>79.53</v>
      </c>
      <c r="S1849" s="14" t="s">
        <v>8323</v>
      </c>
      <c r="T1849" t="s">
        <v>8324</v>
      </c>
      <c r="U1849" s="9">
        <f t="shared" si="200"/>
        <v>42094.236481481479</v>
      </c>
      <c r="V1849" s="9">
        <f t="shared" si="201"/>
        <v>42115.236481481479</v>
      </c>
      <c r="W1849">
        <f t="shared" si="202"/>
        <v>2015</v>
      </c>
    </row>
    <row r="1850" spans="1:23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9">
        <f t="shared" si="196"/>
        <v>40755.290972222225</v>
      </c>
      <c r="K1850">
        <v>1306608888</v>
      </c>
      <c r="L1850" s="9">
        <f t="shared" si="19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2">
        <f t="shared" si="198"/>
        <v>1.07</v>
      </c>
      <c r="R1850">
        <f t="shared" si="199"/>
        <v>134.21</v>
      </c>
      <c r="S1850" s="14" t="s">
        <v>8323</v>
      </c>
      <c r="T1850" t="s">
        <v>8324</v>
      </c>
      <c r="U1850" s="9">
        <f t="shared" si="200"/>
        <v>40691.788055555553</v>
      </c>
      <c r="V1850" s="9">
        <f t="shared" si="201"/>
        <v>40755.290972222225</v>
      </c>
      <c r="W1850">
        <f t="shared" si="202"/>
        <v>2011</v>
      </c>
    </row>
    <row r="1851" spans="1:23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9">
        <f t="shared" si="196"/>
        <v>41199.845590277779</v>
      </c>
      <c r="K1851">
        <v>1347913059</v>
      </c>
      <c r="L1851" s="9">
        <f t="shared" si="19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2">
        <f t="shared" si="198"/>
        <v>1</v>
      </c>
      <c r="R1851">
        <f t="shared" si="199"/>
        <v>37.630000000000003</v>
      </c>
      <c r="S1851" s="14" t="s">
        <v>8323</v>
      </c>
      <c r="T1851" t="s">
        <v>8324</v>
      </c>
      <c r="U1851" s="9">
        <f t="shared" si="200"/>
        <v>41169.845590277779</v>
      </c>
      <c r="V1851" s="9">
        <f t="shared" si="201"/>
        <v>41199.845590277779</v>
      </c>
      <c r="W1851">
        <f t="shared" si="202"/>
        <v>2012</v>
      </c>
    </row>
    <row r="1852" spans="1:23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9">
        <f t="shared" si="196"/>
        <v>41830.959490740745</v>
      </c>
      <c r="K1852">
        <v>1402441300</v>
      </c>
      <c r="L1852" s="9">
        <f t="shared" si="19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2">
        <f t="shared" si="198"/>
        <v>1.02</v>
      </c>
      <c r="R1852">
        <f t="shared" si="199"/>
        <v>51.04</v>
      </c>
      <c r="S1852" s="14" t="s">
        <v>8323</v>
      </c>
      <c r="T1852" t="s">
        <v>8324</v>
      </c>
      <c r="U1852" s="9">
        <f t="shared" si="200"/>
        <v>41800.959490740745</v>
      </c>
      <c r="V1852" s="9">
        <f t="shared" si="201"/>
        <v>41830.959490740745</v>
      </c>
      <c r="W1852">
        <f t="shared" si="202"/>
        <v>2014</v>
      </c>
    </row>
    <row r="1853" spans="1:23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9">
        <f t="shared" si="196"/>
        <v>41848.041666666664</v>
      </c>
      <c r="K1853">
        <v>1404769538</v>
      </c>
      <c r="L1853" s="9">
        <f t="shared" si="19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2">
        <f t="shared" si="198"/>
        <v>1</v>
      </c>
      <c r="R1853">
        <f t="shared" si="199"/>
        <v>50.04</v>
      </c>
      <c r="S1853" s="14" t="s">
        <v>8323</v>
      </c>
      <c r="T1853" t="s">
        <v>8324</v>
      </c>
      <c r="U1853" s="9">
        <f t="shared" si="200"/>
        <v>41827.906689814816</v>
      </c>
      <c r="V1853" s="9">
        <f t="shared" si="201"/>
        <v>41848.041666666664</v>
      </c>
      <c r="W1853">
        <f t="shared" si="202"/>
        <v>2014</v>
      </c>
    </row>
    <row r="1854" spans="1:23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9">
        <f t="shared" si="196"/>
        <v>42119</v>
      </c>
      <c r="K1854">
        <v>1426703452</v>
      </c>
      <c r="L1854" s="9">
        <f t="shared" si="19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2">
        <f t="shared" si="198"/>
        <v>1.17</v>
      </c>
      <c r="R1854">
        <f t="shared" si="199"/>
        <v>133.93</v>
      </c>
      <c r="S1854" s="14" t="s">
        <v>8323</v>
      </c>
      <c r="T1854" t="s">
        <v>8324</v>
      </c>
      <c r="U1854" s="9">
        <f t="shared" si="200"/>
        <v>42081.77143518519</v>
      </c>
      <c r="V1854" s="9">
        <f t="shared" si="201"/>
        <v>42119</v>
      </c>
      <c r="W1854">
        <f t="shared" si="202"/>
        <v>2015</v>
      </c>
    </row>
    <row r="1855" spans="1:23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9">
        <f t="shared" si="196"/>
        <v>41227.102048611108</v>
      </c>
      <c r="K1855">
        <v>1348536417</v>
      </c>
      <c r="L1855" s="9">
        <f t="shared" si="19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2">
        <f t="shared" si="198"/>
        <v>1.02</v>
      </c>
      <c r="R1855">
        <f t="shared" si="199"/>
        <v>58.21</v>
      </c>
      <c r="S1855" s="14" t="s">
        <v>8323</v>
      </c>
      <c r="T1855" t="s">
        <v>8324</v>
      </c>
      <c r="U1855" s="9">
        <f t="shared" si="200"/>
        <v>41177.060381944444</v>
      </c>
      <c r="V1855" s="9">
        <f t="shared" si="201"/>
        <v>41227.102048611108</v>
      </c>
      <c r="W1855">
        <f t="shared" si="202"/>
        <v>2012</v>
      </c>
    </row>
    <row r="1856" spans="1:23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9">
        <f t="shared" si="196"/>
        <v>41418.021261574075</v>
      </c>
      <c r="K1856">
        <v>1366763437</v>
      </c>
      <c r="L1856" s="9">
        <f t="shared" si="19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2">
        <f t="shared" si="198"/>
        <v>1.02</v>
      </c>
      <c r="R1856">
        <f t="shared" si="199"/>
        <v>88.04</v>
      </c>
      <c r="S1856" s="14" t="s">
        <v>8323</v>
      </c>
      <c r="T1856" t="s">
        <v>8324</v>
      </c>
      <c r="U1856" s="9">
        <f t="shared" si="200"/>
        <v>41388.021261574075</v>
      </c>
      <c r="V1856" s="9">
        <f t="shared" si="201"/>
        <v>41418.021261574075</v>
      </c>
      <c r="W1856">
        <f t="shared" si="202"/>
        <v>2013</v>
      </c>
    </row>
    <row r="1857" spans="1:23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9">
        <f t="shared" si="196"/>
        <v>41645.538657407407</v>
      </c>
      <c r="K1857">
        <v>1385124940</v>
      </c>
      <c r="L1857" s="9">
        <f t="shared" si="19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2">
        <f t="shared" si="198"/>
        <v>1.54</v>
      </c>
      <c r="R1857">
        <f t="shared" si="199"/>
        <v>70.58</v>
      </c>
      <c r="S1857" s="14" t="s">
        <v>8323</v>
      </c>
      <c r="T1857" t="s">
        <v>8324</v>
      </c>
      <c r="U1857" s="9">
        <f t="shared" si="200"/>
        <v>41600.538657407407</v>
      </c>
      <c r="V1857" s="9">
        <f t="shared" si="201"/>
        <v>41645.538657407407</v>
      </c>
      <c r="W1857">
        <f t="shared" si="202"/>
        <v>2013</v>
      </c>
    </row>
    <row r="1858" spans="1:23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9">
        <f t="shared" ref="J1858:J1921" si="203">(I1858/86400)+DATE(1970,1,1)</f>
        <v>41838.854999999996</v>
      </c>
      <c r="K1858">
        <v>1403901072</v>
      </c>
      <c r="L1858" s="9">
        <f t="shared" ref="L1858:L1921" si="204">(K1858/86400)+DATE(1970,1,1)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2">
        <f t="shared" si="198"/>
        <v>1.01</v>
      </c>
      <c r="R1858">
        <f t="shared" si="199"/>
        <v>53.29</v>
      </c>
      <c r="S1858" s="14" t="s">
        <v>8323</v>
      </c>
      <c r="T1858" t="s">
        <v>8324</v>
      </c>
      <c r="U1858" s="9">
        <f t="shared" si="200"/>
        <v>41817.854999999996</v>
      </c>
      <c r="V1858" s="9">
        <f t="shared" si="201"/>
        <v>41838.854999999996</v>
      </c>
      <c r="W1858">
        <f t="shared" si="202"/>
        <v>2014</v>
      </c>
    </row>
    <row r="1859" spans="1:23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9">
        <f t="shared" si="203"/>
        <v>41894.76866898148</v>
      </c>
      <c r="K1859">
        <v>1407954413</v>
      </c>
      <c r="L1859" s="9">
        <f t="shared" si="204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2">
        <f t="shared" ref="Q1859:Q1922" si="205">ROUND(E1859/D1859,2)</f>
        <v>1</v>
      </c>
      <c r="R1859">
        <f t="shared" ref="R1859:R1922" si="206">IFERROR(ROUND(E1859/N1859,2),0)</f>
        <v>136.36000000000001</v>
      </c>
      <c r="S1859" s="14" t="s">
        <v>8323</v>
      </c>
      <c r="T1859" t="s">
        <v>8324</v>
      </c>
      <c r="U1859" s="9">
        <f t="shared" ref="U1859:U1922" si="207">(K1859/86400)+DATE(1970,1,1)</f>
        <v>41864.76866898148</v>
      </c>
      <c r="V1859" s="9">
        <f t="shared" ref="V1859:V1922" si="208">(I1859/86400)+DATE(1970,1,1)</f>
        <v>41894.76866898148</v>
      </c>
      <c r="W1859">
        <f t="shared" ref="W1859:W1922" si="209">YEAR(U1859)</f>
        <v>2014</v>
      </c>
    </row>
    <row r="1860" spans="1:23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9">
        <f t="shared" si="203"/>
        <v>40893.242141203707</v>
      </c>
      <c r="K1860">
        <v>1318826921</v>
      </c>
      <c r="L1860" s="9">
        <f t="shared" si="204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2">
        <f t="shared" si="205"/>
        <v>1.0900000000000001</v>
      </c>
      <c r="R1860">
        <f t="shared" si="206"/>
        <v>40.549999999999997</v>
      </c>
      <c r="S1860" s="14" t="s">
        <v>8323</v>
      </c>
      <c r="T1860" t="s">
        <v>8324</v>
      </c>
      <c r="U1860" s="9">
        <f t="shared" si="207"/>
        <v>40833.200474537036</v>
      </c>
      <c r="V1860" s="9">
        <f t="shared" si="208"/>
        <v>40893.242141203707</v>
      </c>
      <c r="W1860">
        <f t="shared" si="209"/>
        <v>2011</v>
      </c>
    </row>
    <row r="1861" spans="1:23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9">
        <f t="shared" si="203"/>
        <v>40808.770011574074</v>
      </c>
      <c r="K1861">
        <v>1314124129</v>
      </c>
      <c r="L1861" s="9">
        <f t="shared" si="204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2">
        <f t="shared" si="205"/>
        <v>1.32</v>
      </c>
      <c r="R1861">
        <f t="shared" si="206"/>
        <v>70.63</v>
      </c>
      <c r="S1861" s="14" t="s">
        <v>8323</v>
      </c>
      <c r="T1861" t="s">
        <v>8324</v>
      </c>
      <c r="U1861" s="9">
        <f t="shared" si="207"/>
        <v>40778.770011574074</v>
      </c>
      <c r="V1861" s="9">
        <f t="shared" si="208"/>
        <v>40808.770011574074</v>
      </c>
      <c r="W1861">
        <f t="shared" si="209"/>
        <v>2011</v>
      </c>
    </row>
    <row r="1862" spans="1:23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9">
        <f t="shared" si="203"/>
        <v>41676.70930555556</v>
      </c>
      <c r="K1862">
        <v>1389891684</v>
      </c>
      <c r="L1862" s="9">
        <f t="shared" si="204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 s="12">
        <f t="shared" si="205"/>
        <v>1.33</v>
      </c>
      <c r="R1862">
        <f t="shared" si="206"/>
        <v>52.68</v>
      </c>
      <c r="S1862" s="14" t="s">
        <v>8323</v>
      </c>
      <c r="T1862" t="s">
        <v>8324</v>
      </c>
      <c r="U1862" s="9">
        <f t="shared" si="207"/>
        <v>41655.70930555556</v>
      </c>
      <c r="V1862" s="9">
        <f t="shared" si="208"/>
        <v>41676.70930555556</v>
      </c>
      <c r="W1862">
        <f t="shared" si="209"/>
        <v>2014</v>
      </c>
    </row>
    <row r="1863" spans="1:23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9">
        <f t="shared" si="203"/>
        <v>42030.300243055557</v>
      </c>
      <c r="K1863">
        <v>1419664341</v>
      </c>
      <c r="L1863" s="9">
        <f t="shared" si="204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2">
        <f t="shared" si="205"/>
        <v>0</v>
      </c>
      <c r="R1863">
        <f t="shared" si="206"/>
        <v>0</v>
      </c>
      <c r="S1863" s="14" t="s">
        <v>8331</v>
      </c>
      <c r="T1863" t="s">
        <v>8333</v>
      </c>
      <c r="U1863" s="9">
        <f t="shared" si="207"/>
        <v>42000.300243055557</v>
      </c>
      <c r="V1863" s="9">
        <f t="shared" si="208"/>
        <v>42030.300243055557</v>
      </c>
      <c r="W1863">
        <f t="shared" si="209"/>
        <v>2014</v>
      </c>
    </row>
    <row r="1864" spans="1:23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9">
        <f t="shared" si="203"/>
        <v>42802.3125</v>
      </c>
      <c r="K1864">
        <v>1484912974</v>
      </c>
      <c r="L1864" s="9">
        <f t="shared" si="204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 s="12">
        <f t="shared" si="205"/>
        <v>0.08</v>
      </c>
      <c r="R1864">
        <f t="shared" si="206"/>
        <v>90.94</v>
      </c>
      <c r="S1864" s="14" t="s">
        <v>8331</v>
      </c>
      <c r="T1864" t="s">
        <v>8333</v>
      </c>
      <c r="U1864" s="9">
        <f t="shared" si="207"/>
        <v>42755.492754629631</v>
      </c>
      <c r="V1864" s="9">
        <f t="shared" si="208"/>
        <v>42802.3125</v>
      </c>
      <c r="W1864">
        <f t="shared" si="209"/>
        <v>2017</v>
      </c>
    </row>
    <row r="1865" spans="1:23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9">
        <f t="shared" si="203"/>
        <v>41802.797280092593</v>
      </c>
      <c r="K1865">
        <v>1400008085</v>
      </c>
      <c r="L1865" s="9">
        <f t="shared" si="204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2">
        <f t="shared" si="205"/>
        <v>0</v>
      </c>
      <c r="R1865">
        <f t="shared" si="206"/>
        <v>5</v>
      </c>
      <c r="S1865" s="14" t="s">
        <v>8331</v>
      </c>
      <c r="T1865" t="s">
        <v>8333</v>
      </c>
      <c r="U1865" s="9">
        <f t="shared" si="207"/>
        <v>41772.797280092593</v>
      </c>
      <c r="V1865" s="9">
        <f t="shared" si="208"/>
        <v>41802.797280092593</v>
      </c>
      <c r="W1865">
        <f t="shared" si="209"/>
        <v>2014</v>
      </c>
    </row>
    <row r="1866" spans="1:23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9">
        <f t="shared" si="203"/>
        <v>41763.716435185182</v>
      </c>
      <c r="K1866">
        <v>1396631500</v>
      </c>
      <c r="L1866" s="9">
        <f t="shared" si="204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2">
        <f t="shared" si="205"/>
        <v>0.43</v>
      </c>
      <c r="R1866">
        <f t="shared" si="206"/>
        <v>58.08</v>
      </c>
      <c r="S1866" s="14" t="s">
        <v>8331</v>
      </c>
      <c r="T1866" t="s">
        <v>8333</v>
      </c>
      <c r="U1866" s="9">
        <f t="shared" si="207"/>
        <v>41733.716435185182</v>
      </c>
      <c r="V1866" s="9">
        <f t="shared" si="208"/>
        <v>41763.716435185182</v>
      </c>
      <c r="W1866">
        <f t="shared" si="209"/>
        <v>2014</v>
      </c>
    </row>
    <row r="1867" spans="1:23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9">
        <f t="shared" si="203"/>
        <v>42680.409108796295</v>
      </c>
      <c r="K1867">
        <v>1475398147</v>
      </c>
      <c r="L1867" s="9">
        <f t="shared" si="204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2">
        <f t="shared" si="205"/>
        <v>0</v>
      </c>
      <c r="R1867">
        <f t="shared" si="206"/>
        <v>2</v>
      </c>
      <c r="S1867" s="14" t="s">
        <v>8331</v>
      </c>
      <c r="T1867" t="s">
        <v>8333</v>
      </c>
      <c r="U1867" s="9">
        <f t="shared" si="207"/>
        <v>42645.367442129631</v>
      </c>
      <c r="V1867" s="9">
        <f t="shared" si="208"/>
        <v>42680.409108796295</v>
      </c>
      <c r="W1867">
        <f t="shared" si="209"/>
        <v>2016</v>
      </c>
    </row>
    <row r="1868" spans="1:23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9">
        <f t="shared" si="203"/>
        <v>42795.166666666672</v>
      </c>
      <c r="K1868">
        <v>1483768497</v>
      </c>
      <c r="L1868" s="9">
        <f t="shared" si="204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2">
        <f t="shared" si="205"/>
        <v>0.01</v>
      </c>
      <c r="R1868">
        <f t="shared" si="206"/>
        <v>62.5</v>
      </c>
      <c r="S1868" s="14" t="s">
        <v>8331</v>
      </c>
      <c r="T1868" t="s">
        <v>8333</v>
      </c>
      <c r="U1868" s="9">
        <f t="shared" si="207"/>
        <v>42742.246493055558</v>
      </c>
      <c r="V1868" s="9">
        <f t="shared" si="208"/>
        <v>42795.166666666672</v>
      </c>
      <c r="W1868">
        <f t="shared" si="209"/>
        <v>2017</v>
      </c>
    </row>
    <row r="1869" spans="1:23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9">
        <f t="shared" si="203"/>
        <v>42679.924907407403</v>
      </c>
      <c r="K1869">
        <v>1475791912</v>
      </c>
      <c r="L1869" s="9">
        <f t="shared" si="204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2">
        <f t="shared" si="205"/>
        <v>0</v>
      </c>
      <c r="R1869">
        <f t="shared" si="206"/>
        <v>10</v>
      </c>
      <c r="S1869" s="14" t="s">
        <v>8331</v>
      </c>
      <c r="T1869" t="s">
        <v>8333</v>
      </c>
      <c r="U1869" s="9">
        <f t="shared" si="207"/>
        <v>42649.924907407403</v>
      </c>
      <c r="V1869" s="9">
        <f t="shared" si="208"/>
        <v>42679.924907407403</v>
      </c>
      <c r="W1869">
        <f t="shared" si="209"/>
        <v>2016</v>
      </c>
    </row>
    <row r="1870" spans="1:23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9">
        <f t="shared" si="203"/>
        <v>42353.332638888889</v>
      </c>
      <c r="K1870">
        <v>1448044925</v>
      </c>
      <c r="L1870" s="9">
        <f t="shared" si="204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2">
        <f t="shared" si="205"/>
        <v>0.05</v>
      </c>
      <c r="R1870">
        <f t="shared" si="206"/>
        <v>71.59</v>
      </c>
      <c r="S1870" s="14" t="s">
        <v>8331</v>
      </c>
      <c r="T1870" t="s">
        <v>8333</v>
      </c>
      <c r="U1870" s="9">
        <f t="shared" si="207"/>
        <v>42328.779224537036</v>
      </c>
      <c r="V1870" s="9">
        <f t="shared" si="208"/>
        <v>42353.332638888889</v>
      </c>
      <c r="W1870">
        <f t="shared" si="209"/>
        <v>2015</v>
      </c>
    </row>
    <row r="1871" spans="1:23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9">
        <f t="shared" si="203"/>
        <v>42739.002881944441</v>
      </c>
      <c r="K1871">
        <v>1480896249</v>
      </c>
      <c r="L1871" s="9">
        <f t="shared" si="204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2">
        <f t="shared" si="205"/>
        <v>0</v>
      </c>
      <c r="R1871">
        <f t="shared" si="206"/>
        <v>0</v>
      </c>
      <c r="S1871" s="14" t="s">
        <v>8331</v>
      </c>
      <c r="T1871" t="s">
        <v>8333</v>
      </c>
      <c r="U1871" s="9">
        <f t="shared" si="207"/>
        <v>42709.002881944441</v>
      </c>
      <c r="V1871" s="9">
        <f t="shared" si="208"/>
        <v>42739.002881944441</v>
      </c>
      <c r="W1871">
        <f t="shared" si="209"/>
        <v>2016</v>
      </c>
    </row>
    <row r="1872" spans="1:23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9">
        <f t="shared" si="203"/>
        <v>42400.178472222222</v>
      </c>
      <c r="K1872">
        <v>1451723535</v>
      </c>
      <c r="L1872" s="9">
        <f t="shared" si="204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2">
        <f t="shared" si="205"/>
        <v>0.1</v>
      </c>
      <c r="R1872">
        <f t="shared" si="206"/>
        <v>32.82</v>
      </c>
      <c r="S1872" s="14" t="s">
        <v>8331</v>
      </c>
      <c r="T1872" t="s">
        <v>8333</v>
      </c>
      <c r="U1872" s="9">
        <f t="shared" si="207"/>
        <v>42371.355729166666</v>
      </c>
      <c r="V1872" s="9">
        <f t="shared" si="208"/>
        <v>42400.178472222222</v>
      </c>
      <c r="W1872">
        <f t="shared" si="209"/>
        <v>2016</v>
      </c>
    </row>
    <row r="1873" spans="1:23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9">
        <f t="shared" si="203"/>
        <v>41963.825243055559</v>
      </c>
      <c r="K1873">
        <v>1413053301</v>
      </c>
      <c r="L1873" s="9">
        <f t="shared" si="204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2">
        <f t="shared" si="205"/>
        <v>0.72</v>
      </c>
      <c r="R1873">
        <f t="shared" si="206"/>
        <v>49.12</v>
      </c>
      <c r="S1873" s="14" t="s">
        <v>8331</v>
      </c>
      <c r="T1873" t="s">
        <v>8333</v>
      </c>
      <c r="U1873" s="9">
        <f t="shared" si="207"/>
        <v>41923.783576388887</v>
      </c>
      <c r="V1873" s="9">
        <f t="shared" si="208"/>
        <v>41963.825243055559</v>
      </c>
      <c r="W1873">
        <f t="shared" si="209"/>
        <v>2014</v>
      </c>
    </row>
    <row r="1874" spans="1:23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9">
        <f t="shared" si="203"/>
        <v>42185.129652777774</v>
      </c>
      <c r="K1874">
        <v>1433041602</v>
      </c>
      <c r="L1874" s="9">
        <f t="shared" si="204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2">
        <f t="shared" si="205"/>
        <v>0.01</v>
      </c>
      <c r="R1874">
        <f t="shared" si="206"/>
        <v>16.309999999999999</v>
      </c>
      <c r="S1874" s="14" t="s">
        <v>8331</v>
      </c>
      <c r="T1874" t="s">
        <v>8333</v>
      </c>
      <c r="U1874" s="9">
        <f t="shared" si="207"/>
        <v>42155.129652777774</v>
      </c>
      <c r="V1874" s="9">
        <f t="shared" si="208"/>
        <v>42185.129652777774</v>
      </c>
      <c r="W1874">
        <f t="shared" si="209"/>
        <v>2015</v>
      </c>
    </row>
    <row r="1875" spans="1:23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9">
        <f t="shared" si="203"/>
        <v>42193.697916666672</v>
      </c>
      <c r="K1875">
        <v>1433861210</v>
      </c>
      <c r="L1875" s="9">
        <f t="shared" si="204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2">
        <f t="shared" si="205"/>
        <v>0</v>
      </c>
      <c r="R1875">
        <f t="shared" si="206"/>
        <v>18</v>
      </c>
      <c r="S1875" s="14" t="s">
        <v>8331</v>
      </c>
      <c r="T1875" t="s">
        <v>8333</v>
      </c>
      <c r="U1875" s="9">
        <f t="shared" si="207"/>
        <v>42164.615856481483</v>
      </c>
      <c r="V1875" s="9">
        <f t="shared" si="208"/>
        <v>42193.697916666672</v>
      </c>
      <c r="W1875">
        <f t="shared" si="209"/>
        <v>2015</v>
      </c>
    </row>
    <row r="1876" spans="1:23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9">
        <f t="shared" si="203"/>
        <v>42549.969131944439</v>
      </c>
      <c r="K1876">
        <v>1465427733</v>
      </c>
      <c r="L1876" s="9">
        <f t="shared" si="204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2">
        <f t="shared" si="205"/>
        <v>0</v>
      </c>
      <c r="R1876">
        <f t="shared" si="206"/>
        <v>13</v>
      </c>
      <c r="S1876" s="14" t="s">
        <v>8331</v>
      </c>
      <c r="T1876" t="s">
        <v>8333</v>
      </c>
      <c r="U1876" s="9">
        <f t="shared" si="207"/>
        <v>42529.969131944439</v>
      </c>
      <c r="V1876" s="9">
        <f t="shared" si="208"/>
        <v>42549.969131944439</v>
      </c>
      <c r="W1876">
        <f t="shared" si="209"/>
        <v>2016</v>
      </c>
    </row>
    <row r="1877" spans="1:23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9">
        <f t="shared" si="203"/>
        <v>42588.899398148147</v>
      </c>
      <c r="K1877">
        <v>1465335308</v>
      </c>
      <c r="L1877" s="9">
        <f t="shared" si="204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2">
        <f t="shared" si="205"/>
        <v>0.01</v>
      </c>
      <c r="R1877">
        <f t="shared" si="206"/>
        <v>17</v>
      </c>
      <c r="S1877" s="14" t="s">
        <v>8331</v>
      </c>
      <c r="T1877" t="s">
        <v>8333</v>
      </c>
      <c r="U1877" s="9">
        <f t="shared" si="207"/>
        <v>42528.899398148147</v>
      </c>
      <c r="V1877" s="9">
        <f t="shared" si="208"/>
        <v>42588.899398148147</v>
      </c>
      <c r="W1877">
        <f t="shared" si="209"/>
        <v>2016</v>
      </c>
    </row>
    <row r="1878" spans="1:23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9">
        <f t="shared" si="203"/>
        <v>41806.284780092596</v>
      </c>
      <c r="K1878">
        <v>1400309405</v>
      </c>
      <c r="L1878" s="9">
        <f t="shared" si="204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s="12">
        <f t="shared" si="205"/>
        <v>0</v>
      </c>
      <c r="R1878">
        <f t="shared" si="206"/>
        <v>0</v>
      </c>
      <c r="S1878" s="14" t="s">
        <v>8331</v>
      </c>
      <c r="T1878" t="s">
        <v>8333</v>
      </c>
      <c r="U1878" s="9">
        <f t="shared" si="207"/>
        <v>41776.284780092596</v>
      </c>
      <c r="V1878" s="9">
        <f t="shared" si="208"/>
        <v>41806.284780092596</v>
      </c>
      <c r="W1878">
        <f t="shared" si="209"/>
        <v>2014</v>
      </c>
    </row>
    <row r="1879" spans="1:23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9">
        <f t="shared" si="203"/>
        <v>42064.029224537036</v>
      </c>
      <c r="K1879">
        <v>1422664925</v>
      </c>
      <c r="L1879" s="9">
        <f t="shared" si="204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2">
        <f t="shared" si="205"/>
        <v>0</v>
      </c>
      <c r="R1879">
        <f t="shared" si="206"/>
        <v>0</v>
      </c>
      <c r="S1879" s="14" t="s">
        <v>8331</v>
      </c>
      <c r="T1879" t="s">
        <v>8333</v>
      </c>
      <c r="U1879" s="9">
        <f t="shared" si="207"/>
        <v>42035.029224537036</v>
      </c>
      <c r="V1879" s="9">
        <f t="shared" si="208"/>
        <v>42064.029224537036</v>
      </c>
      <c r="W1879">
        <f t="shared" si="209"/>
        <v>2015</v>
      </c>
    </row>
    <row r="1880" spans="1:23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9">
        <f t="shared" si="203"/>
        <v>41803.008738425924</v>
      </c>
      <c r="K1880">
        <v>1400026355</v>
      </c>
      <c r="L1880" s="9">
        <f t="shared" si="204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2">
        <f t="shared" si="205"/>
        <v>0</v>
      </c>
      <c r="R1880">
        <f t="shared" si="206"/>
        <v>0</v>
      </c>
      <c r="S1880" s="14" t="s">
        <v>8331</v>
      </c>
      <c r="T1880" t="s">
        <v>8333</v>
      </c>
      <c r="U1880" s="9">
        <f t="shared" si="207"/>
        <v>41773.008738425924</v>
      </c>
      <c r="V1880" s="9">
        <f t="shared" si="208"/>
        <v>41803.008738425924</v>
      </c>
      <c r="W1880">
        <f t="shared" si="209"/>
        <v>2014</v>
      </c>
    </row>
    <row r="1881" spans="1:23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9">
        <f t="shared" si="203"/>
        <v>42443.607974537037</v>
      </c>
      <c r="K1881">
        <v>1455377729</v>
      </c>
      <c r="L1881" s="9">
        <f t="shared" si="204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2">
        <f t="shared" si="205"/>
        <v>0</v>
      </c>
      <c r="R1881">
        <f t="shared" si="206"/>
        <v>3</v>
      </c>
      <c r="S1881" s="14" t="s">
        <v>8331</v>
      </c>
      <c r="T1881" t="s">
        <v>8333</v>
      </c>
      <c r="U1881" s="9">
        <f t="shared" si="207"/>
        <v>42413.649641203709</v>
      </c>
      <c r="V1881" s="9">
        <f t="shared" si="208"/>
        <v>42443.607974537037</v>
      </c>
      <c r="W1881">
        <f t="shared" si="209"/>
        <v>2016</v>
      </c>
    </row>
    <row r="1882" spans="1:23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9">
        <f t="shared" si="203"/>
        <v>42459.525231481486</v>
      </c>
      <c r="K1882">
        <v>1456839380</v>
      </c>
      <c r="L1882" s="9">
        <f t="shared" si="204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2">
        <f t="shared" si="205"/>
        <v>0.2</v>
      </c>
      <c r="R1882">
        <f t="shared" si="206"/>
        <v>41.83</v>
      </c>
      <c r="S1882" s="14" t="s">
        <v>8331</v>
      </c>
      <c r="T1882" t="s">
        <v>8333</v>
      </c>
      <c r="U1882" s="9">
        <f t="shared" si="207"/>
        <v>42430.566898148143</v>
      </c>
      <c r="V1882" s="9">
        <f t="shared" si="208"/>
        <v>42459.525231481486</v>
      </c>
      <c r="W1882">
        <f t="shared" si="209"/>
        <v>2016</v>
      </c>
    </row>
    <row r="1883" spans="1:23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9">
        <f t="shared" si="203"/>
        <v>42073.110983796301</v>
      </c>
      <c r="K1883">
        <v>1423366789</v>
      </c>
      <c r="L1883" s="9">
        <f t="shared" si="204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2">
        <f t="shared" si="205"/>
        <v>1.73</v>
      </c>
      <c r="R1883">
        <f t="shared" si="206"/>
        <v>49.34</v>
      </c>
      <c r="S1883" s="14" t="s">
        <v>8323</v>
      </c>
      <c r="T1883" t="s">
        <v>8327</v>
      </c>
      <c r="U1883" s="9">
        <f t="shared" si="207"/>
        <v>42043.152650462958</v>
      </c>
      <c r="V1883" s="9">
        <f t="shared" si="208"/>
        <v>42073.110983796301</v>
      </c>
      <c r="W1883">
        <f t="shared" si="209"/>
        <v>2015</v>
      </c>
    </row>
    <row r="1884" spans="1:23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9">
        <f t="shared" si="203"/>
        <v>41100.991666666669</v>
      </c>
      <c r="K1884">
        <v>1339109212</v>
      </c>
      <c r="L1884" s="9">
        <f t="shared" si="204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2">
        <f t="shared" si="205"/>
        <v>1.01</v>
      </c>
      <c r="R1884">
        <f t="shared" si="206"/>
        <v>41.73</v>
      </c>
      <c r="S1884" s="14" t="s">
        <v>8323</v>
      </c>
      <c r="T1884" t="s">
        <v>8327</v>
      </c>
      <c r="U1884" s="9">
        <f t="shared" si="207"/>
        <v>41067.949212962965</v>
      </c>
      <c r="V1884" s="9">
        <f t="shared" si="208"/>
        <v>41100.991666666669</v>
      </c>
      <c r="W1884">
        <f t="shared" si="209"/>
        <v>2012</v>
      </c>
    </row>
    <row r="1885" spans="1:23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9">
        <f t="shared" si="203"/>
        <v>41007.906342592592</v>
      </c>
      <c r="K1885">
        <v>1331333108</v>
      </c>
      <c r="L1885" s="9">
        <f t="shared" si="204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2">
        <f t="shared" si="205"/>
        <v>1.05</v>
      </c>
      <c r="R1885">
        <f t="shared" si="206"/>
        <v>32.72</v>
      </c>
      <c r="S1885" s="14" t="s">
        <v>8323</v>
      </c>
      <c r="T1885" t="s">
        <v>8327</v>
      </c>
      <c r="U1885" s="9">
        <f t="shared" si="207"/>
        <v>40977.948009259257</v>
      </c>
      <c r="V1885" s="9">
        <f t="shared" si="208"/>
        <v>41007.906342592592</v>
      </c>
      <c r="W1885">
        <f t="shared" si="209"/>
        <v>2012</v>
      </c>
    </row>
    <row r="1886" spans="1:23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9">
        <f t="shared" si="203"/>
        <v>41240.5</v>
      </c>
      <c r="K1886">
        <v>1350967535</v>
      </c>
      <c r="L1886" s="9">
        <f t="shared" si="204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2">
        <f t="shared" si="205"/>
        <v>1.35</v>
      </c>
      <c r="R1886">
        <f t="shared" si="206"/>
        <v>51.96</v>
      </c>
      <c r="S1886" s="14" t="s">
        <v>8323</v>
      </c>
      <c r="T1886" t="s">
        <v>8327</v>
      </c>
      <c r="U1886" s="9">
        <f t="shared" si="207"/>
        <v>41205.198321759257</v>
      </c>
      <c r="V1886" s="9">
        <f t="shared" si="208"/>
        <v>41240.5</v>
      </c>
      <c r="W1886">
        <f t="shared" si="209"/>
        <v>2012</v>
      </c>
    </row>
    <row r="1887" spans="1:23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9">
        <f t="shared" si="203"/>
        <v>41131.916666666664</v>
      </c>
      <c r="K1887">
        <v>1341800110</v>
      </c>
      <c r="L1887" s="9">
        <f t="shared" si="204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2">
        <f t="shared" si="205"/>
        <v>1.1599999999999999</v>
      </c>
      <c r="R1887">
        <f t="shared" si="206"/>
        <v>50.69</v>
      </c>
      <c r="S1887" s="14" t="s">
        <v>8323</v>
      </c>
      <c r="T1887" t="s">
        <v>8327</v>
      </c>
      <c r="U1887" s="9">
        <f t="shared" si="207"/>
        <v>41099.093865740739</v>
      </c>
      <c r="V1887" s="9">
        <f t="shared" si="208"/>
        <v>41131.916666666664</v>
      </c>
      <c r="W1887">
        <f t="shared" si="209"/>
        <v>2012</v>
      </c>
    </row>
    <row r="1888" spans="1:23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9">
        <f t="shared" si="203"/>
        <v>41955.94835648148</v>
      </c>
      <c r="K1888">
        <v>1413236738</v>
      </c>
      <c r="L1888" s="9">
        <f t="shared" si="204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2">
        <f t="shared" si="205"/>
        <v>1.02</v>
      </c>
      <c r="R1888">
        <f t="shared" si="206"/>
        <v>42.24</v>
      </c>
      <c r="S1888" s="14" t="s">
        <v>8323</v>
      </c>
      <c r="T1888" t="s">
        <v>8327</v>
      </c>
      <c r="U1888" s="9">
        <f t="shared" si="207"/>
        <v>41925.906689814816</v>
      </c>
      <c r="V1888" s="9">
        <f t="shared" si="208"/>
        <v>41955.94835648148</v>
      </c>
      <c r="W1888">
        <f t="shared" si="209"/>
        <v>2014</v>
      </c>
    </row>
    <row r="1889" spans="1:23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9">
        <f t="shared" si="203"/>
        <v>42341.895833333328</v>
      </c>
      <c r="K1889">
        <v>1447614732</v>
      </c>
      <c r="L1889" s="9">
        <f t="shared" si="204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2">
        <f t="shared" si="205"/>
        <v>1.1100000000000001</v>
      </c>
      <c r="R1889">
        <f t="shared" si="206"/>
        <v>416.88</v>
      </c>
      <c r="S1889" s="14" t="s">
        <v>8323</v>
      </c>
      <c r="T1889" t="s">
        <v>8327</v>
      </c>
      <c r="U1889" s="9">
        <f t="shared" si="207"/>
        <v>42323.800138888888</v>
      </c>
      <c r="V1889" s="9">
        <f t="shared" si="208"/>
        <v>42341.895833333328</v>
      </c>
      <c r="W1889">
        <f t="shared" si="209"/>
        <v>2015</v>
      </c>
    </row>
    <row r="1890" spans="1:23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9">
        <f t="shared" si="203"/>
        <v>40330.207638888889</v>
      </c>
      <c r="K1890">
        <v>1272692732</v>
      </c>
      <c r="L1890" s="9">
        <f t="shared" si="204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2">
        <f t="shared" si="205"/>
        <v>1.66</v>
      </c>
      <c r="R1890">
        <f t="shared" si="206"/>
        <v>46.65</v>
      </c>
      <c r="S1890" s="14" t="s">
        <v>8323</v>
      </c>
      <c r="T1890" t="s">
        <v>8327</v>
      </c>
      <c r="U1890" s="9">
        <f t="shared" si="207"/>
        <v>40299.239953703705</v>
      </c>
      <c r="V1890" s="9">
        <f t="shared" si="208"/>
        <v>40330.207638888889</v>
      </c>
      <c r="W1890">
        <f t="shared" si="209"/>
        <v>2010</v>
      </c>
    </row>
    <row r="1891" spans="1:23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9">
        <f t="shared" si="203"/>
        <v>41344.751689814817</v>
      </c>
      <c r="K1891">
        <v>1359140546</v>
      </c>
      <c r="L1891" s="9">
        <f t="shared" si="204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2">
        <f t="shared" si="205"/>
        <v>1.07</v>
      </c>
      <c r="R1891">
        <f t="shared" si="206"/>
        <v>48.45</v>
      </c>
      <c r="S1891" s="14" t="s">
        <v>8323</v>
      </c>
      <c r="T1891" t="s">
        <v>8327</v>
      </c>
      <c r="U1891" s="9">
        <f t="shared" si="207"/>
        <v>41299.793356481481</v>
      </c>
      <c r="V1891" s="9">
        <f t="shared" si="208"/>
        <v>41344.751689814817</v>
      </c>
      <c r="W1891">
        <f t="shared" si="209"/>
        <v>2013</v>
      </c>
    </row>
    <row r="1892" spans="1:23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9">
        <f t="shared" si="203"/>
        <v>41258.786203703705</v>
      </c>
      <c r="K1892">
        <v>1353005528</v>
      </c>
      <c r="L1892" s="9">
        <f t="shared" si="204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2">
        <f t="shared" si="205"/>
        <v>1.45</v>
      </c>
      <c r="R1892">
        <f t="shared" si="206"/>
        <v>70.53</v>
      </c>
      <c r="S1892" s="14" t="s">
        <v>8323</v>
      </c>
      <c r="T1892" t="s">
        <v>8327</v>
      </c>
      <c r="U1892" s="9">
        <f t="shared" si="207"/>
        <v>41228.786203703705</v>
      </c>
      <c r="V1892" s="9">
        <f t="shared" si="208"/>
        <v>41258.786203703705</v>
      </c>
      <c r="W1892">
        <f t="shared" si="209"/>
        <v>2012</v>
      </c>
    </row>
    <row r="1893" spans="1:23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9">
        <f t="shared" si="203"/>
        <v>40381.25</v>
      </c>
      <c r="K1893">
        <v>1275851354</v>
      </c>
      <c r="L1893" s="9">
        <f t="shared" si="204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2">
        <f t="shared" si="205"/>
        <v>1.06</v>
      </c>
      <c r="R1893">
        <f t="shared" si="206"/>
        <v>87.96</v>
      </c>
      <c r="S1893" s="14" t="s">
        <v>8323</v>
      </c>
      <c r="T1893" t="s">
        <v>8327</v>
      </c>
      <c r="U1893" s="9">
        <f t="shared" si="207"/>
        <v>40335.798078703701</v>
      </c>
      <c r="V1893" s="9">
        <f t="shared" si="208"/>
        <v>40381.25</v>
      </c>
      <c r="W1893">
        <f t="shared" si="209"/>
        <v>2010</v>
      </c>
    </row>
    <row r="1894" spans="1:23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9">
        <f t="shared" si="203"/>
        <v>40701.637511574074</v>
      </c>
      <c r="K1894">
        <v>1304867881</v>
      </c>
      <c r="L1894" s="9">
        <f t="shared" si="204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2">
        <f t="shared" si="205"/>
        <v>1.37</v>
      </c>
      <c r="R1894">
        <f t="shared" si="206"/>
        <v>26.27</v>
      </c>
      <c r="S1894" s="14" t="s">
        <v>8323</v>
      </c>
      <c r="T1894" t="s">
        <v>8327</v>
      </c>
      <c r="U1894" s="9">
        <f t="shared" si="207"/>
        <v>40671.637511574074</v>
      </c>
      <c r="V1894" s="9">
        <f t="shared" si="208"/>
        <v>40701.637511574074</v>
      </c>
      <c r="W1894">
        <f t="shared" si="209"/>
        <v>2011</v>
      </c>
    </row>
    <row r="1895" spans="1:23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9">
        <f t="shared" si="203"/>
        <v>40649.165972222225</v>
      </c>
      <c r="K1895">
        <v>1301524585</v>
      </c>
      <c r="L1895" s="9">
        <f t="shared" si="204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2">
        <f t="shared" si="205"/>
        <v>1.04</v>
      </c>
      <c r="R1895">
        <f t="shared" si="206"/>
        <v>57.78</v>
      </c>
      <c r="S1895" s="14" t="s">
        <v>8323</v>
      </c>
      <c r="T1895" t="s">
        <v>8327</v>
      </c>
      <c r="U1895" s="9">
        <f t="shared" si="207"/>
        <v>40632.94195601852</v>
      </c>
      <c r="V1895" s="9">
        <f t="shared" si="208"/>
        <v>40649.165972222225</v>
      </c>
      <c r="W1895">
        <f t="shared" si="209"/>
        <v>2011</v>
      </c>
    </row>
    <row r="1896" spans="1:23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9">
        <f t="shared" si="203"/>
        <v>40951.90489583333</v>
      </c>
      <c r="K1896">
        <v>1326404583</v>
      </c>
      <c r="L1896" s="9">
        <f t="shared" si="204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 s="12">
        <f t="shared" si="205"/>
        <v>1.1499999999999999</v>
      </c>
      <c r="R1896">
        <f t="shared" si="206"/>
        <v>57.25</v>
      </c>
      <c r="S1896" s="14" t="s">
        <v>8323</v>
      </c>
      <c r="T1896" t="s">
        <v>8327</v>
      </c>
      <c r="U1896" s="9">
        <f t="shared" si="207"/>
        <v>40920.90489583333</v>
      </c>
      <c r="V1896" s="9">
        <f t="shared" si="208"/>
        <v>40951.90489583333</v>
      </c>
      <c r="W1896">
        <f t="shared" si="209"/>
        <v>2012</v>
      </c>
    </row>
    <row r="1897" spans="1:23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9">
        <f t="shared" si="203"/>
        <v>42297.746782407412</v>
      </c>
      <c r="K1897">
        <v>1442771722</v>
      </c>
      <c r="L1897" s="9">
        <f t="shared" si="204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2">
        <f t="shared" si="205"/>
        <v>1.02</v>
      </c>
      <c r="R1897">
        <f t="shared" si="206"/>
        <v>196.34</v>
      </c>
      <c r="S1897" s="14" t="s">
        <v>8323</v>
      </c>
      <c r="T1897" t="s">
        <v>8327</v>
      </c>
      <c r="U1897" s="9">
        <f t="shared" si="207"/>
        <v>42267.746782407412</v>
      </c>
      <c r="V1897" s="9">
        <f t="shared" si="208"/>
        <v>42297.746782407412</v>
      </c>
      <c r="W1897">
        <f t="shared" si="209"/>
        <v>2015</v>
      </c>
    </row>
    <row r="1898" spans="1:23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9">
        <f t="shared" si="203"/>
        <v>41011.710243055553</v>
      </c>
      <c r="K1898">
        <v>1331658165</v>
      </c>
      <c r="L1898" s="9">
        <f t="shared" si="204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2">
        <f t="shared" si="205"/>
        <v>1.24</v>
      </c>
      <c r="R1898">
        <f t="shared" si="206"/>
        <v>43</v>
      </c>
      <c r="S1898" s="14" t="s">
        <v>8323</v>
      </c>
      <c r="T1898" t="s">
        <v>8327</v>
      </c>
      <c r="U1898" s="9">
        <f t="shared" si="207"/>
        <v>40981.710243055553</v>
      </c>
      <c r="V1898" s="9">
        <f t="shared" si="208"/>
        <v>41011.710243055553</v>
      </c>
      <c r="W1898">
        <f t="shared" si="209"/>
        <v>2012</v>
      </c>
    </row>
    <row r="1899" spans="1:23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9">
        <f t="shared" si="203"/>
        <v>41702.875</v>
      </c>
      <c r="K1899">
        <v>1392040806</v>
      </c>
      <c r="L1899" s="9">
        <f t="shared" si="204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 s="12">
        <f t="shared" si="205"/>
        <v>1.02</v>
      </c>
      <c r="R1899">
        <f t="shared" si="206"/>
        <v>35.549999999999997</v>
      </c>
      <c r="S1899" s="14" t="s">
        <v>8323</v>
      </c>
      <c r="T1899" t="s">
        <v>8327</v>
      </c>
      <c r="U1899" s="9">
        <f t="shared" si="207"/>
        <v>41680.583402777775</v>
      </c>
      <c r="V1899" s="9">
        <f t="shared" si="208"/>
        <v>41702.875</v>
      </c>
      <c r="W1899">
        <f t="shared" si="209"/>
        <v>2014</v>
      </c>
    </row>
    <row r="1900" spans="1:23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9">
        <f t="shared" si="203"/>
        <v>42401.75</v>
      </c>
      <c r="K1900">
        <v>1451277473</v>
      </c>
      <c r="L1900" s="9">
        <f t="shared" si="204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2">
        <f t="shared" si="205"/>
        <v>1.45</v>
      </c>
      <c r="R1900">
        <f t="shared" si="206"/>
        <v>68.81</v>
      </c>
      <c r="S1900" s="14" t="s">
        <v>8323</v>
      </c>
      <c r="T1900" t="s">
        <v>8327</v>
      </c>
      <c r="U1900" s="9">
        <f t="shared" si="207"/>
        <v>42366.192974537036</v>
      </c>
      <c r="V1900" s="9">
        <f t="shared" si="208"/>
        <v>42401.75</v>
      </c>
      <c r="W1900">
        <f t="shared" si="209"/>
        <v>2015</v>
      </c>
    </row>
    <row r="1901" spans="1:23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9">
        <f t="shared" si="203"/>
        <v>42088.90006944444</v>
      </c>
      <c r="K1901">
        <v>1424730966</v>
      </c>
      <c r="L1901" s="9">
        <f t="shared" si="204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2">
        <f t="shared" si="205"/>
        <v>1.33</v>
      </c>
      <c r="R1901">
        <f t="shared" si="206"/>
        <v>28.57</v>
      </c>
      <c r="S1901" s="14" t="s">
        <v>8323</v>
      </c>
      <c r="T1901" t="s">
        <v>8327</v>
      </c>
      <c r="U1901" s="9">
        <f t="shared" si="207"/>
        <v>42058.941736111112</v>
      </c>
      <c r="V1901" s="9">
        <f t="shared" si="208"/>
        <v>42088.90006944444</v>
      </c>
      <c r="W1901">
        <f t="shared" si="209"/>
        <v>2015</v>
      </c>
    </row>
    <row r="1902" spans="1:23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9">
        <f t="shared" si="203"/>
        <v>41188.415972222225</v>
      </c>
      <c r="K1902">
        <v>1347137731</v>
      </c>
      <c r="L1902" s="9">
        <f t="shared" si="204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2">
        <f t="shared" si="205"/>
        <v>1.0900000000000001</v>
      </c>
      <c r="R1902">
        <f t="shared" si="206"/>
        <v>50.63</v>
      </c>
      <c r="S1902" s="14" t="s">
        <v>8323</v>
      </c>
      <c r="T1902" t="s">
        <v>8327</v>
      </c>
      <c r="U1902" s="9">
        <f t="shared" si="207"/>
        <v>41160.871886574074</v>
      </c>
      <c r="V1902" s="9">
        <f t="shared" si="208"/>
        <v>41188.415972222225</v>
      </c>
      <c r="W1902">
        <f t="shared" si="209"/>
        <v>2012</v>
      </c>
    </row>
    <row r="1903" spans="1:23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9">
        <f t="shared" si="203"/>
        <v>42146.541666666672</v>
      </c>
      <c r="K1903">
        <v>1429707729</v>
      </c>
      <c r="L1903" s="9">
        <f t="shared" si="204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2">
        <f t="shared" si="205"/>
        <v>0.03</v>
      </c>
      <c r="R1903">
        <f t="shared" si="206"/>
        <v>106.8</v>
      </c>
      <c r="S1903" s="14" t="s">
        <v>8317</v>
      </c>
      <c r="T1903" t="s">
        <v>8346</v>
      </c>
      <c r="U1903" s="9">
        <f t="shared" si="207"/>
        <v>42116.54315972222</v>
      </c>
      <c r="V1903" s="9">
        <f t="shared" si="208"/>
        <v>42146.541666666672</v>
      </c>
      <c r="W1903">
        <f t="shared" si="209"/>
        <v>2015</v>
      </c>
    </row>
    <row r="1904" spans="1:23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9">
        <f t="shared" si="203"/>
        <v>42067.789895833332</v>
      </c>
      <c r="K1904">
        <v>1422903447</v>
      </c>
      <c r="L1904" s="9">
        <f t="shared" si="204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2">
        <f t="shared" si="205"/>
        <v>0.01</v>
      </c>
      <c r="R1904">
        <f t="shared" si="206"/>
        <v>4</v>
      </c>
      <c r="S1904" s="14" t="s">
        <v>8317</v>
      </c>
      <c r="T1904" t="s">
        <v>8346</v>
      </c>
      <c r="U1904" s="9">
        <f t="shared" si="207"/>
        <v>42037.789895833332</v>
      </c>
      <c r="V1904" s="9">
        <f t="shared" si="208"/>
        <v>42067.789895833332</v>
      </c>
      <c r="W1904">
        <f t="shared" si="209"/>
        <v>2015</v>
      </c>
    </row>
    <row r="1905" spans="1:23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9">
        <f t="shared" si="203"/>
        <v>42762.770729166667</v>
      </c>
      <c r="K1905">
        <v>1480357791</v>
      </c>
      <c r="L1905" s="9">
        <f t="shared" si="204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2">
        <f t="shared" si="205"/>
        <v>0.47</v>
      </c>
      <c r="R1905">
        <f t="shared" si="206"/>
        <v>34.1</v>
      </c>
      <c r="S1905" s="14" t="s">
        <v>8317</v>
      </c>
      <c r="T1905" t="s">
        <v>8346</v>
      </c>
      <c r="U1905" s="9">
        <f t="shared" si="207"/>
        <v>42702.770729166667</v>
      </c>
      <c r="V1905" s="9">
        <f t="shared" si="208"/>
        <v>42762.770729166667</v>
      </c>
      <c r="W1905">
        <f t="shared" si="209"/>
        <v>2016</v>
      </c>
    </row>
    <row r="1906" spans="1:23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9">
        <f t="shared" si="203"/>
        <v>42371.685428240744</v>
      </c>
      <c r="K1906">
        <v>1447864021</v>
      </c>
      <c r="L1906" s="9">
        <f t="shared" si="204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2">
        <f t="shared" si="205"/>
        <v>0</v>
      </c>
      <c r="R1906">
        <f t="shared" si="206"/>
        <v>25</v>
      </c>
      <c r="S1906" s="14" t="s">
        <v>8317</v>
      </c>
      <c r="T1906" t="s">
        <v>8346</v>
      </c>
      <c r="U1906" s="9">
        <f t="shared" si="207"/>
        <v>42326.685428240744</v>
      </c>
      <c r="V1906" s="9">
        <f t="shared" si="208"/>
        <v>42371.685428240744</v>
      </c>
      <c r="W1906">
        <f t="shared" si="209"/>
        <v>2015</v>
      </c>
    </row>
    <row r="1907" spans="1:23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9">
        <f t="shared" si="203"/>
        <v>41889.925856481481</v>
      </c>
      <c r="K1907">
        <v>1407535994</v>
      </c>
      <c r="L1907" s="9">
        <f t="shared" si="204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2">
        <f t="shared" si="205"/>
        <v>0</v>
      </c>
      <c r="R1907">
        <f t="shared" si="206"/>
        <v>10.5</v>
      </c>
      <c r="S1907" s="14" t="s">
        <v>8317</v>
      </c>
      <c r="T1907" t="s">
        <v>8346</v>
      </c>
      <c r="U1907" s="9">
        <f t="shared" si="207"/>
        <v>41859.925856481481</v>
      </c>
      <c r="V1907" s="9">
        <f t="shared" si="208"/>
        <v>41889.925856481481</v>
      </c>
      <c r="W1907">
        <f t="shared" si="209"/>
        <v>2014</v>
      </c>
    </row>
    <row r="1908" spans="1:23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9">
        <f t="shared" si="203"/>
        <v>42544.671099537038</v>
      </c>
      <c r="K1908">
        <v>1464105983</v>
      </c>
      <c r="L1908" s="9">
        <f t="shared" si="204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2">
        <f t="shared" si="205"/>
        <v>0.43</v>
      </c>
      <c r="R1908">
        <f t="shared" si="206"/>
        <v>215.96</v>
      </c>
      <c r="S1908" s="14" t="s">
        <v>8317</v>
      </c>
      <c r="T1908" t="s">
        <v>8346</v>
      </c>
      <c r="U1908" s="9">
        <f t="shared" si="207"/>
        <v>42514.671099537038</v>
      </c>
      <c r="V1908" s="9">
        <f t="shared" si="208"/>
        <v>42544.671099537038</v>
      </c>
      <c r="W1908">
        <f t="shared" si="209"/>
        <v>2016</v>
      </c>
    </row>
    <row r="1909" spans="1:23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9">
        <f t="shared" si="203"/>
        <v>41782.587094907409</v>
      </c>
      <c r="K1909">
        <v>1399557925</v>
      </c>
      <c r="L1909" s="9">
        <f t="shared" si="204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2">
        <f t="shared" si="205"/>
        <v>0</v>
      </c>
      <c r="R1909">
        <f t="shared" si="206"/>
        <v>21.25</v>
      </c>
      <c r="S1909" s="14" t="s">
        <v>8317</v>
      </c>
      <c r="T1909" t="s">
        <v>8346</v>
      </c>
      <c r="U1909" s="9">
        <f t="shared" si="207"/>
        <v>41767.587094907409</v>
      </c>
      <c r="V1909" s="9">
        <f t="shared" si="208"/>
        <v>41782.587094907409</v>
      </c>
      <c r="W1909">
        <f t="shared" si="209"/>
        <v>2014</v>
      </c>
    </row>
    <row r="1910" spans="1:23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9">
        <f t="shared" si="203"/>
        <v>42733.917824074073</v>
      </c>
      <c r="K1910">
        <v>1480456900</v>
      </c>
      <c r="L1910" s="9">
        <f t="shared" si="204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2">
        <f t="shared" si="205"/>
        <v>0.02</v>
      </c>
      <c r="R1910">
        <f t="shared" si="206"/>
        <v>108.25</v>
      </c>
      <c r="S1910" s="14" t="s">
        <v>8317</v>
      </c>
      <c r="T1910" t="s">
        <v>8346</v>
      </c>
      <c r="U1910" s="9">
        <f t="shared" si="207"/>
        <v>42703.917824074073</v>
      </c>
      <c r="V1910" s="9">
        <f t="shared" si="208"/>
        <v>42733.917824074073</v>
      </c>
      <c r="W1910">
        <f t="shared" si="209"/>
        <v>2016</v>
      </c>
    </row>
    <row r="1911" spans="1:23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9">
        <f t="shared" si="203"/>
        <v>41935.429155092592</v>
      </c>
      <c r="K1911">
        <v>1411467479</v>
      </c>
      <c r="L1911" s="9">
        <f t="shared" si="204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2">
        <f t="shared" si="205"/>
        <v>0.14000000000000001</v>
      </c>
      <c r="R1911">
        <f t="shared" si="206"/>
        <v>129.97</v>
      </c>
      <c r="S1911" s="14" t="s">
        <v>8317</v>
      </c>
      <c r="T1911" t="s">
        <v>8346</v>
      </c>
      <c r="U1911" s="9">
        <f t="shared" si="207"/>
        <v>41905.429155092592</v>
      </c>
      <c r="V1911" s="9">
        <f t="shared" si="208"/>
        <v>41935.429155092592</v>
      </c>
      <c r="W1911">
        <f t="shared" si="209"/>
        <v>2014</v>
      </c>
    </row>
    <row r="1912" spans="1:23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9">
        <f t="shared" si="203"/>
        <v>42308.947916666672</v>
      </c>
      <c r="K1912">
        <v>1442531217</v>
      </c>
      <c r="L1912" s="9">
        <f t="shared" si="204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2">
        <f t="shared" si="205"/>
        <v>0.39</v>
      </c>
      <c r="R1912">
        <f t="shared" si="206"/>
        <v>117.49</v>
      </c>
      <c r="S1912" s="14" t="s">
        <v>8317</v>
      </c>
      <c r="T1912" t="s">
        <v>8346</v>
      </c>
      <c r="U1912" s="9">
        <f t="shared" si="207"/>
        <v>42264.963159722218</v>
      </c>
      <c r="V1912" s="9">
        <f t="shared" si="208"/>
        <v>42308.947916666672</v>
      </c>
      <c r="W1912">
        <f t="shared" si="209"/>
        <v>2015</v>
      </c>
    </row>
    <row r="1913" spans="1:23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9">
        <f t="shared" si="203"/>
        <v>41860.033958333333</v>
      </c>
      <c r="K1913">
        <v>1404953334</v>
      </c>
      <c r="L1913" s="9">
        <f t="shared" si="204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2">
        <f t="shared" si="205"/>
        <v>0</v>
      </c>
      <c r="R1913">
        <f t="shared" si="206"/>
        <v>10</v>
      </c>
      <c r="S1913" s="14" t="s">
        <v>8317</v>
      </c>
      <c r="T1913" t="s">
        <v>8346</v>
      </c>
      <c r="U1913" s="9">
        <f t="shared" si="207"/>
        <v>41830.033958333333</v>
      </c>
      <c r="V1913" s="9">
        <f t="shared" si="208"/>
        <v>41860.033958333333</v>
      </c>
      <c r="W1913">
        <f t="shared" si="209"/>
        <v>2014</v>
      </c>
    </row>
    <row r="1914" spans="1:23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9">
        <f t="shared" si="203"/>
        <v>42159.226388888885</v>
      </c>
      <c r="K1914">
        <v>1430803560</v>
      </c>
      <c r="L1914" s="9">
        <f t="shared" si="204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2">
        <f t="shared" si="205"/>
        <v>0.59</v>
      </c>
      <c r="R1914">
        <f t="shared" si="206"/>
        <v>70.599999999999994</v>
      </c>
      <c r="S1914" s="14" t="s">
        <v>8317</v>
      </c>
      <c r="T1914" t="s">
        <v>8346</v>
      </c>
      <c r="U1914" s="9">
        <f t="shared" si="207"/>
        <v>42129.226388888885</v>
      </c>
      <c r="V1914" s="9">
        <f t="shared" si="208"/>
        <v>42159.226388888885</v>
      </c>
      <c r="W1914">
        <f t="shared" si="209"/>
        <v>2015</v>
      </c>
    </row>
    <row r="1915" spans="1:23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9">
        <f t="shared" si="203"/>
        <v>41920.511319444442</v>
      </c>
      <c r="K1915">
        <v>1410178578</v>
      </c>
      <c r="L1915" s="9">
        <f t="shared" si="204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2">
        <f t="shared" si="205"/>
        <v>0.01</v>
      </c>
      <c r="R1915">
        <f t="shared" si="206"/>
        <v>24.5</v>
      </c>
      <c r="S1915" s="14" t="s">
        <v>8317</v>
      </c>
      <c r="T1915" t="s">
        <v>8346</v>
      </c>
      <c r="U1915" s="9">
        <f t="shared" si="207"/>
        <v>41890.511319444442</v>
      </c>
      <c r="V1915" s="9">
        <f t="shared" si="208"/>
        <v>41920.511319444442</v>
      </c>
      <c r="W1915">
        <f t="shared" si="209"/>
        <v>2014</v>
      </c>
    </row>
    <row r="1916" spans="1:23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9">
        <f t="shared" si="203"/>
        <v>41944.165972222225</v>
      </c>
      <c r="K1916">
        <v>1413519073</v>
      </c>
      <c r="L1916" s="9">
        <f t="shared" si="204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2">
        <f t="shared" si="205"/>
        <v>0.09</v>
      </c>
      <c r="R1916">
        <f t="shared" si="206"/>
        <v>30</v>
      </c>
      <c r="S1916" s="14" t="s">
        <v>8317</v>
      </c>
      <c r="T1916" t="s">
        <v>8346</v>
      </c>
      <c r="U1916" s="9">
        <f t="shared" si="207"/>
        <v>41929.174456018518</v>
      </c>
      <c r="V1916" s="9">
        <f t="shared" si="208"/>
        <v>41944.165972222225</v>
      </c>
      <c r="W1916">
        <f t="shared" si="209"/>
        <v>2014</v>
      </c>
    </row>
    <row r="1917" spans="1:23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9">
        <f t="shared" si="203"/>
        <v>41884.04886574074</v>
      </c>
      <c r="K1917">
        <v>1407892222</v>
      </c>
      <c r="L1917" s="9">
        <f t="shared" si="204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2">
        <f t="shared" si="205"/>
        <v>0.02</v>
      </c>
      <c r="R1917">
        <f t="shared" si="206"/>
        <v>2</v>
      </c>
      <c r="S1917" s="14" t="s">
        <v>8317</v>
      </c>
      <c r="T1917" t="s">
        <v>8346</v>
      </c>
      <c r="U1917" s="9">
        <f t="shared" si="207"/>
        <v>41864.04886574074</v>
      </c>
      <c r="V1917" s="9">
        <f t="shared" si="208"/>
        <v>41884.04886574074</v>
      </c>
      <c r="W1917">
        <f t="shared" si="209"/>
        <v>2014</v>
      </c>
    </row>
    <row r="1918" spans="1:23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9">
        <f t="shared" si="203"/>
        <v>42681.758969907409</v>
      </c>
      <c r="K1918">
        <v>1476378775</v>
      </c>
      <c r="L1918" s="9">
        <f t="shared" si="204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2">
        <f t="shared" si="205"/>
        <v>0.01</v>
      </c>
      <c r="R1918">
        <f t="shared" si="206"/>
        <v>17</v>
      </c>
      <c r="S1918" s="14" t="s">
        <v>8317</v>
      </c>
      <c r="T1918" t="s">
        <v>8346</v>
      </c>
      <c r="U1918" s="9">
        <f t="shared" si="207"/>
        <v>42656.717303240745</v>
      </c>
      <c r="V1918" s="9">
        <f t="shared" si="208"/>
        <v>42681.758969907409</v>
      </c>
      <c r="W1918">
        <f t="shared" si="209"/>
        <v>2016</v>
      </c>
    </row>
    <row r="1919" spans="1:23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9">
        <f t="shared" si="203"/>
        <v>42776.270057870366</v>
      </c>
      <c r="K1919">
        <v>1484116133</v>
      </c>
      <c r="L1919" s="9">
        <f t="shared" si="204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2">
        <f t="shared" si="205"/>
        <v>0.53</v>
      </c>
      <c r="R1919">
        <f t="shared" si="206"/>
        <v>2928.93</v>
      </c>
      <c r="S1919" s="14" t="s">
        <v>8317</v>
      </c>
      <c r="T1919" t="s">
        <v>8346</v>
      </c>
      <c r="U1919" s="9">
        <f t="shared" si="207"/>
        <v>42746.270057870366</v>
      </c>
      <c r="V1919" s="9">
        <f t="shared" si="208"/>
        <v>42776.270057870366</v>
      </c>
      <c r="W1919">
        <f t="shared" si="209"/>
        <v>2017</v>
      </c>
    </row>
    <row r="1920" spans="1:23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9">
        <f t="shared" si="203"/>
        <v>41863.789942129632</v>
      </c>
      <c r="K1920">
        <v>1404845851</v>
      </c>
      <c r="L1920" s="9">
        <f t="shared" si="204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2">
        <f t="shared" si="205"/>
        <v>0.01</v>
      </c>
      <c r="R1920">
        <f t="shared" si="206"/>
        <v>28.89</v>
      </c>
      <c r="S1920" s="14" t="s">
        <v>8317</v>
      </c>
      <c r="T1920" t="s">
        <v>8346</v>
      </c>
      <c r="U1920" s="9">
        <f t="shared" si="207"/>
        <v>41828.789942129632</v>
      </c>
      <c r="V1920" s="9">
        <f t="shared" si="208"/>
        <v>41863.789942129632</v>
      </c>
      <c r="W1920">
        <f t="shared" si="209"/>
        <v>2014</v>
      </c>
    </row>
    <row r="1921" spans="1:23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9">
        <f t="shared" si="203"/>
        <v>42143.875567129631</v>
      </c>
      <c r="K1921">
        <v>1429477249</v>
      </c>
      <c r="L1921" s="9">
        <f t="shared" si="204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 s="12">
        <f t="shared" si="205"/>
        <v>0.47</v>
      </c>
      <c r="R1921">
        <f t="shared" si="206"/>
        <v>29.63</v>
      </c>
      <c r="S1921" s="14" t="s">
        <v>8317</v>
      </c>
      <c r="T1921" t="s">
        <v>8346</v>
      </c>
      <c r="U1921" s="9">
        <f t="shared" si="207"/>
        <v>42113.875567129631</v>
      </c>
      <c r="V1921" s="9">
        <f t="shared" si="208"/>
        <v>42143.875567129631</v>
      </c>
      <c r="W1921">
        <f t="shared" si="209"/>
        <v>2015</v>
      </c>
    </row>
    <row r="1922" spans="1:23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9">
        <f t="shared" ref="J1922:J1985" si="210">(I1922/86400)+DATE(1970,1,1)</f>
        <v>42298.958333333328</v>
      </c>
      <c r="K1922">
        <v>1443042061</v>
      </c>
      <c r="L1922" s="9">
        <f t="shared" ref="L1922:L1985" si="211">(K1922/86400)+DATE(1970,1,1)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2">
        <f t="shared" si="205"/>
        <v>0.43</v>
      </c>
      <c r="R1922">
        <f t="shared" si="206"/>
        <v>40.98</v>
      </c>
      <c r="S1922" s="14" t="s">
        <v>8317</v>
      </c>
      <c r="T1922" t="s">
        <v>8346</v>
      </c>
      <c r="U1922" s="9">
        <f t="shared" si="207"/>
        <v>42270.875706018516</v>
      </c>
      <c r="V1922" s="9">
        <f t="shared" si="208"/>
        <v>42298.958333333328</v>
      </c>
      <c r="W1922">
        <f t="shared" si="209"/>
        <v>2015</v>
      </c>
    </row>
    <row r="1923" spans="1:23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9">
        <f t="shared" si="210"/>
        <v>41104.221562500003</v>
      </c>
      <c r="K1923">
        <v>1339651143</v>
      </c>
      <c r="L1923" s="9">
        <f t="shared" si="21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2">
        <f t="shared" ref="Q1923:Q1986" si="212">ROUND(E1923/D1923,2)</f>
        <v>1.37</v>
      </c>
      <c r="R1923">
        <f t="shared" ref="R1923:R1986" si="213">IFERROR(ROUND(E1923/N1923,2),0)</f>
        <v>54</v>
      </c>
      <c r="S1923" s="14" t="s">
        <v>8323</v>
      </c>
      <c r="T1923" t="s">
        <v>8327</v>
      </c>
      <c r="U1923" s="9">
        <f t="shared" ref="U1923:U1986" si="214">(K1923/86400)+DATE(1970,1,1)</f>
        <v>41074.221562500003</v>
      </c>
      <c r="V1923" s="9">
        <f t="shared" ref="V1923:V1986" si="215">(I1923/86400)+DATE(1970,1,1)</f>
        <v>41104.221562500003</v>
      </c>
      <c r="W1923">
        <f t="shared" ref="W1923:W1986" si="216">YEAR(U1923)</f>
        <v>2012</v>
      </c>
    </row>
    <row r="1924" spans="1:23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9">
        <f t="shared" si="210"/>
        <v>41620.255868055552</v>
      </c>
      <c r="K1924">
        <v>1384236507</v>
      </c>
      <c r="L1924" s="9">
        <f t="shared" si="21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2">
        <f t="shared" si="212"/>
        <v>1.1599999999999999</v>
      </c>
      <c r="R1924">
        <f t="shared" si="213"/>
        <v>36.11</v>
      </c>
      <c r="S1924" s="14" t="s">
        <v>8323</v>
      </c>
      <c r="T1924" t="s">
        <v>8327</v>
      </c>
      <c r="U1924" s="9">
        <f t="shared" si="214"/>
        <v>41590.255868055552</v>
      </c>
      <c r="V1924" s="9">
        <f t="shared" si="215"/>
        <v>41620.255868055552</v>
      </c>
      <c r="W1924">
        <f t="shared" si="216"/>
        <v>2013</v>
      </c>
    </row>
    <row r="1925" spans="1:23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9">
        <f t="shared" si="210"/>
        <v>40813.207638888889</v>
      </c>
      <c r="K1925">
        <v>1313612532</v>
      </c>
      <c r="L1925" s="9">
        <f t="shared" si="21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2">
        <f t="shared" si="212"/>
        <v>2.41</v>
      </c>
      <c r="R1925">
        <f t="shared" si="213"/>
        <v>23.15</v>
      </c>
      <c r="S1925" s="14" t="s">
        <v>8323</v>
      </c>
      <c r="T1925" t="s">
        <v>8327</v>
      </c>
      <c r="U1925" s="9">
        <f t="shared" si="214"/>
        <v>40772.848749999997</v>
      </c>
      <c r="V1925" s="9">
        <f t="shared" si="215"/>
        <v>40813.207638888889</v>
      </c>
      <c r="W1925">
        <f t="shared" si="216"/>
        <v>2011</v>
      </c>
    </row>
    <row r="1926" spans="1:23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9">
        <f t="shared" si="210"/>
        <v>41654.814583333333</v>
      </c>
      <c r="K1926">
        <v>1387390555</v>
      </c>
      <c r="L1926" s="9">
        <f t="shared" si="21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2">
        <f t="shared" si="212"/>
        <v>1.1399999999999999</v>
      </c>
      <c r="R1926">
        <f t="shared" si="213"/>
        <v>104</v>
      </c>
      <c r="S1926" s="14" t="s">
        <v>8323</v>
      </c>
      <c r="T1926" t="s">
        <v>8327</v>
      </c>
      <c r="U1926" s="9">
        <f t="shared" si="214"/>
        <v>41626.761053240742</v>
      </c>
      <c r="V1926" s="9">
        <f t="shared" si="215"/>
        <v>41654.814583333333</v>
      </c>
      <c r="W1926">
        <f t="shared" si="216"/>
        <v>2013</v>
      </c>
    </row>
    <row r="1927" spans="1:23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9">
        <f t="shared" si="210"/>
        <v>41558</v>
      </c>
      <c r="K1927">
        <v>1379540288</v>
      </c>
      <c r="L1927" s="9">
        <f t="shared" si="21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2">
        <f t="shared" si="212"/>
        <v>1.1000000000000001</v>
      </c>
      <c r="R1927">
        <f t="shared" si="213"/>
        <v>31.83</v>
      </c>
      <c r="S1927" s="14" t="s">
        <v>8323</v>
      </c>
      <c r="T1927" t="s">
        <v>8327</v>
      </c>
      <c r="U1927" s="9">
        <f t="shared" si="214"/>
        <v>41535.90148148148</v>
      </c>
      <c r="V1927" s="9">
        <f t="shared" si="215"/>
        <v>41558</v>
      </c>
      <c r="W1927">
        <f t="shared" si="216"/>
        <v>2013</v>
      </c>
    </row>
    <row r="1928" spans="1:23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9">
        <f t="shared" si="210"/>
        <v>40484.018055555556</v>
      </c>
      <c r="K1928">
        <v>1286319256</v>
      </c>
      <c r="L1928" s="9">
        <f t="shared" si="21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2">
        <f t="shared" si="212"/>
        <v>1.95</v>
      </c>
      <c r="R1928">
        <f t="shared" si="213"/>
        <v>27.39</v>
      </c>
      <c r="S1928" s="14" t="s">
        <v>8323</v>
      </c>
      <c r="T1928" t="s">
        <v>8327</v>
      </c>
      <c r="U1928" s="9">
        <f t="shared" si="214"/>
        <v>40456.954351851848</v>
      </c>
      <c r="V1928" s="9">
        <f t="shared" si="215"/>
        <v>40484.018055555556</v>
      </c>
      <c r="W1928">
        <f t="shared" si="216"/>
        <v>2010</v>
      </c>
    </row>
    <row r="1929" spans="1:23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9">
        <f t="shared" si="210"/>
        <v>40976.207638888889</v>
      </c>
      <c r="K1929">
        <v>1329856839</v>
      </c>
      <c r="L1929" s="9">
        <f t="shared" si="21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2">
        <f t="shared" si="212"/>
        <v>1.03</v>
      </c>
      <c r="R1929">
        <f t="shared" si="213"/>
        <v>56.36</v>
      </c>
      <c r="S1929" s="14" t="s">
        <v>8323</v>
      </c>
      <c r="T1929" t="s">
        <v>8327</v>
      </c>
      <c r="U1929" s="9">
        <f t="shared" si="214"/>
        <v>40960.861562500002</v>
      </c>
      <c r="V1929" s="9">
        <f t="shared" si="215"/>
        <v>40976.207638888889</v>
      </c>
      <c r="W1929">
        <f t="shared" si="216"/>
        <v>2012</v>
      </c>
    </row>
    <row r="1930" spans="1:23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9">
        <f t="shared" si="210"/>
        <v>41401.6480787037</v>
      </c>
      <c r="K1930">
        <v>1365348794</v>
      </c>
      <c r="L1930" s="9">
        <f t="shared" si="21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 s="12">
        <f t="shared" si="212"/>
        <v>1.03</v>
      </c>
      <c r="R1930">
        <f t="shared" si="213"/>
        <v>77.349999999999994</v>
      </c>
      <c r="S1930" s="14" t="s">
        <v>8323</v>
      </c>
      <c r="T1930" t="s">
        <v>8327</v>
      </c>
      <c r="U1930" s="9">
        <f t="shared" si="214"/>
        <v>41371.6480787037</v>
      </c>
      <c r="V1930" s="9">
        <f t="shared" si="215"/>
        <v>41401.6480787037</v>
      </c>
      <c r="W1930">
        <f t="shared" si="216"/>
        <v>2013</v>
      </c>
    </row>
    <row r="1931" spans="1:23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9">
        <f t="shared" si="210"/>
        <v>40729.021597222221</v>
      </c>
      <c r="K1931">
        <v>1306197066</v>
      </c>
      <c r="L1931" s="9">
        <f t="shared" si="21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2">
        <f t="shared" si="212"/>
        <v>1</v>
      </c>
      <c r="R1931">
        <f t="shared" si="213"/>
        <v>42.8</v>
      </c>
      <c r="S1931" s="14" t="s">
        <v>8323</v>
      </c>
      <c r="T1931" t="s">
        <v>8327</v>
      </c>
      <c r="U1931" s="9">
        <f t="shared" si="214"/>
        <v>40687.021597222221</v>
      </c>
      <c r="V1931" s="9">
        <f t="shared" si="215"/>
        <v>40729.021597222221</v>
      </c>
      <c r="W1931">
        <f t="shared" si="216"/>
        <v>2011</v>
      </c>
    </row>
    <row r="1932" spans="1:23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9">
        <f t="shared" si="210"/>
        <v>41462.558819444443</v>
      </c>
      <c r="K1932">
        <v>1368019482</v>
      </c>
      <c r="L1932" s="9">
        <f t="shared" si="21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2">
        <f t="shared" si="212"/>
        <v>1.27</v>
      </c>
      <c r="R1932">
        <f t="shared" si="213"/>
        <v>48.85</v>
      </c>
      <c r="S1932" s="14" t="s">
        <v>8323</v>
      </c>
      <c r="T1932" t="s">
        <v>8327</v>
      </c>
      <c r="U1932" s="9">
        <f t="shared" si="214"/>
        <v>41402.558819444443</v>
      </c>
      <c r="V1932" s="9">
        <f t="shared" si="215"/>
        <v>41462.558819444443</v>
      </c>
      <c r="W1932">
        <f t="shared" si="216"/>
        <v>2013</v>
      </c>
    </row>
    <row r="1933" spans="1:23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9">
        <f t="shared" si="210"/>
        <v>41051.145833333336</v>
      </c>
      <c r="K1933">
        <v>1336512309</v>
      </c>
      <c r="L1933" s="9">
        <f t="shared" si="21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2">
        <f t="shared" si="212"/>
        <v>1.21</v>
      </c>
      <c r="R1933">
        <f t="shared" si="213"/>
        <v>48.24</v>
      </c>
      <c r="S1933" s="14" t="s">
        <v>8323</v>
      </c>
      <c r="T1933" t="s">
        <v>8327</v>
      </c>
      <c r="U1933" s="9">
        <f t="shared" si="214"/>
        <v>41037.892465277779</v>
      </c>
      <c r="V1933" s="9">
        <f t="shared" si="215"/>
        <v>41051.145833333336</v>
      </c>
      <c r="W1933">
        <f t="shared" si="216"/>
        <v>2012</v>
      </c>
    </row>
    <row r="1934" spans="1:23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9">
        <f t="shared" si="210"/>
        <v>40932.809872685189</v>
      </c>
      <c r="K1934">
        <v>1325618773</v>
      </c>
      <c r="L1934" s="9">
        <f t="shared" si="21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 s="12">
        <f t="shared" si="212"/>
        <v>1.07</v>
      </c>
      <c r="R1934">
        <f t="shared" si="213"/>
        <v>70.209999999999994</v>
      </c>
      <c r="S1934" s="14" t="s">
        <v>8323</v>
      </c>
      <c r="T1934" t="s">
        <v>8327</v>
      </c>
      <c r="U1934" s="9">
        <f t="shared" si="214"/>
        <v>40911.809872685189</v>
      </c>
      <c r="V1934" s="9">
        <f t="shared" si="215"/>
        <v>40932.809872685189</v>
      </c>
      <c r="W1934">
        <f t="shared" si="216"/>
        <v>2012</v>
      </c>
    </row>
    <row r="1935" spans="1:23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9">
        <f t="shared" si="210"/>
        <v>41909.130868055552</v>
      </c>
      <c r="K1935">
        <v>1409195307</v>
      </c>
      <c r="L1935" s="9">
        <f t="shared" si="21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2">
        <f t="shared" si="212"/>
        <v>1.72</v>
      </c>
      <c r="R1935">
        <f t="shared" si="213"/>
        <v>94.05</v>
      </c>
      <c r="S1935" s="14" t="s">
        <v>8323</v>
      </c>
      <c r="T1935" t="s">
        <v>8327</v>
      </c>
      <c r="U1935" s="9">
        <f t="shared" si="214"/>
        <v>41879.130868055552</v>
      </c>
      <c r="V1935" s="9">
        <f t="shared" si="215"/>
        <v>41909.130868055552</v>
      </c>
      <c r="W1935">
        <f t="shared" si="216"/>
        <v>2014</v>
      </c>
    </row>
    <row r="1936" spans="1:23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9">
        <f t="shared" si="210"/>
        <v>40902.208333333336</v>
      </c>
      <c r="K1936">
        <v>1321649321</v>
      </c>
      <c r="L1936" s="9">
        <f t="shared" si="21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2">
        <f t="shared" si="212"/>
        <v>1.24</v>
      </c>
      <c r="R1936">
        <f t="shared" si="213"/>
        <v>80.27</v>
      </c>
      <c r="S1936" s="14" t="s">
        <v>8323</v>
      </c>
      <c r="T1936" t="s">
        <v>8327</v>
      </c>
      <c r="U1936" s="9">
        <f t="shared" si="214"/>
        <v>40865.867141203707</v>
      </c>
      <c r="V1936" s="9">
        <f t="shared" si="215"/>
        <v>40902.208333333336</v>
      </c>
      <c r="W1936">
        <f t="shared" si="216"/>
        <v>2011</v>
      </c>
    </row>
    <row r="1937" spans="1:23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9">
        <f t="shared" si="210"/>
        <v>41811.207638888889</v>
      </c>
      <c r="K1937">
        <v>1400106171</v>
      </c>
      <c r="L1937" s="9">
        <f t="shared" si="21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 s="12">
        <f t="shared" si="212"/>
        <v>1.08</v>
      </c>
      <c r="R1937">
        <f t="shared" si="213"/>
        <v>54.2</v>
      </c>
      <c r="S1937" s="14" t="s">
        <v>8323</v>
      </c>
      <c r="T1937" t="s">
        <v>8327</v>
      </c>
      <c r="U1937" s="9">
        <f t="shared" si="214"/>
        <v>41773.932534722218</v>
      </c>
      <c r="V1937" s="9">
        <f t="shared" si="215"/>
        <v>41811.207638888889</v>
      </c>
      <c r="W1937">
        <f t="shared" si="216"/>
        <v>2014</v>
      </c>
    </row>
    <row r="1938" spans="1:23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9">
        <f t="shared" si="210"/>
        <v>40883.249305555553</v>
      </c>
      <c r="K1938">
        <v>1320528070</v>
      </c>
      <c r="L1938" s="9">
        <f t="shared" si="21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2">
        <f t="shared" si="212"/>
        <v>1.17</v>
      </c>
      <c r="R1938">
        <f t="shared" si="213"/>
        <v>60.27</v>
      </c>
      <c r="S1938" s="14" t="s">
        <v>8323</v>
      </c>
      <c r="T1938" t="s">
        <v>8327</v>
      </c>
      <c r="U1938" s="9">
        <f t="shared" si="214"/>
        <v>40852.889699074076</v>
      </c>
      <c r="V1938" s="9">
        <f t="shared" si="215"/>
        <v>40883.249305555553</v>
      </c>
      <c r="W1938">
        <f t="shared" si="216"/>
        <v>2011</v>
      </c>
    </row>
    <row r="1939" spans="1:23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9">
        <f t="shared" si="210"/>
        <v>41075.165972222225</v>
      </c>
      <c r="K1939">
        <v>1338346281</v>
      </c>
      <c r="L1939" s="9">
        <f t="shared" si="21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2">
        <f t="shared" si="212"/>
        <v>1.87</v>
      </c>
      <c r="R1939">
        <f t="shared" si="213"/>
        <v>38.74</v>
      </c>
      <c r="S1939" s="14" t="s">
        <v>8323</v>
      </c>
      <c r="T1939" t="s">
        <v>8327</v>
      </c>
      <c r="U1939" s="9">
        <f t="shared" si="214"/>
        <v>41059.118993055556</v>
      </c>
      <c r="V1939" s="9">
        <f t="shared" si="215"/>
        <v>41075.165972222225</v>
      </c>
      <c r="W1939">
        <f t="shared" si="216"/>
        <v>2012</v>
      </c>
    </row>
    <row r="1940" spans="1:23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9">
        <f t="shared" si="210"/>
        <v>41457.208333333336</v>
      </c>
      <c r="K1940">
        <v>1370067231</v>
      </c>
      <c r="L1940" s="9">
        <f t="shared" si="21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2">
        <f t="shared" si="212"/>
        <v>1.1599999999999999</v>
      </c>
      <c r="R1940">
        <f t="shared" si="213"/>
        <v>152.54</v>
      </c>
      <c r="S1940" s="14" t="s">
        <v>8323</v>
      </c>
      <c r="T1940" t="s">
        <v>8327</v>
      </c>
      <c r="U1940" s="9">
        <f t="shared" si="214"/>
        <v>41426.259618055556</v>
      </c>
      <c r="V1940" s="9">
        <f t="shared" si="215"/>
        <v>41457.208333333336</v>
      </c>
      <c r="W1940">
        <f t="shared" si="216"/>
        <v>2013</v>
      </c>
    </row>
    <row r="1941" spans="1:23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9">
        <f t="shared" si="210"/>
        <v>41343.943379629629</v>
      </c>
      <c r="K1941">
        <v>1360366708</v>
      </c>
      <c r="L1941" s="9">
        <f t="shared" si="21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2">
        <f t="shared" si="212"/>
        <v>1.1100000000000001</v>
      </c>
      <c r="R1941">
        <f t="shared" si="213"/>
        <v>115.31</v>
      </c>
      <c r="S1941" s="14" t="s">
        <v>8323</v>
      </c>
      <c r="T1941" t="s">
        <v>8327</v>
      </c>
      <c r="U1941" s="9">
        <f t="shared" si="214"/>
        <v>41313.985046296293</v>
      </c>
      <c r="V1941" s="9">
        <f t="shared" si="215"/>
        <v>41343.943379629629</v>
      </c>
      <c r="W1941">
        <f t="shared" si="216"/>
        <v>2013</v>
      </c>
    </row>
    <row r="1942" spans="1:23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9">
        <f t="shared" si="210"/>
        <v>40709.165972222225</v>
      </c>
      <c r="K1942">
        <v>1304770233</v>
      </c>
      <c r="L1942" s="9">
        <f t="shared" si="21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2">
        <f t="shared" si="212"/>
        <v>1.71</v>
      </c>
      <c r="R1942">
        <f t="shared" si="213"/>
        <v>35.840000000000003</v>
      </c>
      <c r="S1942" s="14" t="s">
        <v>8323</v>
      </c>
      <c r="T1942" t="s">
        <v>8327</v>
      </c>
      <c r="U1942" s="9">
        <f t="shared" si="214"/>
        <v>40670.507326388892</v>
      </c>
      <c r="V1942" s="9">
        <f t="shared" si="215"/>
        <v>40709.165972222225</v>
      </c>
      <c r="W1942">
        <f t="shared" si="216"/>
        <v>2011</v>
      </c>
    </row>
    <row r="1943" spans="1:23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9">
        <f t="shared" si="210"/>
        <v>41774.290868055556</v>
      </c>
      <c r="K1943">
        <v>1397545131</v>
      </c>
      <c r="L1943" s="9">
        <f t="shared" si="21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2">
        <f t="shared" si="212"/>
        <v>1.26</v>
      </c>
      <c r="R1943">
        <f t="shared" si="213"/>
        <v>64.569999999999993</v>
      </c>
      <c r="S1943" s="14" t="s">
        <v>8317</v>
      </c>
      <c r="T1943" t="s">
        <v>8347</v>
      </c>
      <c r="U1943" s="9">
        <f t="shared" si="214"/>
        <v>41744.290868055556</v>
      </c>
      <c r="V1943" s="9">
        <f t="shared" si="215"/>
        <v>41774.290868055556</v>
      </c>
      <c r="W1943">
        <f t="shared" si="216"/>
        <v>2014</v>
      </c>
    </row>
    <row r="1944" spans="1:23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9">
        <f t="shared" si="210"/>
        <v>40728.828009259261</v>
      </c>
      <c r="K1944">
        <v>1302033140</v>
      </c>
      <c r="L1944" s="9">
        <f t="shared" si="21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2">
        <f t="shared" si="212"/>
        <v>1.38</v>
      </c>
      <c r="R1944">
        <f t="shared" si="213"/>
        <v>87.44</v>
      </c>
      <c r="S1944" s="14" t="s">
        <v>8317</v>
      </c>
      <c r="T1944" t="s">
        <v>8347</v>
      </c>
      <c r="U1944" s="9">
        <f t="shared" si="214"/>
        <v>40638.828009259261</v>
      </c>
      <c r="V1944" s="9">
        <f t="shared" si="215"/>
        <v>40728.828009259261</v>
      </c>
      <c r="W1944">
        <f t="shared" si="216"/>
        <v>2011</v>
      </c>
    </row>
    <row r="1945" spans="1:23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9">
        <f t="shared" si="210"/>
        <v>42593.269861111112</v>
      </c>
      <c r="K1945">
        <v>1467008916</v>
      </c>
      <c r="L1945" s="9">
        <f t="shared" si="21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2">
        <f t="shared" si="212"/>
        <v>17.05</v>
      </c>
      <c r="R1945">
        <f t="shared" si="213"/>
        <v>68.819999999999993</v>
      </c>
      <c r="S1945" s="14" t="s">
        <v>8317</v>
      </c>
      <c r="T1945" t="s">
        <v>8347</v>
      </c>
      <c r="U1945" s="9">
        <f t="shared" si="214"/>
        <v>42548.269861111112</v>
      </c>
      <c r="V1945" s="9">
        <f t="shared" si="215"/>
        <v>42593.269861111112</v>
      </c>
      <c r="W1945">
        <f t="shared" si="216"/>
        <v>2016</v>
      </c>
    </row>
    <row r="1946" spans="1:23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9">
        <f t="shared" si="210"/>
        <v>41760.584374999999</v>
      </c>
      <c r="K1946">
        <v>1396360890</v>
      </c>
      <c r="L1946" s="9">
        <f t="shared" si="21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2">
        <f t="shared" si="212"/>
        <v>7.88</v>
      </c>
      <c r="R1946">
        <f t="shared" si="213"/>
        <v>176.2</v>
      </c>
      <c r="S1946" s="14" t="s">
        <v>8317</v>
      </c>
      <c r="T1946" t="s">
        <v>8347</v>
      </c>
      <c r="U1946" s="9">
        <f t="shared" si="214"/>
        <v>41730.584374999999</v>
      </c>
      <c r="V1946" s="9">
        <f t="shared" si="215"/>
        <v>41760.584374999999</v>
      </c>
      <c r="W1946">
        <f t="shared" si="216"/>
        <v>2014</v>
      </c>
    </row>
    <row r="1947" spans="1:23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9">
        <f t="shared" si="210"/>
        <v>42197.251828703702</v>
      </c>
      <c r="K1947">
        <v>1433224958</v>
      </c>
      <c r="L1947" s="9">
        <f t="shared" si="21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 s="12">
        <f t="shared" si="212"/>
        <v>3.48</v>
      </c>
      <c r="R1947">
        <f t="shared" si="213"/>
        <v>511.79</v>
      </c>
      <c r="S1947" s="14" t="s">
        <v>8317</v>
      </c>
      <c r="T1947" t="s">
        <v>8347</v>
      </c>
      <c r="U1947" s="9">
        <f t="shared" si="214"/>
        <v>42157.251828703702</v>
      </c>
      <c r="V1947" s="9">
        <f t="shared" si="215"/>
        <v>42197.251828703702</v>
      </c>
      <c r="W1947">
        <f t="shared" si="216"/>
        <v>2015</v>
      </c>
    </row>
    <row r="1948" spans="1:23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9">
        <f t="shared" si="210"/>
        <v>41749.108344907407</v>
      </c>
      <c r="K1948">
        <v>1392780961</v>
      </c>
      <c r="L1948" s="9">
        <f t="shared" si="21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 s="12">
        <f t="shared" si="212"/>
        <v>1.5</v>
      </c>
      <c r="R1948">
        <f t="shared" si="213"/>
        <v>160.44</v>
      </c>
      <c r="S1948" s="14" t="s">
        <v>8317</v>
      </c>
      <c r="T1948" t="s">
        <v>8347</v>
      </c>
      <c r="U1948" s="9">
        <f t="shared" si="214"/>
        <v>41689.150011574078</v>
      </c>
      <c r="V1948" s="9">
        <f t="shared" si="215"/>
        <v>41749.108344907407</v>
      </c>
      <c r="W1948">
        <f t="shared" si="216"/>
        <v>2014</v>
      </c>
    </row>
    <row r="1949" spans="1:23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9">
        <f t="shared" si="210"/>
        <v>40140.249305555553</v>
      </c>
      <c r="K1949">
        <v>1255730520</v>
      </c>
      <c r="L1949" s="9">
        <f t="shared" si="21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2">
        <f t="shared" si="212"/>
        <v>1.01</v>
      </c>
      <c r="R1949">
        <f t="shared" si="213"/>
        <v>35</v>
      </c>
      <c r="S1949" s="14" t="s">
        <v>8317</v>
      </c>
      <c r="T1949" t="s">
        <v>8347</v>
      </c>
      <c r="U1949" s="9">
        <f t="shared" si="214"/>
        <v>40102.918055555558</v>
      </c>
      <c r="V1949" s="9">
        <f t="shared" si="215"/>
        <v>40140.249305555553</v>
      </c>
      <c r="W1949">
        <f t="shared" si="216"/>
        <v>2009</v>
      </c>
    </row>
    <row r="1950" spans="1:23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9">
        <f t="shared" si="210"/>
        <v>42527.709722222222</v>
      </c>
      <c r="K1950">
        <v>1460557809</v>
      </c>
      <c r="L1950" s="9">
        <f t="shared" si="21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2">
        <f t="shared" si="212"/>
        <v>8</v>
      </c>
      <c r="R1950">
        <f t="shared" si="213"/>
        <v>188.51</v>
      </c>
      <c r="S1950" s="14" t="s">
        <v>8317</v>
      </c>
      <c r="T1950" t="s">
        <v>8347</v>
      </c>
      <c r="U1950" s="9">
        <f t="shared" si="214"/>
        <v>42473.604270833333</v>
      </c>
      <c r="V1950" s="9">
        <f t="shared" si="215"/>
        <v>42527.709722222222</v>
      </c>
      <c r="W1950">
        <f t="shared" si="216"/>
        <v>2016</v>
      </c>
    </row>
    <row r="1951" spans="1:23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9">
        <f t="shared" si="210"/>
        <v>41830.423043981486</v>
      </c>
      <c r="K1951">
        <v>1402394951</v>
      </c>
      <c r="L1951" s="9">
        <f t="shared" si="21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 s="12">
        <f t="shared" si="212"/>
        <v>1.06</v>
      </c>
      <c r="R1951">
        <f t="shared" si="213"/>
        <v>56.2</v>
      </c>
      <c r="S1951" s="14" t="s">
        <v>8317</v>
      </c>
      <c r="T1951" t="s">
        <v>8347</v>
      </c>
      <c r="U1951" s="9">
        <f t="shared" si="214"/>
        <v>41800.423043981486</v>
      </c>
      <c r="V1951" s="9">
        <f t="shared" si="215"/>
        <v>41830.423043981486</v>
      </c>
      <c r="W1951">
        <f t="shared" si="216"/>
        <v>2014</v>
      </c>
    </row>
    <row r="1952" spans="1:23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9">
        <f t="shared" si="210"/>
        <v>40655.181400462963</v>
      </c>
      <c r="K1952">
        <v>1300767673</v>
      </c>
      <c r="L1952" s="9">
        <f t="shared" si="21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2">
        <f t="shared" si="212"/>
        <v>2.0099999999999998</v>
      </c>
      <c r="R1952">
        <f t="shared" si="213"/>
        <v>51.31</v>
      </c>
      <c r="S1952" s="14" t="s">
        <v>8317</v>
      </c>
      <c r="T1952" t="s">
        <v>8347</v>
      </c>
      <c r="U1952" s="9">
        <f t="shared" si="214"/>
        <v>40624.181400462963</v>
      </c>
      <c r="V1952" s="9">
        <f t="shared" si="215"/>
        <v>40655.181400462963</v>
      </c>
      <c r="W1952">
        <f t="shared" si="216"/>
        <v>2011</v>
      </c>
    </row>
    <row r="1953" spans="1:23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9">
        <f t="shared" si="210"/>
        <v>42681.462233796294</v>
      </c>
      <c r="K1953">
        <v>1475921137</v>
      </c>
      <c r="L1953" s="9">
        <f t="shared" si="21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2">
        <f t="shared" si="212"/>
        <v>2.12</v>
      </c>
      <c r="R1953">
        <f t="shared" si="213"/>
        <v>127.36</v>
      </c>
      <c r="S1953" s="14" t="s">
        <v>8317</v>
      </c>
      <c r="T1953" t="s">
        <v>8347</v>
      </c>
      <c r="U1953" s="9">
        <f t="shared" si="214"/>
        <v>42651.420567129629</v>
      </c>
      <c r="V1953" s="9">
        <f t="shared" si="215"/>
        <v>42681.462233796294</v>
      </c>
      <c r="W1953">
        <f t="shared" si="216"/>
        <v>2016</v>
      </c>
    </row>
    <row r="1954" spans="1:23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9">
        <f t="shared" si="210"/>
        <v>41563.60665509259</v>
      </c>
      <c r="K1954">
        <v>1378737215</v>
      </c>
      <c r="L1954" s="9">
        <f t="shared" si="21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2">
        <f t="shared" si="212"/>
        <v>1.98</v>
      </c>
      <c r="R1954">
        <f t="shared" si="213"/>
        <v>101.86</v>
      </c>
      <c r="S1954" s="14" t="s">
        <v>8317</v>
      </c>
      <c r="T1954" t="s">
        <v>8347</v>
      </c>
      <c r="U1954" s="9">
        <f t="shared" si="214"/>
        <v>41526.60665509259</v>
      </c>
      <c r="V1954" s="9">
        <f t="shared" si="215"/>
        <v>41563.60665509259</v>
      </c>
      <c r="W1954">
        <f t="shared" si="216"/>
        <v>2013</v>
      </c>
    </row>
    <row r="1955" spans="1:23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9">
        <f t="shared" si="210"/>
        <v>40970.125</v>
      </c>
      <c r="K1955">
        <v>1328158065</v>
      </c>
      <c r="L1955" s="9">
        <f t="shared" si="21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2">
        <f t="shared" si="212"/>
        <v>2.2599999999999998</v>
      </c>
      <c r="R1955">
        <f t="shared" si="213"/>
        <v>230.56</v>
      </c>
      <c r="S1955" s="14" t="s">
        <v>8317</v>
      </c>
      <c r="T1955" t="s">
        <v>8347</v>
      </c>
      <c r="U1955" s="9">
        <f t="shared" si="214"/>
        <v>40941.199826388889</v>
      </c>
      <c r="V1955" s="9">
        <f t="shared" si="215"/>
        <v>40970.125</v>
      </c>
      <c r="W1955">
        <f t="shared" si="216"/>
        <v>2012</v>
      </c>
    </row>
    <row r="1956" spans="1:23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9">
        <f t="shared" si="210"/>
        <v>42441.208333333328</v>
      </c>
      <c r="K1956">
        <v>1453730176</v>
      </c>
      <c r="L1956" s="9">
        <f t="shared" si="21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2">
        <f t="shared" si="212"/>
        <v>6.99</v>
      </c>
      <c r="R1956">
        <f t="shared" si="213"/>
        <v>842.11</v>
      </c>
      <c r="S1956" s="14" t="s">
        <v>8317</v>
      </c>
      <c r="T1956" t="s">
        <v>8347</v>
      </c>
      <c r="U1956" s="9">
        <f t="shared" si="214"/>
        <v>42394.580740740741</v>
      </c>
      <c r="V1956" s="9">
        <f t="shared" si="215"/>
        <v>42441.208333333328</v>
      </c>
      <c r="W1956">
        <f t="shared" si="216"/>
        <v>2016</v>
      </c>
    </row>
    <row r="1957" spans="1:23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9">
        <f t="shared" si="210"/>
        <v>41052.791666666664</v>
      </c>
      <c r="K1957">
        <v>1334989881</v>
      </c>
      <c r="L1957" s="9">
        <f t="shared" si="21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2">
        <f t="shared" si="212"/>
        <v>3.99</v>
      </c>
      <c r="R1957">
        <f t="shared" si="213"/>
        <v>577.28</v>
      </c>
      <c r="S1957" s="14" t="s">
        <v>8317</v>
      </c>
      <c r="T1957" t="s">
        <v>8347</v>
      </c>
      <c r="U1957" s="9">
        <f t="shared" si="214"/>
        <v>41020.271770833337</v>
      </c>
      <c r="V1957" s="9">
        <f t="shared" si="215"/>
        <v>41052.791666666664</v>
      </c>
      <c r="W1957">
        <f t="shared" si="216"/>
        <v>2012</v>
      </c>
    </row>
    <row r="1958" spans="1:23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9">
        <f t="shared" si="210"/>
        <v>42112.882002314815</v>
      </c>
      <c r="K1958">
        <v>1425507005</v>
      </c>
      <c r="L1958" s="9">
        <f t="shared" si="21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2">
        <f t="shared" si="212"/>
        <v>2.94</v>
      </c>
      <c r="R1958">
        <f t="shared" si="213"/>
        <v>483.34</v>
      </c>
      <c r="S1958" s="14" t="s">
        <v>8317</v>
      </c>
      <c r="T1958" t="s">
        <v>8347</v>
      </c>
      <c r="U1958" s="9">
        <f t="shared" si="214"/>
        <v>42067.923668981486</v>
      </c>
      <c r="V1958" s="9">
        <f t="shared" si="215"/>
        <v>42112.882002314815</v>
      </c>
      <c r="W1958">
        <f t="shared" si="216"/>
        <v>2015</v>
      </c>
    </row>
    <row r="1959" spans="1:23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9">
        <f t="shared" si="210"/>
        <v>41209.098530092597</v>
      </c>
      <c r="K1959">
        <v>1348712513</v>
      </c>
      <c r="L1959" s="9">
        <f t="shared" si="21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 s="12">
        <f t="shared" si="212"/>
        <v>1.68</v>
      </c>
      <c r="R1959">
        <f t="shared" si="213"/>
        <v>76.14</v>
      </c>
      <c r="S1959" s="14" t="s">
        <v>8317</v>
      </c>
      <c r="T1959" t="s">
        <v>8347</v>
      </c>
      <c r="U1959" s="9">
        <f t="shared" si="214"/>
        <v>41179.098530092597</v>
      </c>
      <c r="V1959" s="9">
        <f t="shared" si="215"/>
        <v>41209.098530092597</v>
      </c>
      <c r="W1959">
        <f t="shared" si="216"/>
        <v>2012</v>
      </c>
    </row>
    <row r="1960" spans="1:23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9">
        <f t="shared" si="210"/>
        <v>41356.94630787037</v>
      </c>
      <c r="K1960">
        <v>1361490161</v>
      </c>
      <c r="L1960" s="9">
        <f t="shared" si="21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2">
        <f t="shared" si="212"/>
        <v>14.36</v>
      </c>
      <c r="R1960">
        <f t="shared" si="213"/>
        <v>74.11</v>
      </c>
      <c r="S1960" s="14" t="s">
        <v>8317</v>
      </c>
      <c r="T1960" t="s">
        <v>8347</v>
      </c>
      <c r="U1960" s="9">
        <f t="shared" si="214"/>
        <v>41326.987974537034</v>
      </c>
      <c r="V1960" s="9">
        <f t="shared" si="215"/>
        <v>41356.94630787037</v>
      </c>
      <c r="W1960">
        <f t="shared" si="216"/>
        <v>2013</v>
      </c>
    </row>
    <row r="1961" spans="1:23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9">
        <f t="shared" si="210"/>
        <v>41913</v>
      </c>
      <c r="K1961">
        <v>1408565860</v>
      </c>
      <c r="L1961" s="9">
        <f t="shared" si="21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 s="12">
        <f t="shared" si="212"/>
        <v>1.57</v>
      </c>
      <c r="R1961">
        <f t="shared" si="213"/>
        <v>36.97</v>
      </c>
      <c r="S1961" s="14" t="s">
        <v>8317</v>
      </c>
      <c r="T1961" t="s">
        <v>8347</v>
      </c>
      <c r="U1961" s="9">
        <f t="shared" si="214"/>
        <v>41871.845601851848</v>
      </c>
      <c r="V1961" s="9">
        <f t="shared" si="215"/>
        <v>41913</v>
      </c>
      <c r="W1961">
        <f t="shared" si="216"/>
        <v>2014</v>
      </c>
    </row>
    <row r="1962" spans="1:23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9">
        <f t="shared" si="210"/>
        <v>41994.362743055557</v>
      </c>
      <c r="K1962">
        <v>1416559341</v>
      </c>
      <c r="L1962" s="9">
        <f t="shared" si="21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2">
        <f t="shared" si="212"/>
        <v>1.18</v>
      </c>
      <c r="R1962">
        <f t="shared" si="213"/>
        <v>2500.9699999999998</v>
      </c>
      <c r="S1962" s="14" t="s">
        <v>8317</v>
      </c>
      <c r="T1962" t="s">
        <v>8347</v>
      </c>
      <c r="U1962" s="9">
        <f t="shared" si="214"/>
        <v>41964.362743055557</v>
      </c>
      <c r="V1962" s="9">
        <f t="shared" si="215"/>
        <v>41994.362743055557</v>
      </c>
      <c r="W1962">
        <f t="shared" si="216"/>
        <v>2014</v>
      </c>
    </row>
    <row r="1963" spans="1:23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9">
        <f t="shared" si="210"/>
        <v>41188.165972222225</v>
      </c>
      <c r="K1963">
        <v>1346042417</v>
      </c>
      <c r="L1963" s="9">
        <f t="shared" si="21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2">
        <f t="shared" si="212"/>
        <v>11.05</v>
      </c>
      <c r="R1963">
        <f t="shared" si="213"/>
        <v>67.69</v>
      </c>
      <c r="S1963" s="14" t="s">
        <v>8317</v>
      </c>
      <c r="T1963" t="s">
        <v>8347</v>
      </c>
      <c r="U1963" s="9">
        <f t="shared" si="214"/>
        <v>41148.194641203707</v>
      </c>
      <c r="V1963" s="9">
        <f t="shared" si="215"/>
        <v>41188.165972222225</v>
      </c>
      <c r="W1963">
        <f t="shared" si="216"/>
        <v>2012</v>
      </c>
    </row>
    <row r="1964" spans="1:23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9">
        <f t="shared" si="210"/>
        <v>41772.780509259261</v>
      </c>
      <c r="K1964">
        <v>1397414636</v>
      </c>
      <c r="L1964" s="9">
        <f t="shared" si="21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2">
        <f t="shared" si="212"/>
        <v>1.93</v>
      </c>
      <c r="R1964">
        <f t="shared" si="213"/>
        <v>63.05</v>
      </c>
      <c r="S1964" s="14" t="s">
        <v>8317</v>
      </c>
      <c r="T1964" t="s">
        <v>8347</v>
      </c>
      <c r="U1964" s="9">
        <f t="shared" si="214"/>
        <v>41742.780509259261</v>
      </c>
      <c r="V1964" s="9">
        <f t="shared" si="215"/>
        <v>41772.780509259261</v>
      </c>
      <c r="W1964">
        <f t="shared" si="216"/>
        <v>2014</v>
      </c>
    </row>
    <row r="1965" spans="1:23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9">
        <f t="shared" si="210"/>
        <v>41898.429791666669</v>
      </c>
      <c r="K1965">
        <v>1407838734</v>
      </c>
      <c r="L1965" s="9">
        <f t="shared" si="21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2">
        <f t="shared" si="212"/>
        <v>1.27</v>
      </c>
      <c r="R1965">
        <f t="shared" si="213"/>
        <v>117.6</v>
      </c>
      <c r="S1965" s="14" t="s">
        <v>8317</v>
      </c>
      <c r="T1965" t="s">
        <v>8347</v>
      </c>
      <c r="U1965" s="9">
        <f t="shared" si="214"/>
        <v>41863.429791666669</v>
      </c>
      <c r="V1965" s="9">
        <f t="shared" si="215"/>
        <v>41898.429791666669</v>
      </c>
      <c r="W1965">
        <f t="shared" si="216"/>
        <v>2014</v>
      </c>
    </row>
    <row r="1966" spans="1:23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9">
        <f t="shared" si="210"/>
        <v>42482.272824074069</v>
      </c>
      <c r="K1966">
        <v>1458714772</v>
      </c>
      <c r="L1966" s="9">
        <f t="shared" si="21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2">
        <f t="shared" si="212"/>
        <v>2.6</v>
      </c>
      <c r="R1966">
        <f t="shared" si="213"/>
        <v>180.75</v>
      </c>
      <c r="S1966" s="14" t="s">
        <v>8317</v>
      </c>
      <c r="T1966" t="s">
        <v>8347</v>
      </c>
      <c r="U1966" s="9">
        <f t="shared" si="214"/>
        <v>42452.272824074069</v>
      </c>
      <c r="V1966" s="9">
        <f t="shared" si="215"/>
        <v>42482.272824074069</v>
      </c>
      <c r="W1966">
        <f t="shared" si="216"/>
        <v>2016</v>
      </c>
    </row>
    <row r="1967" spans="1:23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9">
        <f t="shared" si="210"/>
        <v>40920.041666666664</v>
      </c>
      <c r="K1967">
        <v>1324433310</v>
      </c>
      <c r="L1967" s="9">
        <f t="shared" si="21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2">
        <f t="shared" si="212"/>
        <v>2.62</v>
      </c>
      <c r="R1967">
        <f t="shared" si="213"/>
        <v>127.32</v>
      </c>
      <c r="S1967" s="14" t="s">
        <v>8317</v>
      </c>
      <c r="T1967" t="s">
        <v>8347</v>
      </c>
      <c r="U1967" s="9">
        <f t="shared" si="214"/>
        <v>40898.089236111111</v>
      </c>
      <c r="V1967" s="9">
        <f t="shared" si="215"/>
        <v>40920.041666666664</v>
      </c>
      <c r="W1967">
        <f t="shared" si="216"/>
        <v>2011</v>
      </c>
    </row>
    <row r="1968" spans="1:23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9">
        <f t="shared" si="210"/>
        <v>41865.540486111109</v>
      </c>
      <c r="K1968">
        <v>1405429098</v>
      </c>
      <c r="L1968" s="9">
        <f t="shared" si="21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2">
        <f t="shared" si="212"/>
        <v>2.0699999999999998</v>
      </c>
      <c r="R1968">
        <f t="shared" si="213"/>
        <v>136.63999999999999</v>
      </c>
      <c r="S1968" s="14" t="s">
        <v>8317</v>
      </c>
      <c r="T1968" t="s">
        <v>8347</v>
      </c>
      <c r="U1968" s="9">
        <f t="shared" si="214"/>
        <v>41835.540486111109</v>
      </c>
      <c r="V1968" s="9">
        <f t="shared" si="215"/>
        <v>41865.540486111109</v>
      </c>
      <c r="W1968">
        <f t="shared" si="216"/>
        <v>2014</v>
      </c>
    </row>
    <row r="1969" spans="1:23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9">
        <f t="shared" si="210"/>
        <v>41760.663530092592</v>
      </c>
      <c r="K1969">
        <v>1396367729</v>
      </c>
      <c r="L1969" s="9">
        <f t="shared" si="21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2">
        <f t="shared" si="212"/>
        <v>3.7</v>
      </c>
      <c r="R1969">
        <f t="shared" si="213"/>
        <v>182.78</v>
      </c>
      <c r="S1969" s="14" t="s">
        <v>8317</v>
      </c>
      <c r="T1969" t="s">
        <v>8347</v>
      </c>
      <c r="U1969" s="9">
        <f t="shared" si="214"/>
        <v>41730.663530092592</v>
      </c>
      <c r="V1969" s="9">
        <f t="shared" si="215"/>
        <v>41760.663530092592</v>
      </c>
      <c r="W1969">
        <f t="shared" si="216"/>
        <v>2014</v>
      </c>
    </row>
    <row r="1970" spans="1:23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9">
        <f t="shared" si="210"/>
        <v>42707.628645833334</v>
      </c>
      <c r="K1970">
        <v>1478095515</v>
      </c>
      <c r="L1970" s="9">
        <f t="shared" si="21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2">
        <f t="shared" si="212"/>
        <v>2.85</v>
      </c>
      <c r="R1970">
        <f t="shared" si="213"/>
        <v>279.38</v>
      </c>
      <c r="S1970" s="14" t="s">
        <v>8317</v>
      </c>
      <c r="T1970" t="s">
        <v>8347</v>
      </c>
      <c r="U1970" s="9">
        <f t="shared" si="214"/>
        <v>42676.586979166663</v>
      </c>
      <c r="V1970" s="9">
        <f t="shared" si="215"/>
        <v>42707.628645833334</v>
      </c>
      <c r="W1970">
        <f t="shared" si="216"/>
        <v>2016</v>
      </c>
    </row>
    <row r="1971" spans="1:23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9">
        <f t="shared" si="210"/>
        <v>42587.792453703703</v>
      </c>
      <c r="K1971">
        <v>1467831668</v>
      </c>
      <c r="L1971" s="9">
        <f t="shared" si="21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2">
        <f t="shared" si="212"/>
        <v>5.79</v>
      </c>
      <c r="R1971">
        <f t="shared" si="213"/>
        <v>61.38</v>
      </c>
      <c r="S1971" s="14" t="s">
        <v>8317</v>
      </c>
      <c r="T1971" t="s">
        <v>8347</v>
      </c>
      <c r="U1971" s="9">
        <f t="shared" si="214"/>
        <v>42557.792453703703</v>
      </c>
      <c r="V1971" s="9">
        <f t="shared" si="215"/>
        <v>42587.792453703703</v>
      </c>
      <c r="W1971">
        <f t="shared" si="216"/>
        <v>2016</v>
      </c>
    </row>
    <row r="1972" spans="1:23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9">
        <f t="shared" si="210"/>
        <v>41384.151631944442</v>
      </c>
      <c r="K1972">
        <v>1361248701</v>
      </c>
      <c r="L1972" s="9">
        <f t="shared" si="21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2">
        <f t="shared" si="212"/>
        <v>11.32</v>
      </c>
      <c r="R1972">
        <f t="shared" si="213"/>
        <v>80.73</v>
      </c>
      <c r="S1972" s="14" t="s">
        <v>8317</v>
      </c>
      <c r="T1972" t="s">
        <v>8347</v>
      </c>
      <c r="U1972" s="9">
        <f t="shared" si="214"/>
        <v>41324.193298611113</v>
      </c>
      <c r="V1972" s="9">
        <f t="shared" si="215"/>
        <v>41384.151631944442</v>
      </c>
      <c r="W1972">
        <f t="shared" si="216"/>
        <v>2013</v>
      </c>
    </row>
    <row r="1973" spans="1:23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9">
        <f t="shared" si="210"/>
        <v>41593.166666666664</v>
      </c>
      <c r="K1973">
        <v>1381752061</v>
      </c>
      <c r="L1973" s="9">
        <f t="shared" si="21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2">
        <f t="shared" si="212"/>
        <v>2.63</v>
      </c>
      <c r="R1973">
        <f t="shared" si="213"/>
        <v>272.36</v>
      </c>
      <c r="S1973" s="14" t="s">
        <v>8317</v>
      </c>
      <c r="T1973" t="s">
        <v>8347</v>
      </c>
      <c r="U1973" s="9">
        <f t="shared" si="214"/>
        <v>41561.500706018516</v>
      </c>
      <c r="V1973" s="9">
        <f t="shared" si="215"/>
        <v>41593.166666666664</v>
      </c>
      <c r="W1973">
        <f t="shared" si="216"/>
        <v>2013</v>
      </c>
    </row>
    <row r="1974" spans="1:23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9">
        <f t="shared" si="210"/>
        <v>41231.053749999999</v>
      </c>
      <c r="K1974">
        <v>1350605844</v>
      </c>
      <c r="L1974" s="9">
        <f t="shared" si="21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2">
        <f t="shared" si="212"/>
        <v>6.74</v>
      </c>
      <c r="R1974">
        <f t="shared" si="213"/>
        <v>70.849999999999994</v>
      </c>
      <c r="S1974" s="14" t="s">
        <v>8317</v>
      </c>
      <c r="T1974" t="s">
        <v>8347</v>
      </c>
      <c r="U1974" s="9">
        <f t="shared" si="214"/>
        <v>41201.012083333335</v>
      </c>
      <c r="V1974" s="9">
        <f t="shared" si="215"/>
        <v>41231.053749999999</v>
      </c>
      <c r="W1974">
        <f t="shared" si="216"/>
        <v>2012</v>
      </c>
    </row>
    <row r="1975" spans="1:23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9">
        <f t="shared" si="210"/>
        <v>42588.291666666672</v>
      </c>
      <c r="K1975">
        <v>1467134464</v>
      </c>
      <c r="L1975" s="9">
        <f t="shared" si="21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2">
        <f t="shared" si="212"/>
        <v>2.57</v>
      </c>
      <c r="R1975">
        <f t="shared" si="213"/>
        <v>247.94</v>
      </c>
      <c r="S1975" s="14" t="s">
        <v>8317</v>
      </c>
      <c r="T1975" t="s">
        <v>8347</v>
      </c>
      <c r="U1975" s="9">
        <f t="shared" si="214"/>
        <v>42549.722962962958</v>
      </c>
      <c r="V1975" s="9">
        <f t="shared" si="215"/>
        <v>42588.291666666672</v>
      </c>
      <c r="W1975">
        <f t="shared" si="216"/>
        <v>2016</v>
      </c>
    </row>
    <row r="1976" spans="1:23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9">
        <f t="shared" si="210"/>
        <v>41505.334131944444</v>
      </c>
      <c r="K1976">
        <v>1371715269</v>
      </c>
      <c r="L1976" s="9">
        <f t="shared" si="21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2">
        <f t="shared" si="212"/>
        <v>3.75</v>
      </c>
      <c r="R1976">
        <f t="shared" si="213"/>
        <v>186.81</v>
      </c>
      <c r="S1976" s="14" t="s">
        <v>8317</v>
      </c>
      <c r="T1976" t="s">
        <v>8347</v>
      </c>
      <c r="U1976" s="9">
        <f t="shared" si="214"/>
        <v>41445.334131944444</v>
      </c>
      <c r="V1976" s="9">
        <f t="shared" si="215"/>
        <v>41505.334131944444</v>
      </c>
      <c r="W1976">
        <f t="shared" si="216"/>
        <v>2013</v>
      </c>
    </row>
    <row r="1977" spans="1:23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9">
        <f t="shared" si="210"/>
        <v>41343.755219907405</v>
      </c>
      <c r="K1977">
        <v>1360346851</v>
      </c>
      <c r="L1977" s="9">
        <f t="shared" si="21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2">
        <f t="shared" si="212"/>
        <v>2.09</v>
      </c>
      <c r="R1977">
        <f t="shared" si="213"/>
        <v>131.99</v>
      </c>
      <c r="S1977" s="14" t="s">
        <v>8317</v>
      </c>
      <c r="T1977" t="s">
        <v>8347</v>
      </c>
      <c r="U1977" s="9">
        <f t="shared" si="214"/>
        <v>41313.755219907405</v>
      </c>
      <c r="V1977" s="9">
        <f t="shared" si="215"/>
        <v>41343.755219907405</v>
      </c>
      <c r="W1977">
        <f t="shared" si="216"/>
        <v>2013</v>
      </c>
    </row>
    <row r="1978" spans="1:23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9">
        <f t="shared" si="210"/>
        <v>41468.899594907409</v>
      </c>
      <c r="K1978">
        <v>1371159325</v>
      </c>
      <c r="L1978" s="9">
        <f t="shared" si="21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2">
        <f t="shared" si="212"/>
        <v>3.47</v>
      </c>
      <c r="R1978">
        <f t="shared" si="213"/>
        <v>29.31</v>
      </c>
      <c r="S1978" s="14" t="s">
        <v>8317</v>
      </c>
      <c r="T1978" t="s">
        <v>8347</v>
      </c>
      <c r="U1978" s="9">
        <f t="shared" si="214"/>
        <v>41438.899594907409</v>
      </c>
      <c r="V1978" s="9">
        <f t="shared" si="215"/>
        <v>41468.899594907409</v>
      </c>
      <c r="W1978">
        <f t="shared" si="216"/>
        <v>2013</v>
      </c>
    </row>
    <row r="1979" spans="1:23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9">
        <f t="shared" si="210"/>
        <v>42357.332638888889</v>
      </c>
      <c r="K1979">
        <v>1446527540</v>
      </c>
      <c r="L1979" s="9">
        <f t="shared" si="21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2">
        <f t="shared" si="212"/>
        <v>4.0199999999999996</v>
      </c>
      <c r="R1979">
        <f t="shared" si="213"/>
        <v>245.02</v>
      </c>
      <c r="S1979" s="14" t="s">
        <v>8317</v>
      </c>
      <c r="T1979" t="s">
        <v>8347</v>
      </c>
      <c r="U1979" s="9">
        <f t="shared" si="214"/>
        <v>42311.216898148152</v>
      </c>
      <c r="V1979" s="9">
        <f t="shared" si="215"/>
        <v>42357.332638888889</v>
      </c>
      <c r="W1979">
        <f t="shared" si="216"/>
        <v>2015</v>
      </c>
    </row>
    <row r="1980" spans="1:23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9">
        <f t="shared" si="210"/>
        <v>41072.291666666664</v>
      </c>
      <c r="K1980">
        <v>1336627492</v>
      </c>
      <c r="L1980" s="9">
        <f t="shared" si="21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2">
        <f t="shared" si="212"/>
        <v>10.27</v>
      </c>
      <c r="R1980">
        <f t="shared" si="213"/>
        <v>1323.25</v>
      </c>
      <c r="S1980" s="14" t="s">
        <v>8317</v>
      </c>
      <c r="T1980" t="s">
        <v>8347</v>
      </c>
      <c r="U1980" s="9">
        <f t="shared" si="214"/>
        <v>41039.225601851853</v>
      </c>
      <c r="V1980" s="9">
        <f t="shared" si="215"/>
        <v>41072.291666666664</v>
      </c>
      <c r="W1980">
        <f t="shared" si="216"/>
        <v>2012</v>
      </c>
    </row>
    <row r="1981" spans="1:23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9">
        <f t="shared" si="210"/>
        <v>42327.207638888889</v>
      </c>
      <c r="K1981">
        <v>1444734146</v>
      </c>
      <c r="L1981" s="9">
        <f t="shared" si="21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2">
        <f t="shared" si="212"/>
        <v>1.1499999999999999</v>
      </c>
      <c r="R1981">
        <f t="shared" si="213"/>
        <v>282.66000000000003</v>
      </c>
      <c r="S1981" s="14" t="s">
        <v>8317</v>
      </c>
      <c r="T1981" t="s">
        <v>8347</v>
      </c>
      <c r="U1981" s="9">
        <f t="shared" si="214"/>
        <v>42290.460023148145</v>
      </c>
      <c r="V1981" s="9">
        <f t="shared" si="215"/>
        <v>42327.207638888889</v>
      </c>
      <c r="W1981">
        <f t="shared" si="216"/>
        <v>2015</v>
      </c>
    </row>
    <row r="1982" spans="1:23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9">
        <f t="shared" si="210"/>
        <v>42463.500717592593</v>
      </c>
      <c r="K1982">
        <v>1456232462</v>
      </c>
      <c r="L1982" s="9">
        <f t="shared" si="21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2">
        <f t="shared" si="212"/>
        <v>3.55</v>
      </c>
      <c r="R1982">
        <f t="shared" si="213"/>
        <v>91.21</v>
      </c>
      <c r="S1982" s="14" t="s">
        <v>8317</v>
      </c>
      <c r="T1982" t="s">
        <v>8347</v>
      </c>
      <c r="U1982" s="9">
        <f t="shared" si="214"/>
        <v>42423.542384259257</v>
      </c>
      <c r="V1982" s="9">
        <f t="shared" si="215"/>
        <v>42463.500717592593</v>
      </c>
      <c r="W1982">
        <f t="shared" si="216"/>
        <v>2016</v>
      </c>
    </row>
    <row r="1983" spans="1:23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9">
        <f t="shared" si="210"/>
        <v>41829.725289351853</v>
      </c>
      <c r="K1983">
        <v>1402334665</v>
      </c>
      <c r="L1983" s="9">
        <f t="shared" si="21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2">
        <f t="shared" si="212"/>
        <v>0.05</v>
      </c>
      <c r="R1983">
        <f t="shared" si="213"/>
        <v>31.75</v>
      </c>
      <c r="S1983" s="14" t="s">
        <v>8336</v>
      </c>
      <c r="T1983" t="s">
        <v>8348</v>
      </c>
      <c r="U1983" s="9">
        <f t="shared" si="214"/>
        <v>41799.725289351853</v>
      </c>
      <c r="V1983" s="9">
        <f t="shared" si="215"/>
        <v>41829.725289351853</v>
      </c>
      <c r="W1983">
        <f t="shared" si="216"/>
        <v>2014</v>
      </c>
    </row>
    <row r="1984" spans="1:23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9">
        <f t="shared" si="210"/>
        <v>42708.628321759257</v>
      </c>
      <c r="K1984">
        <v>1478268287</v>
      </c>
      <c r="L1984" s="9">
        <f t="shared" si="21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2">
        <f t="shared" si="212"/>
        <v>0</v>
      </c>
      <c r="R1984">
        <f t="shared" si="213"/>
        <v>0</v>
      </c>
      <c r="S1984" s="14" t="s">
        <v>8336</v>
      </c>
      <c r="T1984" t="s">
        <v>8348</v>
      </c>
      <c r="U1984" s="9">
        <f t="shared" si="214"/>
        <v>42678.586655092593</v>
      </c>
      <c r="V1984" s="9">
        <f t="shared" si="215"/>
        <v>42708.628321759257</v>
      </c>
      <c r="W1984">
        <f t="shared" si="216"/>
        <v>2016</v>
      </c>
    </row>
    <row r="1985" spans="1:23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9">
        <f t="shared" si="210"/>
        <v>42615.291666666672</v>
      </c>
      <c r="K1985">
        <v>1470874618</v>
      </c>
      <c r="L1985" s="9">
        <f t="shared" si="21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2">
        <f t="shared" si="212"/>
        <v>0.04</v>
      </c>
      <c r="R1985">
        <f t="shared" si="213"/>
        <v>88.69</v>
      </c>
      <c r="S1985" s="14" t="s">
        <v>8336</v>
      </c>
      <c r="T1985" t="s">
        <v>8348</v>
      </c>
      <c r="U1985" s="9">
        <f t="shared" si="214"/>
        <v>42593.011782407411</v>
      </c>
      <c r="V1985" s="9">
        <f t="shared" si="215"/>
        <v>42615.291666666672</v>
      </c>
      <c r="W1985">
        <f t="shared" si="216"/>
        <v>2016</v>
      </c>
    </row>
    <row r="1986" spans="1:23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9">
        <f t="shared" ref="J1986:J2049" si="217">(I1986/86400)+DATE(1970,1,1)</f>
        <v>41973.831956018519</v>
      </c>
      <c r="K1986">
        <v>1412189881</v>
      </c>
      <c r="L1986" s="9">
        <f t="shared" ref="L1986:L2049" si="218">(K1986/86400)+DATE(1970,1,1)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2">
        <f t="shared" si="212"/>
        <v>0.21</v>
      </c>
      <c r="R1986">
        <f t="shared" si="213"/>
        <v>453.14</v>
      </c>
      <c r="S1986" s="14" t="s">
        <v>8336</v>
      </c>
      <c r="T1986" t="s">
        <v>8348</v>
      </c>
      <c r="U1986" s="9">
        <f t="shared" si="214"/>
        <v>41913.790289351848</v>
      </c>
      <c r="V1986" s="9">
        <f t="shared" si="215"/>
        <v>41973.831956018519</v>
      </c>
      <c r="W1986">
        <f t="shared" si="216"/>
        <v>2014</v>
      </c>
    </row>
    <row r="1987" spans="1:23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9">
        <f t="shared" si="217"/>
        <v>42584.958333333328</v>
      </c>
      <c r="K1987">
        <v>1467650771</v>
      </c>
      <c r="L1987" s="9">
        <f t="shared" si="218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2">
        <f t="shared" ref="Q1987:Q2050" si="219">ROUND(E1987/D1987,2)</f>
        <v>0.03</v>
      </c>
      <c r="R1987">
        <f t="shared" ref="R1987:R2050" si="220">IFERROR(ROUND(E1987/N1987,2),0)</f>
        <v>12.75</v>
      </c>
      <c r="S1987" s="14" t="s">
        <v>8336</v>
      </c>
      <c r="T1987" t="s">
        <v>8348</v>
      </c>
      <c r="U1987" s="9">
        <f t="shared" ref="U1987:U2050" si="221">(K1987/86400)+DATE(1970,1,1)</f>
        <v>42555.698738425926</v>
      </c>
      <c r="V1987" s="9">
        <f t="shared" ref="V1987:V2050" si="222">(I1987/86400)+DATE(1970,1,1)</f>
        <v>42584.958333333328</v>
      </c>
      <c r="W1987">
        <f t="shared" ref="W1987:W2050" si="223">YEAR(U1987)</f>
        <v>2016</v>
      </c>
    </row>
    <row r="1988" spans="1:23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9">
        <f t="shared" si="217"/>
        <v>42443.392164351855</v>
      </c>
      <c r="K1988">
        <v>1455359083</v>
      </c>
      <c r="L1988" s="9">
        <f t="shared" si="218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s="12">
        <f t="shared" si="219"/>
        <v>0</v>
      </c>
      <c r="R1988">
        <f t="shared" si="220"/>
        <v>1</v>
      </c>
      <c r="S1988" s="14" t="s">
        <v>8336</v>
      </c>
      <c r="T1988" t="s">
        <v>8348</v>
      </c>
      <c r="U1988" s="9">
        <f t="shared" si="221"/>
        <v>42413.433831018519</v>
      </c>
      <c r="V1988" s="9">
        <f t="shared" si="222"/>
        <v>42443.392164351855</v>
      </c>
      <c r="W1988">
        <f t="shared" si="223"/>
        <v>2016</v>
      </c>
    </row>
    <row r="1989" spans="1:23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9">
        <f t="shared" si="217"/>
        <v>42064.639768518522</v>
      </c>
      <c r="K1989">
        <v>1422631276</v>
      </c>
      <c r="L1989" s="9">
        <f t="shared" si="218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2">
        <f t="shared" si="219"/>
        <v>0.42</v>
      </c>
      <c r="R1989">
        <f t="shared" si="220"/>
        <v>83.43</v>
      </c>
      <c r="S1989" s="14" t="s">
        <v>8336</v>
      </c>
      <c r="T1989" t="s">
        <v>8348</v>
      </c>
      <c r="U1989" s="9">
        <f t="shared" si="221"/>
        <v>42034.639768518522</v>
      </c>
      <c r="V1989" s="9">
        <f t="shared" si="222"/>
        <v>42064.639768518522</v>
      </c>
      <c r="W1989">
        <f t="shared" si="223"/>
        <v>2015</v>
      </c>
    </row>
    <row r="1990" spans="1:23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9">
        <f t="shared" si="217"/>
        <v>42236.763217592597</v>
      </c>
      <c r="K1990">
        <v>1437502742</v>
      </c>
      <c r="L1990" s="9">
        <f t="shared" si="218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2">
        <f t="shared" si="219"/>
        <v>0</v>
      </c>
      <c r="R1990">
        <f t="shared" si="220"/>
        <v>25</v>
      </c>
      <c r="S1990" s="14" t="s">
        <v>8336</v>
      </c>
      <c r="T1990" t="s">
        <v>8348</v>
      </c>
      <c r="U1990" s="9">
        <f t="shared" si="221"/>
        <v>42206.763217592597</v>
      </c>
      <c r="V1990" s="9">
        <f t="shared" si="222"/>
        <v>42236.763217592597</v>
      </c>
      <c r="W1990">
        <f t="shared" si="223"/>
        <v>2015</v>
      </c>
    </row>
    <row r="1991" spans="1:23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9">
        <f t="shared" si="217"/>
        <v>42715.680648148147</v>
      </c>
      <c r="K1991">
        <v>1478881208</v>
      </c>
      <c r="L1991" s="9">
        <f t="shared" si="218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2">
        <f t="shared" si="219"/>
        <v>0.01</v>
      </c>
      <c r="R1991">
        <f t="shared" si="220"/>
        <v>50</v>
      </c>
      <c r="S1991" s="14" t="s">
        <v>8336</v>
      </c>
      <c r="T1991" t="s">
        <v>8348</v>
      </c>
      <c r="U1991" s="9">
        <f t="shared" si="221"/>
        <v>42685.680648148147</v>
      </c>
      <c r="V1991" s="9">
        <f t="shared" si="222"/>
        <v>42715.680648148147</v>
      </c>
      <c r="W1991">
        <f t="shared" si="223"/>
        <v>2016</v>
      </c>
    </row>
    <row r="1992" spans="1:23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9">
        <f t="shared" si="217"/>
        <v>42413.195972222224</v>
      </c>
      <c r="K1992">
        <v>1454042532</v>
      </c>
      <c r="L1992" s="9">
        <f t="shared" si="218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2">
        <f t="shared" si="219"/>
        <v>0.17</v>
      </c>
      <c r="R1992">
        <f t="shared" si="220"/>
        <v>101.8</v>
      </c>
      <c r="S1992" s="14" t="s">
        <v>8336</v>
      </c>
      <c r="T1992" t="s">
        <v>8348</v>
      </c>
      <c r="U1992" s="9">
        <f t="shared" si="221"/>
        <v>42398.195972222224</v>
      </c>
      <c r="V1992" s="9">
        <f t="shared" si="222"/>
        <v>42413.195972222224</v>
      </c>
      <c r="W1992">
        <f t="shared" si="223"/>
        <v>2016</v>
      </c>
    </row>
    <row r="1993" spans="1:23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9">
        <f t="shared" si="217"/>
        <v>42188.89335648148</v>
      </c>
      <c r="K1993">
        <v>1434144386</v>
      </c>
      <c r="L1993" s="9">
        <f t="shared" si="218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2">
        <f t="shared" si="219"/>
        <v>7.0000000000000007E-2</v>
      </c>
      <c r="R1993">
        <f t="shared" si="220"/>
        <v>46.67</v>
      </c>
      <c r="S1993" s="14" t="s">
        <v>8336</v>
      </c>
      <c r="T1993" t="s">
        <v>8348</v>
      </c>
      <c r="U1993" s="9">
        <f t="shared" si="221"/>
        <v>42167.89335648148</v>
      </c>
      <c r="V1993" s="9">
        <f t="shared" si="222"/>
        <v>42188.89335648148</v>
      </c>
      <c r="W1993">
        <f t="shared" si="223"/>
        <v>2015</v>
      </c>
    </row>
    <row r="1994" spans="1:23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9">
        <f t="shared" si="217"/>
        <v>42053.143414351856</v>
      </c>
      <c r="K1994">
        <v>1421637991</v>
      </c>
      <c r="L1994" s="9">
        <f t="shared" si="218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2">
        <f t="shared" si="219"/>
        <v>0</v>
      </c>
      <c r="R1994">
        <f t="shared" si="220"/>
        <v>1</v>
      </c>
      <c r="S1994" s="14" t="s">
        <v>8336</v>
      </c>
      <c r="T1994" t="s">
        <v>8348</v>
      </c>
      <c r="U1994" s="9">
        <f t="shared" si="221"/>
        <v>42023.143414351856</v>
      </c>
      <c r="V1994" s="9">
        <f t="shared" si="222"/>
        <v>42053.143414351856</v>
      </c>
      <c r="W1994">
        <f t="shared" si="223"/>
        <v>2015</v>
      </c>
    </row>
    <row r="1995" spans="1:23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9">
        <f t="shared" si="217"/>
        <v>42359.588391203702</v>
      </c>
      <c r="K1995">
        <v>1448114837</v>
      </c>
      <c r="L1995" s="9">
        <f t="shared" si="218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s="12">
        <f t="shared" si="219"/>
        <v>0</v>
      </c>
      <c r="R1995">
        <f t="shared" si="220"/>
        <v>0</v>
      </c>
      <c r="S1995" s="14" t="s">
        <v>8336</v>
      </c>
      <c r="T1995" t="s">
        <v>8348</v>
      </c>
      <c r="U1995" s="9">
        <f t="shared" si="221"/>
        <v>42329.588391203702</v>
      </c>
      <c r="V1995" s="9">
        <f t="shared" si="222"/>
        <v>42359.588391203702</v>
      </c>
      <c r="W1995">
        <f t="shared" si="223"/>
        <v>2015</v>
      </c>
    </row>
    <row r="1996" spans="1:23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9">
        <f t="shared" si="217"/>
        <v>42711.047939814816</v>
      </c>
      <c r="K1996">
        <v>1475885342</v>
      </c>
      <c r="L1996" s="9">
        <f t="shared" si="218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2">
        <f t="shared" si="219"/>
        <v>0</v>
      </c>
      <c r="R1996">
        <f t="shared" si="220"/>
        <v>0</v>
      </c>
      <c r="S1996" s="14" t="s">
        <v>8336</v>
      </c>
      <c r="T1996" t="s">
        <v>8348</v>
      </c>
      <c r="U1996" s="9">
        <f t="shared" si="221"/>
        <v>42651.006273148145</v>
      </c>
      <c r="V1996" s="9">
        <f t="shared" si="222"/>
        <v>42711.047939814816</v>
      </c>
      <c r="W1996">
        <f t="shared" si="223"/>
        <v>2016</v>
      </c>
    </row>
    <row r="1997" spans="1:23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9">
        <f t="shared" si="217"/>
        <v>42201.902037037042</v>
      </c>
      <c r="K1997">
        <v>1435354736</v>
      </c>
      <c r="L1997" s="9">
        <f t="shared" si="218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2">
        <f t="shared" si="219"/>
        <v>0.08</v>
      </c>
      <c r="R1997">
        <f t="shared" si="220"/>
        <v>26</v>
      </c>
      <c r="S1997" s="14" t="s">
        <v>8336</v>
      </c>
      <c r="T1997" t="s">
        <v>8348</v>
      </c>
      <c r="U1997" s="9">
        <f t="shared" si="221"/>
        <v>42181.902037037042</v>
      </c>
      <c r="V1997" s="9">
        <f t="shared" si="222"/>
        <v>42201.902037037042</v>
      </c>
      <c r="W1997">
        <f t="shared" si="223"/>
        <v>2015</v>
      </c>
    </row>
    <row r="1998" spans="1:23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9">
        <f t="shared" si="217"/>
        <v>41830.819571759261</v>
      </c>
      <c r="K1998">
        <v>1402429211</v>
      </c>
      <c r="L1998" s="9">
        <f t="shared" si="218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2">
        <f t="shared" si="219"/>
        <v>0</v>
      </c>
      <c r="R1998">
        <f t="shared" si="220"/>
        <v>0</v>
      </c>
      <c r="S1998" s="14" t="s">
        <v>8336</v>
      </c>
      <c r="T1998" t="s">
        <v>8348</v>
      </c>
      <c r="U1998" s="9">
        <f t="shared" si="221"/>
        <v>41800.819571759261</v>
      </c>
      <c r="V1998" s="9">
        <f t="shared" si="222"/>
        <v>41830.819571759261</v>
      </c>
      <c r="W1998">
        <f t="shared" si="223"/>
        <v>2014</v>
      </c>
    </row>
    <row r="1999" spans="1:23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9">
        <f t="shared" si="217"/>
        <v>41877.930694444447</v>
      </c>
      <c r="K1999">
        <v>1406499612</v>
      </c>
      <c r="L1999" s="9">
        <f t="shared" si="218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2">
        <f t="shared" si="219"/>
        <v>0</v>
      </c>
      <c r="R1999">
        <f t="shared" si="220"/>
        <v>0</v>
      </c>
      <c r="S1999" s="14" t="s">
        <v>8336</v>
      </c>
      <c r="T1999" t="s">
        <v>8348</v>
      </c>
      <c r="U1999" s="9">
        <f t="shared" si="221"/>
        <v>41847.930694444447</v>
      </c>
      <c r="V1999" s="9">
        <f t="shared" si="222"/>
        <v>41877.930694444447</v>
      </c>
      <c r="W1999">
        <f t="shared" si="223"/>
        <v>2014</v>
      </c>
    </row>
    <row r="2000" spans="1:23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9">
        <f t="shared" si="217"/>
        <v>41852.118495370371</v>
      </c>
      <c r="K2000">
        <v>1402973438</v>
      </c>
      <c r="L2000" s="9">
        <f t="shared" si="218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2">
        <f t="shared" si="219"/>
        <v>0.26</v>
      </c>
      <c r="R2000">
        <f t="shared" si="220"/>
        <v>218.33</v>
      </c>
      <c r="S2000" s="14" t="s">
        <v>8336</v>
      </c>
      <c r="T2000" t="s">
        <v>8348</v>
      </c>
      <c r="U2000" s="9">
        <f t="shared" si="221"/>
        <v>41807.118495370371</v>
      </c>
      <c r="V2000" s="9">
        <f t="shared" si="222"/>
        <v>41852.118495370371</v>
      </c>
      <c r="W2000">
        <f t="shared" si="223"/>
        <v>2014</v>
      </c>
    </row>
    <row r="2001" spans="1:23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9">
        <f t="shared" si="217"/>
        <v>41956.524398148147</v>
      </c>
      <c r="K2001">
        <v>1413286508</v>
      </c>
      <c r="L2001" s="9">
        <f t="shared" si="218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2">
        <f t="shared" si="219"/>
        <v>0.01</v>
      </c>
      <c r="R2001">
        <f t="shared" si="220"/>
        <v>33.71</v>
      </c>
      <c r="S2001" s="14" t="s">
        <v>8336</v>
      </c>
      <c r="T2001" t="s">
        <v>8348</v>
      </c>
      <c r="U2001" s="9">
        <f t="shared" si="221"/>
        <v>41926.482731481483</v>
      </c>
      <c r="V2001" s="9">
        <f t="shared" si="222"/>
        <v>41956.524398148147</v>
      </c>
      <c r="W2001">
        <f t="shared" si="223"/>
        <v>2014</v>
      </c>
    </row>
    <row r="2002" spans="1:23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9">
        <f t="shared" si="217"/>
        <v>42375.951539351852</v>
      </c>
      <c r="K2002">
        <v>1449528613</v>
      </c>
      <c r="L2002" s="9">
        <f t="shared" si="218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2">
        <f t="shared" si="219"/>
        <v>0.13</v>
      </c>
      <c r="R2002">
        <f t="shared" si="220"/>
        <v>25</v>
      </c>
      <c r="S2002" s="14" t="s">
        <v>8336</v>
      </c>
      <c r="T2002" t="s">
        <v>8348</v>
      </c>
      <c r="U2002" s="9">
        <f t="shared" si="221"/>
        <v>42345.951539351852</v>
      </c>
      <c r="V2002" s="9">
        <f t="shared" si="222"/>
        <v>42375.951539351852</v>
      </c>
      <c r="W2002">
        <f t="shared" si="223"/>
        <v>2015</v>
      </c>
    </row>
    <row r="2003" spans="1:23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9">
        <f t="shared" si="217"/>
        <v>42167.833333333328</v>
      </c>
      <c r="K2003">
        <v>1431406916</v>
      </c>
      <c r="L2003" s="9">
        <f t="shared" si="218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2">
        <f t="shared" si="219"/>
        <v>3.82</v>
      </c>
      <c r="R2003">
        <f t="shared" si="220"/>
        <v>128.38999999999999</v>
      </c>
      <c r="S2003" s="14" t="s">
        <v>8317</v>
      </c>
      <c r="T2003" t="s">
        <v>8347</v>
      </c>
      <c r="U2003" s="9">
        <f t="shared" si="221"/>
        <v>42136.209675925929</v>
      </c>
      <c r="V2003" s="9">
        <f t="shared" si="222"/>
        <v>42167.833333333328</v>
      </c>
      <c r="W2003">
        <f t="shared" si="223"/>
        <v>2015</v>
      </c>
    </row>
    <row r="2004" spans="1:23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9">
        <f t="shared" si="217"/>
        <v>42758.71230324074</v>
      </c>
      <c r="K2004">
        <v>1482599143</v>
      </c>
      <c r="L2004" s="9">
        <f t="shared" si="218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2">
        <f t="shared" si="219"/>
        <v>2.17</v>
      </c>
      <c r="R2004">
        <f t="shared" si="220"/>
        <v>78.83</v>
      </c>
      <c r="S2004" s="14" t="s">
        <v>8317</v>
      </c>
      <c r="T2004" t="s">
        <v>8347</v>
      </c>
      <c r="U2004" s="9">
        <f t="shared" si="221"/>
        <v>42728.71230324074</v>
      </c>
      <c r="V2004" s="9">
        <f t="shared" si="222"/>
        <v>42758.71230324074</v>
      </c>
      <c r="W2004">
        <f t="shared" si="223"/>
        <v>2016</v>
      </c>
    </row>
    <row r="2005" spans="1:23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9">
        <f t="shared" si="217"/>
        <v>40361.958333333336</v>
      </c>
      <c r="K2005">
        <v>1276830052</v>
      </c>
      <c r="L2005" s="9">
        <f t="shared" si="218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2">
        <f t="shared" si="219"/>
        <v>3.12</v>
      </c>
      <c r="R2005">
        <f t="shared" si="220"/>
        <v>91.76</v>
      </c>
      <c r="S2005" s="14" t="s">
        <v>8317</v>
      </c>
      <c r="T2005" t="s">
        <v>8347</v>
      </c>
      <c r="U2005" s="9">
        <f t="shared" si="221"/>
        <v>40347.125601851854</v>
      </c>
      <c r="V2005" s="9">
        <f t="shared" si="222"/>
        <v>40361.958333333336</v>
      </c>
      <c r="W2005">
        <f t="shared" si="223"/>
        <v>2010</v>
      </c>
    </row>
    <row r="2006" spans="1:23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9">
        <f t="shared" si="217"/>
        <v>41830.604895833334</v>
      </c>
      <c r="K2006">
        <v>1402410663</v>
      </c>
      <c r="L2006" s="9">
        <f t="shared" si="218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2">
        <f t="shared" si="219"/>
        <v>2.34</v>
      </c>
      <c r="R2006">
        <f t="shared" si="220"/>
        <v>331.1</v>
      </c>
      <c r="S2006" s="14" t="s">
        <v>8317</v>
      </c>
      <c r="T2006" t="s">
        <v>8347</v>
      </c>
      <c r="U2006" s="9">
        <f t="shared" si="221"/>
        <v>41800.604895833334</v>
      </c>
      <c r="V2006" s="9">
        <f t="shared" si="222"/>
        <v>41830.604895833334</v>
      </c>
      <c r="W2006">
        <f t="shared" si="223"/>
        <v>2014</v>
      </c>
    </row>
    <row r="2007" spans="1:23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9">
        <f t="shared" si="217"/>
        <v>41563.165972222225</v>
      </c>
      <c r="K2007">
        <v>1379532618</v>
      </c>
      <c r="L2007" s="9">
        <f t="shared" si="218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2">
        <f t="shared" si="219"/>
        <v>1.24</v>
      </c>
      <c r="R2007">
        <f t="shared" si="220"/>
        <v>194.26</v>
      </c>
      <c r="S2007" s="14" t="s">
        <v>8317</v>
      </c>
      <c r="T2007" t="s">
        <v>8347</v>
      </c>
      <c r="U2007" s="9">
        <f t="shared" si="221"/>
        <v>41535.812708333331</v>
      </c>
      <c r="V2007" s="9">
        <f t="shared" si="222"/>
        <v>41563.165972222225</v>
      </c>
      <c r="W2007">
        <f t="shared" si="223"/>
        <v>2013</v>
      </c>
    </row>
    <row r="2008" spans="1:23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9">
        <f t="shared" si="217"/>
        <v>41976.542187500003</v>
      </c>
      <c r="K2008">
        <v>1414584045</v>
      </c>
      <c r="L2008" s="9">
        <f t="shared" si="218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2">
        <f t="shared" si="219"/>
        <v>2.48</v>
      </c>
      <c r="R2008">
        <f t="shared" si="220"/>
        <v>408.98</v>
      </c>
      <c r="S2008" s="14" t="s">
        <v>8317</v>
      </c>
      <c r="T2008" t="s">
        <v>8347</v>
      </c>
      <c r="U2008" s="9">
        <f t="shared" si="221"/>
        <v>41941.500520833331</v>
      </c>
      <c r="V2008" s="9">
        <f t="shared" si="222"/>
        <v>41976.542187500003</v>
      </c>
      <c r="W2008">
        <f t="shared" si="223"/>
        <v>2014</v>
      </c>
    </row>
    <row r="2009" spans="1:23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9">
        <f t="shared" si="217"/>
        <v>40414.166666666664</v>
      </c>
      <c r="K2009">
        <v>1276891586</v>
      </c>
      <c r="L2009" s="9">
        <f t="shared" si="218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2">
        <f t="shared" si="219"/>
        <v>1.1599999999999999</v>
      </c>
      <c r="R2009">
        <f t="shared" si="220"/>
        <v>84.46</v>
      </c>
      <c r="S2009" s="14" t="s">
        <v>8317</v>
      </c>
      <c r="T2009" t="s">
        <v>8347</v>
      </c>
      <c r="U2009" s="9">
        <f t="shared" si="221"/>
        <v>40347.837800925925</v>
      </c>
      <c r="V2009" s="9">
        <f t="shared" si="222"/>
        <v>40414.166666666664</v>
      </c>
      <c r="W2009">
        <f t="shared" si="223"/>
        <v>2010</v>
      </c>
    </row>
    <row r="2010" spans="1:23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9">
        <f t="shared" si="217"/>
        <v>40805.604421296295</v>
      </c>
      <c r="K2010">
        <v>1312641022</v>
      </c>
      <c r="L2010" s="9">
        <f t="shared" si="218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2">
        <f t="shared" si="219"/>
        <v>1.17</v>
      </c>
      <c r="R2010">
        <f t="shared" si="220"/>
        <v>44.85</v>
      </c>
      <c r="S2010" s="14" t="s">
        <v>8317</v>
      </c>
      <c r="T2010" t="s">
        <v>8347</v>
      </c>
      <c r="U2010" s="9">
        <f t="shared" si="221"/>
        <v>40761.604421296295</v>
      </c>
      <c r="V2010" s="9">
        <f t="shared" si="222"/>
        <v>40805.604421296295</v>
      </c>
      <c r="W2010">
        <f t="shared" si="223"/>
        <v>2011</v>
      </c>
    </row>
    <row r="2011" spans="1:23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9">
        <f t="shared" si="217"/>
        <v>42697.365081018521</v>
      </c>
      <c r="K2011">
        <v>1476776743</v>
      </c>
      <c r="L2011" s="9">
        <f t="shared" si="218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2">
        <f t="shared" si="219"/>
        <v>3.05</v>
      </c>
      <c r="R2011">
        <f t="shared" si="220"/>
        <v>383.36</v>
      </c>
      <c r="S2011" s="14" t="s">
        <v>8317</v>
      </c>
      <c r="T2011" t="s">
        <v>8347</v>
      </c>
      <c r="U2011" s="9">
        <f t="shared" si="221"/>
        <v>42661.323414351849</v>
      </c>
      <c r="V2011" s="9">
        <f t="shared" si="222"/>
        <v>42697.365081018521</v>
      </c>
      <c r="W2011">
        <f t="shared" si="223"/>
        <v>2016</v>
      </c>
    </row>
    <row r="2012" spans="1:23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9">
        <f t="shared" si="217"/>
        <v>42600.996423611112</v>
      </c>
      <c r="K2012">
        <v>1468972491</v>
      </c>
      <c r="L2012" s="9">
        <f t="shared" si="218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2">
        <f t="shared" si="219"/>
        <v>3.2</v>
      </c>
      <c r="R2012">
        <f t="shared" si="220"/>
        <v>55.28</v>
      </c>
      <c r="S2012" s="14" t="s">
        <v>8317</v>
      </c>
      <c r="T2012" t="s">
        <v>8347</v>
      </c>
      <c r="U2012" s="9">
        <f t="shared" si="221"/>
        <v>42570.996423611112</v>
      </c>
      <c r="V2012" s="9">
        <f t="shared" si="222"/>
        <v>42600.996423611112</v>
      </c>
      <c r="W2012">
        <f t="shared" si="223"/>
        <v>2016</v>
      </c>
    </row>
    <row r="2013" spans="1:23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9">
        <f t="shared" si="217"/>
        <v>42380.958333333328</v>
      </c>
      <c r="K2013">
        <v>1449650173</v>
      </c>
      <c r="L2013" s="9">
        <f t="shared" si="218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2">
        <f t="shared" si="219"/>
        <v>8.1999999999999993</v>
      </c>
      <c r="R2013">
        <f t="shared" si="220"/>
        <v>422.02</v>
      </c>
      <c r="S2013" s="14" t="s">
        <v>8317</v>
      </c>
      <c r="T2013" t="s">
        <v>8347</v>
      </c>
      <c r="U2013" s="9">
        <f t="shared" si="221"/>
        <v>42347.358483796299</v>
      </c>
      <c r="V2013" s="9">
        <f t="shared" si="222"/>
        <v>42380.958333333328</v>
      </c>
      <c r="W2013">
        <f t="shared" si="223"/>
        <v>2015</v>
      </c>
    </row>
    <row r="2014" spans="1:23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9">
        <f t="shared" si="217"/>
        <v>42040.822233796294</v>
      </c>
      <c r="K2014">
        <v>1420573441</v>
      </c>
      <c r="L2014" s="9">
        <f t="shared" si="218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2">
        <f t="shared" si="219"/>
        <v>2.35</v>
      </c>
      <c r="R2014">
        <f t="shared" si="220"/>
        <v>64.180000000000007</v>
      </c>
      <c r="S2014" s="14" t="s">
        <v>8317</v>
      </c>
      <c r="T2014" t="s">
        <v>8347</v>
      </c>
      <c r="U2014" s="9">
        <f t="shared" si="221"/>
        <v>42010.822233796294</v>
      </c>
      <c r="V2014" s="9">
        <f t="shared" si="222"/>
        <v>42040.822233796294</v>
      </c>
      <c r="W2014">
        <f t="shared" si="223"/>
        <v>2015</v>
      </c>
    </row>
    <row r="2015" spans="1:23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9">
        <f t="shared" si="217"/>
        <v>42559.960810185185</v>
      </c>
      <c r="K2015">
        <v>1462835014</v>
      </c>
      <c r="L2015" s="9">
        <f t="shared" si="218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2">
        <f t="shared" si="219"/>
        <v>4.95</v>
      </c>
      <c r="R2015">
        <f t="shared" si="220"/>
        <v>173.58</v>
      </c>
      <c r="S2015" s="14" t="s">
        <v>8317</v>
      </c>
      <c r="T2015" t="s">
        <v>8347</v>
      </c>
      <c r="U2015" s="9">
        <f t="shared" si="221"/>
        <v>42499.960810185185</v>
      </c>
      <c r="V2015" s="9">
        <f t="shared" si="222"/>
        <v>42559.960810185185</v>
      </c>
      <c r="W2015">
        <f t="shared" si="223"/>
        <v>2016</v>
      </c>
    </row>
    <row r="2016" spans="1:23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9">
        <f t="shared" si="217"/>
        <v>41358.172905092593</v>
      </c>
      <c r="K2016">
        <v>1361250539</v>
      </c>
      <c r="L2016" s="9">
        <f t="shared" si="218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2">
        <f t="shared" si="219"/>
        <v>78.14</v>
      </c>
      <c r="R2016">
        <f t="shared" si="220"/>
        <v>88.6</v>
      </c>
      <c r="S2016" s="14" t="s">
        <v>8317</v>
      </c>
      <c r="T2016" t="s">
        <v>8347</v>
      </c>
      <c r="U2016" s="9">
        <f t="shared" si="221"/>
        <v>41324.214571759258</v>
      </c>
      <c r="V2016" s="9">
        <f t="shared" si="222"/>
        <v>41358.172905092593</v>
      </c>
      <c r="W2016">
        <f t="shared" si="223"/>
        <v>2013</v>
      </c>
    </row>
    <row r="2017" spans="1:23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9">
        <f t="shared" si="217"/>
        <v>40795.876886574071</v>
      </c>
      <c r="K2017">
        <v>1313010163</v>
      </c>
      <c r="L2017" s="9">
        <f t="shared" si="218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2">
        <f t="shared" si="219"/>
        <v>1.1299999999999999</v>
      </c>
      <c r="R2017">
        <f t="shared" si="220"/>
        <v>50.22</v>
      </c>
      <c r="S2017" s="14" t="s">
        <v>8317</v>
      </c>
      <c r="T2017" t="s">
        <v>8347</v>
      </c>
      <c r="U2017" s="9">
        <f t="shared" si="221"/>
        <v>40765.876886574071</v>
      </c>
      <c r="V2017" s="9">
        <f t="shared" si="222"/>
        <v>40795.876886574071</v>
      </c>
      <c r="W2017">
        <f t="shared" si="223"/>
        <v>2011</v>
      </c>
    </row>
    <row r="2018" spans="1:23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9">
        <f t="shared" si="217"/>
        <v>41342.880775462967</v>
      </c>
      <c r="K2018">
        <v>1360271299</v>
      </c>
      <c r="L2018" s="9">
        <f t="shared" si="218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 s="12">
        <f t="shared" si="219"/>
        <v>9.2200000000000006</v>
      </c>
      <c r="R2018">
        <f t="shared" si="220"/>
        <v>192.39</v>
      </c>
      <c r="S2018" s="14" t="s">
        <v>8317</v>
      </c>
      <c r="T2018" t="s">
        <v>8347</v>
      </c>
      <c r="U2018" s="9">
        <f t="shared" si="221"/>
        <v>41312.880775462967</v>
      </c>
      <c r="V2018" s="9">
        <f t="shared" si="222"/>
        <v>41342.880775462967</v>
      </c>
      <c r="W2018">
        <f t="shared" si="223"/>
        <v>2013</v>
      </c>
    </row>
    <row r="2019" spans="1:23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9">
        <f t="shared" si="217"/>
        <v>40992.166666666664</v>
      </c>
      <c r="K2019">
        <v>1329873755</v>
      </c>
      <c r="L2019" s="9">
        <f t="shared" si="218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2">
        <f t="shared" si="219"/>
        <v>1.25</v>
      </c>
      <c r="R2019">
        <f t="shared" si="220"/>
        <v>73.42</v>
      </c>
      <c r="S2019" s="14" t="s">
        <v>8317</v>
      </c>
      <c r="T2019" t="s">
        <v>8347</v>
      </c>
      <c r="U2019" s="9">
        <f t="shared" si="221"/>
        <v>40961.057349537034</v>
      </c>
      <c r="V2019" s="9">
        <f t="shared" si="222"/>
        <v>40992.166666666664</v>
      </c>
      <c r="W2019">
        <f t="shared" si="223"/>
        <v>2012</v>
      </c>
    </row>
    <row r="2020" spans="1:23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9">
        <f t="shared" si="217"/>
        <v>42229.365844907406</v>
      </c>
      <c r="K2020">
        <v>1436863609</v>
      </c>
      <c r="L2020" s="9">
        <f t="shared" si="218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2">
        <f t="shared" si="219"/>
        <v>1.02</v>
      </c>
      <c r="R2020">
        <f t="shared" si="220"/>
        <v>147.68</v>
      </c>
      <c r="S2020" s="14" t="s">
        <v>8317</v>
      </c>
      <c r="T2020" t="s">
        <v>8347</v>
      </c>
      <c r="U2020" s="9">
        <f t="shared" si="221"/>
        <v>42199.365844907406</v>
      </c>
      <c r="V2020" s="9">
        <f t="shared" si="222"/>
        <v>42229.365844907406</v>
      </c>
      <c r="W2020">
        <f t="shared" si="223"/>
        <v>2015</v>
      </c>
    </row>
    <row r="2021" spans="1:23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9">
        <f t="shared" si="217"/>
        <v>42635.70857638889</v>
      </c>
      <c r="K2021">
        <v>1471971621</v>
      </c>
      <c r="L2021" s="9">
        <f t="shared" si="218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2">
        <f t="shared" si="219"/>
        <v>4.8499999999999996</v>
      </c>
      <c r="R2021">
        <f t="shared" si="220"/>
        <v>108.97</v>
      </c>
      <c r="S2021" s="14" t="s">
        <v>8317</v>
      </c>
      <c r="T2021" t="s">
        <v>8347</v>
      </c>
      <c r="U2021" s="9">
        <f t="shared" si="221"/>
        <v>42605.70857638889</v>
      </c>
      <c r="V2021" s="9">
        <f t="shared" si="222"/>
        <v>42635.70857638889</v>
      </c>
      <c r="W2021">
        <f t="shared" si="223"/>
        <v>2016</v>
      </c>
    </row>
    <row r="2022" spans="1:23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9">
        <f t="shared" si="217"/>
        <v>41773.961111111115</v>
      </c>
      <c r="K2022">
        <v>1396923624</v>
      </c>
      <c r="L2022" s="9">
        <f t="shared" si="218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 s="12">
        <f t="shared" si="219"/>
        <v>1.92</v>
      </c>
      <c r="R2022">
        <f t="shared" si="220"/>
        <v>23.65</v>
      </c>
      <c r="S2022" s="14" t="s">
        <v>8317</v>
      </c>
      <c r="T2022" t="s">
        <v>8347</v>
      </c>
      <c r="U2022" s="9">
        <f t="shared" si="221"/>
        <v>41737.097500000003</v>
      </c>
      <c r="V2022" s="9">
        <f t="shared" si="222"/>
        <v>41773.961111111115</v>
      </c>
      <c r="W2022">
        <f t="shared" si="223"/>
        <v>2014</v>
      </c>
    </row>
    <row r="2023" spans="1:23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9">
        <f t="shared" si="217"/>
        <v>41906.070567129631</v>
      </c>
      <c r="K2023">
        <v>1407634897</v>
      </c>
      <c r="L2023" s="9">
        <f t="shared" si="218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2">
        <f t="shared" si="219"/>
        <v>2.81</v>
      </c>
      <c r="R2023">
        <f t="shared" si="220"/>
        <v>147.94999999999999</v>
      </c>
      <c r="S2023" s="14" t="s">
        <v>8317</v>
      </c>
      <c r="T2023" t="s">
        <v>8347</v>
      </c>
      <c r="U2023" s="9">
        <f t="shared" si="221"/>
        <v>41861.070567129631</v>
      </c>
      <c r="V2023" s="9">
        <f t="shared" si="222"/>
        <v>41906.070567129631</v>
      </c>
      <c r="W2023">
        <f t="shared" si="223"/>
        <v>2014</v>
      </c>
    </row>
    <row r="2024" spans="1:23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9">
        <f t="shared" si="217"/>
        <v>42532.569120370375</v>
      </c>
      <c r="K2024">
        <v>1463060372</v>
      </c>
      <c r="L2024" s="9">
        <f t="shared" si="218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2">
        <f t="shared" si="219"/>
        <v>1.25</v>
      </c>
      <c r="R2024">
        <f t="shared" si="220"/>
        <v>385.04</v>
      </c>
      <c r="S2024" s="14" t="s">
        <v>8317</v>
      </c>
      <c r="T2024" t="s">
        <v>8347</v>
      </c>
      <c r="U2024" s="9">
        <f t="shared" si="221"/>
        <v>42502.569120370375</v>
      </c>
      <c r="V2024" s="9">
        <f t="shared" si="222"/>
        <v>42532.569120370375</v>
      </c>
      <c r="W2024">
        <f t="shared" si="223"/>
        <v>2016</v>
      </c>
    </row>
    <row r="2025" spans="1:23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9">
        <f t="shared" si="217"/>
        <v>42166.420752314814</v>
      </c>
      <c r="K2025">
        <v>1431425153</v>
      </c>
      <c r="L2025" s="9">
        <f t="shared" si="218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2">
        <f t="shared" si="219"/>
        <v>1.61</v>
      </c>
      <c r="R2025">
        <f t="shared" si="220"/>
        <v>457.39</v>
      </c>
      <c r="S2025" s="14" t="s">
        <v>8317</v>
      </c>
      <c r="T2025" t="s">
        <v>8347</v>
      </c>
      <c r="U2025" s="9">
        <f t="shared" si="221"/>
        <v>42136.420752314814</v>
      </c>
      <c r="V2025" s="9">
        <f t="shared" si="222"/>
        <v>42166.420752314814</v>
      </c>
      <c r="W2025">
        <f t="shared" si="223"/>
        <v>2015</v>
      </c>
    </row>
    <row r="2026" spans="1:23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9">
        <f t="shared" si="217"/>
        <v>41134.125</v>
      </c>
      <c r="K2026">
        <v>1341875544</v>
      </c>
      <c r="L2026" s="9">
        <f t="shared" si="218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2">
        <f t="shared" si="219"/>
        <v>5.85</v>
      </c>
      <c r="R2026">
        <f t="shared" si="220"/>
        <v>222.99</v>
      </c>
      <c r="S2026" s="14" t="s">
        <v>8317</v>
      </c>
      <c r="T2026" t="s">
        <v>8347</v>
      </c>
      <c r="U2026" s="9">
        <f t="shared" si="221"/>
        <v>41099.966944444444</v>
      </c>
      <c r="V2026" s="9">
        <f t="shared" si="222"/>
        <v>41134.125</v>
      </c>
      <c r="W2026">
        <f t="shared" si="223"/>
        <v>2012</v>
      </c>
    </row>
    <row r="2027" spans="1:23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9">
        <f t="shared" si="217"/>
        <v>42166.184560185182</v>
      </c>
      <c r="K2027">
        <v>1431404746</v>
      </c>
      <c r="L2027" s="9">
        <f t="shared" si="218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2">
        <f t="shared" si="219"/>
        <v>2.0099999999999998</v>
      </c>
      <c r="R2027">
        <f t="shared" si="220"/>
        <v>220.74</v>
      </c>
      <c r="S2027" s="14" t="s">
        <v>8317</v>
      </c>
      <c r="T2027" t="s">
        <v>8347</v>
      </c>
      <c r="U2027" s="9">
        <f t="shared" si="221"/>
        <v>42136.184560185182</v>
      </c>
      <c r="V2027" s="9">
        <f t="shared" si="222"/>
        <v>42166.184560185182</v>
      </c>
      <c r="W2027">
        <f t="shared" si="223"/>
        <v>2015</v>
      </c>
    </row>
    <row r="2028" spans="1:23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9">
        <f t="shared" si="217"/>
        <v>41750.165972222225</v>
      </c>
      <c r="K2028">
        <v>1394127585</v>
      </c>
      <c r="L2028" s="9">
        <f t="shared" si="218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2">
        <f t="shared" si="219"/>
        <v>1.33</v>
      </c>
      <c r="R2028">
        <f t="shared" si="220"/>
        <v>73.5</v>
      </c>
      <c r="S2028" s="14" t="s">
        <v>8317</v>
      </c>
      <c r="T2028" t="s">
        <v>8347</v>
      </c>
      <c r="U2028" s="9">
        <f t="shared" si="221"/>
        <v>41704.735937500001</v>
      </c>
      <c r="V2028" s="9">
        <f t="shared" si="222"/>
        <v>41750.165972222225</v>
      </c>
      <c r="W2028">
        <f t="shared" si="223"/>
        <v>2014</v>
      </c>
    </row>
    <row r="2029" spans="1:23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9">
        <f t="shared" si="217"/>
        <v>42093.772210648152</v>
      </c>
      <c r="K2029">
        <v>1423855919</v>
      </c>
      <c r="L2029" s="9">
        <f t="shared" si="218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 s="12">
        <f t="shared" si="219"/>
        <v>1.2</v>
      </c>
      <c r="R2029">
        <f t="shared" si="220"/>
        <v>223.1</v>
      </c>
      <c r="S2029" s="14" t="s">
        <v>8317</v>
      </c>
      <c r="T2029" t="s">
        <v>8347</v>
      </c>
      <c r="U2029" s="9">
        <f t="shared" si="221"/>
        <v>42048.813877314809</v>
      </c>
      <c r="V2029" s="9">
        <f t="shared" si="222"/>
        <v>42093.772210648152</v>
      </c>
      <c r="W2029">
        <f t="shared" si="223"/>
        <v>2015</v>
      </c>
    </row>
    <row r="2030" spans="1:23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9">
        <f t="shared" si="217"/>
        <v>40252.913194444445</v>
      </c>
      <c r="K2030">
        <v>1265493806</v>
      </c>
      <c r="L2030" s="9">
        <f t="shared" si="218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2">
        <f t="shared" si="219"/>
        <v>1.26</v>
      </c>
      <c r="R2030">
        <f t="shared" si="220"/>
        <v>47.91</v>
      </c>
      <c r="S2030" s="14" t="s">
        <v>8317</v>
      </c>
      <c r="T2030" t="s">
        <v>8347</v>
      </c>
      <c r="U2030" s="9">
        <f t="shared" si="221"/>
        <v>40215.919050925928</v>
      </c>
      <c r="V2030" s="9">
        <f t="shared" si="222"/>
        <v>40252.913194444445</v>
      </c>
      <c r="W2030">
        <f t="shared" si="223"/>
        <v>2010</v>
      </c>
    </row>
    <row r="2031" spans="1:23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9">
        <f t="shared" si="217"/>
        <v>41878.021770833337</v>
      </c>
      <c r="K2031">
        <v>1406507481</v>
      </c>
      <c r="L2031" s="9">
        <f t="shared" si="218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2">
        <f t="shared" si="219"/>
        <v>3.61</v>
      </c>
      <c r="R2031">
        <f t="shared" si="220"/>
        <v>96.06</v>
      </c>
      <c r="S2031" s="14" t="s">
        <v>8317</v>
      </c>
      <c r="T2031" t="s">
        <v>8347</v>
      </c>
      <c r="U2031" s="9">
        <f t="shared" si="221"/>
        <v>41848.021770833337</v>
      </c>
      <c r="V2031" s="9">
        <f t="shared" si="222"/>
        <v>41878.021770833337</v>
      </c>
      <c r="W2031">
        <f t="shared" si="223"/>
        <v>2014</v>
      </c>
    </row>
    <row r="2032" spans="1:23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9">
        <f t="shared" si="217"/>
        <v>41242.996481481481</v>
      </c>
      <c r="K2032">
        <v>1351641296</v>
      </c>
      <c r="L2032" s="9">
        <f t="shared" si="218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2">
        <f t="shared" si="219"/>
        <v>2.2599999999999998</v>
      </c>
      <c r="R2032">
        <f t="shared" si="220"/>
        <v>118.61</v>
      </c>
      <c r="S2032" s="14" t="s">
        <v>8317</v>
      </c>
      <c r="T2032" t="s">
        <v>8347</v>
      </c>
      <c r="U2032" s="9">
        <f t="shared" si="221"/>
        <v>41212.996481481481</v>
      </c>
      <c r="V2032" s="9">
        <f t="shared" si="222"/>
        <v>41242.996481481481</v>
      </c>
      <c r="W2032">
        <f t="shared" si="223"/>
        <v>2012</v>
      </c>
    </row>
    <row r="2033" spans="1:23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9">
        <f t="shared" si="217"/>
        <v>42013.041666666672</v>
      </c>
      <c r="K2033">
        <v>1417506853</v>
      </c>
      <c r="L2033" s="9">
        <f t="shared" si="218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2">
        <f t="shared" si="219"/>
        <v>1.2</v>
      </c>
      <c r="R2033">
        <f t="shared" si="220"/>
        <v>118.45</v>
      </c>
      <c r="S2033" s="14" t="s">
        <v>8317</v>
      </c>
      <c r="T2033" t="s">
        <v>8347</v>
      </c>
      <c r="U2033" s="9">
        <f t="shared" si="221"/>
        <v>41975.329317129625</v>
      </c>
      <c r="V2033" s="9">
        <f t="shared" si="222"/>
        <v>42013.041666666672</v>
      </c>
      <c r="W2033">
        <f t="shared" si="223"/>
        <v>2014</v>
      </c>
    </row>
    <row r="2034" spans="1:23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9">
        <f t="shared" si="217"/>
        <v>42719.208333333328</v>
      </c>
      <c r="K2034">
        <v>1479216874</v>
      </c>
      <c r="L2034" s="9">
        <f t="shared" si="218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2">
        <f t="shared" si="219"/>
        <v>3.04</v>
      </c>
      <c r="R2034">
        <f t="shared" si="220"/>
        <v>143.21</v>
      </c>
      <c r="S2034" s="14" t="s">
        <v>8317</v>
      </c>
      <c r="T2034" t="s">
        <v>8347</v>
      </c>
      <c r="U2034" s="9">
        <f t="shared" si="221"/>
        <v>42689.565671296295</v>
      </c>
      <c r="V2034" s="9">
        <f t="shared" si="222"/>
        <v>42719.208333333328</v>
      </c>
      <c r="W2034">
        <f t="shared" si="223"/>
        <v>2016</v>
      </c>
    </row>
    <row r="2035" spans="1:23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9">
        <f t="shared" si="217"/>
        <v>41755.082384259258</v>
      </c>
      <c r="K2035">
        <v>1395885518</v>
      </c>
      <c r="L2035" s="9">
        <f t="shared" si="218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2">
        <f t="shared" si="219"/>
        <v>1.79</v>
      </c>
      <c r="R2035">
        <f t="shared" si="220"/>
        <v>282.72000000000003</v>
      </c>
      <c r="S2035" s="14" t="s">
        <v>8317</v>
      </c>
      <c r="T2035" t="s">
        <v>8347</v>
      </c>
      <c r="U2035" s="9">
        <f t="shared" si="221"/>
        <v>41725.082384259258</v>
      </c>
      <c r="V2035" s="9">
        <f t="shared" si="222"/>
        <v>41755.082384259258</v>
      </c>
      <c r="W2035">
        <f t="shared" si="223"/>
        <v>2014</v>
      </c>
    </row>
    <row r="2036" spans="1:23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9">
        <f t="shared" si="217"/>
        <v>42131.290277777778</v>
      </c>
      <c r="K2036">
        <v>1426216033</v>
      </c>
      <c r="L2036" s="9">
        <f t="shared" si="218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2">
        <f t="shared" si="219"/>
        <v>3.87</v>
      </c>
      <c r="R2036">
        <f t="shared" si="220"/>
        <v>593.94000000000005</v>
      </c>
      <c r="S2036" s="14" t="s">
        <v>8317</v>
      </c>
      <c r="T2036" t="s">
        <v>8347</v>
      </c>
      <c r="U2036" s="9">
        <f t="shared" si="221"/>
        <v>42076.130011574074</v>
      </c>
      <c r="V2036" s="9">
        <f t="shared" si="222"/>
        <v>42131.290277777778</v>
      </c>
      <c r="W2036">
        <f t="shared" si="223"/>
        <v>2015</v>
      </c>
    </row>
    <row r="2037" spans="1:23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9">
        <f t="shared" si="217"/>
        <v>42357.041666666672</v>
      </c>
      <c r="K2037">
        <v>1446562807</v>
      </c>
      <c r="L2037" s="9">
        <f t="shared" si="218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2">
        <f t="shared" si="219"/>
        <v>2.11</v>
      </c>
      <c r="R2037">
        <f t="shared" si="220"/>
        <v>262.16000000000003</v>
      </c>
      <c r="S2037" s="14" t="s">
        <v>8317</v>
      </c>
      <c r="T2037" t="s">
        <v>8347</v>
      </c>
      <c r="U2037" s="9">
        <f t="shared" si="221"/>
        <v>42311.625081018516</v>
      </c>
      <c r="V2037" s="9">
        <f t="shared" si="222"/>
        <v>42357.041666666672</v>
      </c>
      <c r="W2037">
        <f t="shared" si="223"/>
        <v>2015</v>
      </c>
    </row>
    <row r="2038" spans="1:23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9">
        <f t="shared" si="217"/>
        <v>41768.864803240736</v>
      </c>
      <c r="K2038">
        <v>1397076319</v>
      </c>
      <c r="L2038" s="9">
        <f t="shared" si="218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 s="12">
        <f t="shared" si="219"/>
        <v>1.32</v>
      </c>
      <c r="R2038">
        <f t="shared" si="220"/>
        <v>46.58</v>
      </c>
      <c r="S2038" s="14" t="s">
        <v>8317</v>
      </c>
      <c r="T2038" t="s">
        <v>8347</v>
      </c>
      <c r="U2038" s="9">
        <f t="shared" si="221"/>
        <v>41738.864803240736</v>
      </c>
      <c r="V2038" s="9">
        <f t="shared" si="222"/>
        <v>41768.864803240736</v>
      </c>
      <c r="W2038">
        <f t="shared" si="223"/>
        <v>2014</v>
      </c>
    </row>
    <row r="2039" spans="1:23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9">
        <f t="shared" si="217"/>
        <v>41638.251770833333</v>
      </c>
      <c r="K2039">
        <v>1383195753</v>
      </c>
      <c r="L2039" s="9">
        <f t="shared" si="218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2">
        <f t="shared" si="219"/>
        <v>3</v>
      </c>
      <c r="R2039">
        <f t="shared" si="220"/>
        <v>70.040000000000006</v>
      </c>
      <c r="S2039" s="14" t="s">
        <v>8317</v>
      </c>
      <c r="T2039" t="s">
        <v>8347</v>
      </c>
      <c r="U2039" s="9">
        <f t="shared" si="221"/>
        <v>41578.210104166668</v>
      </c>
      <c r="V2039" s="9">
        <f t="shared" si="222"/>
        <v>41638.251770833333</v>
      </c>
      <c r="W2039">
        <f t="shared" si="223"/>
        <v>2013</v>
      </c>
    </row>
    <row r="2040" spans="1:23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9">
        <f t="shared" si="217"/>
        <v>41456.75</v>
      </c>
      <c r="K2040">
        <v>1369895421</v>
      </c>
      <c r="L2040" s="9">
        <f t="shared" si="218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2">
        <f t="shared" si="219"/>
        <v>4.21</v>
      </c>
      <c r="R2040">
        <f t="shared" si="220"/>
        <v>164.91</v>
      </c>
      <c r="S2040" s="14" t="s">
        <v>8317</v>
      </c>
      <c r="T2040" t="s">
        <v>8347</v>
      </c>
      <c r="U2040" s="9">
        <f t="shared" si="221"/>
        <v>41424.27107638889</v>
      </c>
      <c r="V2040" s="9">
        <f t="shared" si="222"/>
        <v>41456.75</v>
      </c>
      <c r="W2040">
        <f t="shared" si="223"/>
        <v>2013</v>
      </c>
    </row>
    <row r="2041" spans="1:23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9">
        <f t="shared" si="217"/>
        <v>42705.207638888889</v>
      </c>
      <c r="K2041">
        <v>1477996325</v>
      </c>
      <c r="L2041" s="9">
        <f t="shared" si="218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2">
        <f t="shared" si="219"/>
        <v>1.36</v>
      </c>
      <c r="R2041">
        <f t="shared" si="220"/>
        <v>449.26</v>
      </c>
      <c r="S2041" s="14" t="s">
        <v>8317</v>
      </c>
      <c r="T2041" t="s">
        <v>8347</v>
      </c>
      <c r="U2041" s="9">
        <f t="shared" si="221"/>
        <v>42675.438946759255</v>
      </c>
      <c r="V2041" s="9">
        <f t="shared" si="222"/>
        <v>42705.207638888889</v>
      </c>
      <c r="W2041">
        <f t="shared" si="223"/>
        <v>2016</v>
      </c>
    </row>
    <row r="2042" spans="1:23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9">
        <f t="shared" si="217"/>
        <v>41593.968784722223</v>
      </c>
      <c r="K2042">
        <v>1383257703</v>
      </c>
      <c r="L2042" s="9">
        <f t="shared" si="218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 s="12">
        <f t="shared" si="219"/>
        <v>2.48</v>
      </c>
      <c r="R2042">
        <f t="shared" si="220"/>
        <v>27.47</v>
      </c>
      <c r="S2042" s="14" t="s">
        <v>8317</v>
      </c>
      <c r="T2042" t="s">
        <v>8347</v>
      </c>
      <c r="U2042" s="9">
        <f t="shared" si="221"/>
        <v>41578.927118055552</v>
      </c>
      <c r="V2042" s="9">
        <f t="shared" si="222"/>
        <v>41593.968784722223</v>
      </c>
      <c r="W2042">
        <f t="shared" si="223"/>
        <v>2013</v>
      </c>
    </row>
    <row r="2043" spans="1:23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9">
        <f t="shared" si="217"/>
        <v>42684.567442129628</v>
      </c>
      <c r="K2043">
        <v>1476189427</v>
      </c>
      <c r="L2043" s="9">
        <f t="shared" si="218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2">
        <f t="shared" si="219"/>
        <v>1.82</v>
      </c>
      <c r="R2043">
        <f t="shared" si="220"/>
        <v>143.97999999999999</v>
      </c>
      <c r="S2043" s="14" t="s">
        <v>8317</v>
      </c>
      <c r="T2043" t="s">
        <v>8347</v>
      </c>
      <c r="U2043" s="9">
        <f t="shared" si="221"/>
        <v>42654.525775462964</v>
      </c>
      <c r="V2043" s="9">
        <f t="shared" si="222"/>
        <v>42684.567442129628</v>
      </c>
      <c r="W2043">
        <f t="shared" si="223"/>
        <v>2016</v>
      </c>
    </row>
    <row r="2044" spans="1:23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9">
        <f t="shared" si="217"/>
        <v>42391.708032407405</v>
      </c>
      <c r="K2044">
        <v>1448297974</v>
      </c>
      <c r="L2044" s="9">
        <f t="shared" si="218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2">
        <f t="shared" si="219"/>
        <v>1.24</v>
      </c>
      <c r="R2044">
        <f t="shared" si="220"/>
        <v>88.24</v>
      </c>
      <c r="S2044" s="14" t="s">
        <v>8317</v>
      </c>
      <c r="T2044" t="s">
        <v>8347</v>
      </c>
      <c r="U2044" s="9">
        <f t="shared" si="221"/>
        <v>42331.708032407405</v>
      </c>
      <c r="V2044" s="9">
        <f t="shared" si="222"/>
        <v>42391.708032407405</v>
      </c>
      <c r="W2044">
        <f t="shared" si="223"/>
        <v>2015</v>
      </c>
    </row>
    <row r="2045" spans="1:23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9">
        <f t="shared" si="217"/>
        <v>42715.207638888889</v>
      </c>
      <c r="K2045">
        <v>1476764077</v>
      </c>
      <c r="L2045" s="9">
        <f t="shared" si="218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2">
        <f t="shared" si="219"/>
        <v>5.0599999999999996</v>
      </c>
      <c r="R2045">
        <f t="shared" si="220"/>
        <v>36.33</v>
      </c>
      <c r="S2045" s="14" t="s">
        <v>8317</v>
      </c>
      <c r="T2045" t="s">
        <v>8347</v>
      </c>
      <c r="U2045" s="9">
        <f t="shared" si="221"/>
        <v>42661.176817129628</v>
      </c>
      <c r="V2045" s="9">
        <f t="shared" si="222"/>
        <v>42715.207638888889</v>
      </c>
      <c r="W2045">
        <f t="shared" si="223"/>
        <v>2016</v>
      </c>
    </row>
    <row r="2046" spans="1:23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9">
        <f t="shared" si="217"/>
        <v>42168.684189814812</v>
      </c>
      <c r="K2046">
        <v>1431620714</v>
      </c>
      <c r="L2046" s="9">
        <f t="shared" si="218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2">
        <f t="shared" si="219"/>
        <v>1.08</v>
      </c>
      <c r="R2046">
        <f t="shared" si="220"/>
        <v>90.18</v>
      </c>
      <c r="S2046" s="14" t="s">
        <v>8317</v>
      </c>
      <c r="T2046" t="s">
        <v>8347</v>
      </c>
      <c r="U2046" s="9">
        <f t="shared" si="221"/>
        <v>42138.684189814812</v>
      </c>
      <c r="V2046" s="9">
        <f t="shared" si="222"/>
        <v>42168.684189814812</v>
      </c>
      <c r="W2046">
        <f t="shared" si="223"/>
        <v>2015</v>
      </c>
    </row>
    <row r="2047" spans="1:23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9">
        <f t="shared" si="217"/>
        <v>41099.088506944448</v>
      </c>
      <c r="K2047">
        <v>1339207647</v>
      </c>
      <c r="L2047" s="9">
        <f t="shared" si="218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 s="12">
        <f t="shared" si="219"/>
        <v>8.19</v>
      </c>
      <c r="R2047">
        <f t="shared" si="220"/>
        <v>152.62</v>
      </c>
      <c r="S2047" s="14" t="s">
        <v>8317</v>
      </c>
      <c r="T2047" t="s">
        <v>8347</v>
      </c>
      <c r="U2047" s="9">
        <f t="shared" si="221"/>
        <v>41069.088506944448</v>
      </c>
      <c r="V2047" s="9">
        <f t="shared" si="222"/>
        <v>41099.088506944448</v>
      </c>
      <c r="W2047">
        <f t="shared" si="223"/>
        <v>2012</v>
      </c>
    </row>
    <row r="2048" spans="1:23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9">
        <f t="shared" si="217"/>
        <v>41417.171805555554</v>
      </c>
      <c r="K2048">
        <v>1366690044</v>
      </c>
      <c r="L2048" s="9">
        <f t="shared" si="218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2">
        <f t="shared" si="219"/>
        <v>1.21</v>
      </c>
      <c r="R2048">
        <f t="shared" si="220"/>
        <v>55.81</v>
      </c>
      <c r="S2048" s="14" t="s">
        <v>8317</v>
      </c>
      <c r="T2048" t="s">
        <v>8347</v>
      </c>
      <c r="U2048" s="9">
        <f t="shared" si="221"/>
        <v>41387.171805555554</v>
      </c>
      <c r="V2048" s="9">
        <f t="shared" si="222"/>
        <v>41417.171805555554</v>
      </c>
      <c r="W2048">
        <f t="shared" si="223"/>
        <v>2013</v>
      </c>
    </row>
    <row r="2049" spans="1:23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9">
        <f t="shared" si="217"/>
        <v>42111</v>
      </c>
      <c r="K2049">
        <v>1426714870</v>
      </c>
      <c r="L2049" s="9">
        <f t="shared" si="218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2">
        <f t="shared" si="219"/>
        <v>1.03</v>
      </c>
      <c r="R2049">
        <f t="shared" si="220"/>
        <v>227.85</v>
      </c>
      <c r="S2049" s="14" t="s">
        <v>8317</v>
      </c>
      <c r="T2049" t="s">
        <v>8347</v>
      </c>
      <c r="U2049" s="9">
        <f t="shared" si="221"/>
        <v>42081.903587962966</v>
      </c>
      <c r="V2049" s="9">
        <f t="shared" si="222"/>
        <v>42111</v>
      </c>
      <c r="W2049">
        <f t="shared" si="223"/>
        <v>2015</v>
      </c>
    </row>
    <row r="2050" spans="1:23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9">
        <f t="shared" ref="J2050:J2113" si="224">(I2050/86400)+DATE(1970,1,1)</f>
        <v>41417.651516203703</v>
      </c>
      <c r="K2050">
        <v>1366731491</v>
      </c>
      <c r="L2050" s="9">
        <f t="shared" ref="L2050:L2113" si="225">(K2050/86400)+DATE(1970,1,1)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2">
        <f t="shared" si="219"/>
        <v>1.48</v>
      </c>
      <c r="R2050">
        <f t="shared" si="220"/>
        <v>91.83</v>
      </c>
      <c r="S2050" s="14" t="s">
        <v>8317</v>
      </c>
      <c r="T2050" t="s">
        <v>8347</v>
      </c>
      <c r="U2050" s="9">
        <f t="shared" si="221"/>
        <v>41387.651516203703</v>
      </c>
      <c r="V2050" s="9">
        <f t="shared" si="222"/>
        <v>41417.651516203703</v>
      </c>
      <c r="W2050">
        <f t="shared" si="223"/>
        <v>2013</v>
      </c>
    </row>
    <row r="2051" spans="1:23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9">
        <f t="shared" si="224"/>
        <v>41610.957638888889</v>
      </c>
      <c r="K2051">
        <v>1382963963</v>
      </c>
      <c r="L2051" s="9">
        <f t="shared" si="225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2">
        <f t="shared" ref="Q2051:Q2114" si="226">ROUND(E2051/D2051,2)</f>
        <v>1.2</v>
      </c>
      <c r="R2051">
        <f t="shared" ref="R2051:R2114" si="227">IFERROR(ROUND(E2051/N2051,2),0)</f>
        <v>80.989999999999995</v>
      </c>
      <c r="S2051" s="14" t="s">
        <v>8317</v>
      </c>
      <c r="T2051" t="s">
        <v>8347</v>
      </c>
      <c r="U2051" s="9">
        <f t="shared" ref="U2051:U2114" si="228">(K2051/86400)+DATE(1970,1,1)</f>
        <v>41575.527349537035</v>
      </c>
      <c r="V2051" s="9">
        <f t="shared" ref="V2051:V2114" si="229">(I2051/86400)+DATE(1970,1,1)</f>
        <v>41610.957638888889</v>
      </c>
      <c r="W2051">
        <f t="shared" ref="W2051:W2114" si="230">YEAR(U2051)</f>
        <v>2013</v>
      </c>
    </row>
    <row r="2052" spans="1:23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9">
        <f t="shared" si="224"/>
        <v>42155.071504629625</v>
      </c>
      <c r="K2052">
        <v>1429580578</v>
      </c>
      <c r="L2052" s="9">
        <f t="shared" si="22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2">
        <f t="shared" si="226"/>
        <v>4.7300000000000004</v>
      </c>
      <c r="R2052">
        <f t="shared" si="227"/>
        <v>278.39</v>
      </c>
      <c r="S2052" s="14" t="s">
        <v>8317</v>
      </c>
      <c r="T2052" t="s">
        <v>8347</v>
      </c>
      <c r="U2052" s="9">
        <f t="shared" si="228"/>
        <v>42115.071504629625</v>
      </c>
      <c r="V2052" s="9">
        <f t="shared" si="229"/>
        <v>42155.071504629625</v>
      </c>
      <c r="W2052">
        <f t="shared" si="230"/>
        <v>2015</v>
      </c>
    </row>
    <row r="2053" spans="1:23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9">
        <f t="shared" si="224"/>
        <v>41634.022418981483</v>
      </c>
      <c r="K2053">
        <v>1385425937</v>
      </c>
      <c r="L2053" s="9">
        <f t="shared" si="22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2">
        <f t="shared" si="226"/>
        <v>1.3</v>
      </c>
      <c r="R2053">
        <f t="shared" si="227"/>
        <v>43.1</v>
      </c>
      <c r="S2053" s="14" t="s">
        <v>8317</v>
      </c>
      <c r="T2053" t="s">
        <v>8347</v>
      </c>
      <c r="U2053" s="9">
        <f t="shared" si="228"/>
        <v>41604.022418981483</v>
      </c>
      <c r="V2053" s="9">
        <f t="shared" si="229"/>
        <v>41634.022418981483</v>
      </c>
      <c r="W2053">
        <f t="shared" si="230"/>
        <v>2013</v>
      </c>
    </row>
    <row r="2054" spans="1:23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9">
        <f t="shared" si="224"/>
        <v>42420.08394675926</v>
      </c>
      <c r="K2054">
        <v>1452045653</v>
      </c>
      <c r="L2054" s="9">
        <f t="shared" si="22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2">
        <f t="shared" si="226"/>
        <v>3.53</v>
      </c>
      <c r="R2054">
        <f t="shared" si="227"/>
        <v>326.29000000000002</v>
      </c>
      <c r="S2054" s="14" t="s">
        <v>8317</v>
      </c>
      <c r="T2054" t="s">
        <v>8347</v>
      </c>
      <c r="U2054" s="9">
        <f t="shared" si="228"/>
        <v>42375.08394675926</v>
      </c>
      <c r="V2054" s="9">
        <f t="shared" si="229"/>
        <v>42420.08394675926</v>
      </c>
      <c r="W2054">
        <f t="shared" si="230"/>
        <v>2016</v>
      </c>
    </row>
    <row r="2055" spans="1:23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9">
        <f t="shared" si="224"/>
        <v>42333.659155092595</v>
      </c>
      <c r="K2055">
        <v>1445870951</v>
      </c>
      <c r="L2055" s="9">
        <f t="shared" si="22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2">
        <f t="shared" si="226"/>
        <v>1.01</v>
      </c>
      <c r="R2055">
        <f t="shared" si="227"/>
        <v>41.74</v>
      </c>
      <c r="S2055" s="14" t="s">
        <v>8317</v>
      </c>
      <c r="T2055" t="s">
        <v>8347</v>
      </c>
      <c r="U2055" s="9">
        <f t="shared" si="228"/>
        <v>42303.617488425924</v>
      </c>
      <c r="V2055" s="9">
        <f t="shared" si="229"/>
        <v>42333.659155092595</v>
      </c>
      <c r="W2055">
        <f t="shared" si="230"/>
        <v>2015</v>
      </c>
    </row>
    <row r="2056" spans="1:23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9">
        <f t="shared" si="224"/>
        <v>41761.520949074074</v>
      </c>
      <c r="K2056">
        <v>1396441810</v>
      </c>
      <c r="L2056" s="9">
        <f t="shared" si="22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2">
        <f t="shared" si="226"/>
        <v>1.1399999999999999</v>
      </c>
      <c r="R2056">
        <f t="shared" si="227"/>
        <v>64.02</v>
      </c>
      <c r="S2056" s="14" t="s">
        <v>8317</v>
      </c>
      <c r="T2056" t="s">
        <v>8347</v>
      </c>
      <c r="U2056" s="9">
        <f t="shared" si="228"/>
        <v>41731.520949074074</v>
      </c>
      <c r="V2056" s="9">
        <f t="shared" si="229"/>
        <v>41761.520949074074</v>
      </c>
      <c r="W2056">
        <f t="shared" si="230"/>
        <v>2014</v>
      </c>
    </row>
    <row r="2057" spans="1:23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9">
        <f t="shared" si="224"/>
        <v>41976.166666666672</v>
      </c>
      <c r="K2057">
        <v>1415031043</v>
      </c>
      <c r="L2057" s="9">
        <f t="shared" si="22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2">
        <f t="shared" si="226"/>
        <v>1.67</v>
      </c>
      <c r="R2057">
        <f t="shared" si="227"/>
        <v>99.46</v>
      </c>
      <c r="S2057" s="14" t="s">
        <v>8317</v>
      </c>
      <c r="T2057" t="s">
        <v>8347</v>
      </c>
      <c r="U2057" s="9">
        <f t="shared" si="228"/>
        <v>41946.674108796295</v>
      </c>
      <c r="V2057" s="9">
        <f t="shared" si="229"/>
        <v>41976.166666666672</v>
      </c>
      <c r="W2057">
        <f t="shared" si="230"/>
        <v>2014</v>
      </c>
    </row>
    <row r="2058" spans="1:23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9">
        <f t="shared" si="224"/>
        <v>41381.76090277778</v>
      </c>
      <c r="K2058">
        <v>1363630542</v>
      </c>
      <c r="L2058" s="9">
        <f t="shared" si="22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2">
        <f t="shared" si="226"/>
        <v>1.53</v>
      </c>
      <c r="R2058">
        <f t="shared" si="227"/>
        <v>138.49</v>
      </c>
      <c r="S2058" s="14" t="s">
        <v>8317</v>
      </c>
      <c r="T2058" t="s">
        <v>8347</v>
      </c>
      <c r="U2058" s="9">
        <f t="shared" si="228"/>
        <v>41351.76090277778</v>
      </c>
      <c r="V2058" s="9">
        <f t="shared" si="229"/>
        <v>41381.76090277778</v>
      </c>
      <c r="W2058">
        <f t="shared" si="230"/>
        <v>2013</v>
      </c>
    </row>
    <row r="2059" spans="1:23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9">
        <f t="shared" si="224"/>
        <v>42426.494583333333</v>
      </c>
      <c r="K2059">
        <v>1453895532</v>
      </c>
      <c r="L2059" s="9">
        <f t="shared" si="22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2">
        <f t="shared" si="226"/>
        <v>2.02</v>
      </c>
      <c r="R2059">
        <f t="shared" si="227"/>
        <v>45.55</v>
      </c>
      <c r="S2059" s="14" t="s">
        <v>8317</v>
      </c>
      <c r="T2059" t="s">
        <v>8347</v>
      </c>
      <c r="U2059" s="9">
        <f t="shared" si="228"/>
        <v>42396.494583333333</v>
      </c>
      <c r="V2059" s="9">
        <f t="shared" si="229"/>
        <v>42426.494583333333</v>
      </c>
      <c r="W2059">
        <f t="shared" si="230"/>
        <v>2016</v>
      </c>
    </row>
    <row r="2060" spans="1:23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9">
        <f t="shared" si="224"/>
        <v>42065.833333333328</v>
      </c>
      <c r="K2060">
        <v>1421916830</v>
      </c>
      <c r="L2060" s="9">
        <f t="shared" si="22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2">
        <f t="shared" si="226"/>
        <v>1.68</v>
      </c>
      <c r="R2060">
        <f t="shared" si="227"/>
        <v>10.51</v>
      </c>
      <c r="S2060" s="14" t="s">
        <v>8317</v>
      </c>
      <c r="T2060" t="s">
        <v>8347</v>
      </c>
      <c r="U2060" s="9">
        <f t="shared" si="228"/>
        <v>42026.370717592596</v>
      </c>
      <c r="V2060" s="9">
        <f t="shared" si="229"/>
        <v>42065.833333333328</v>
      </c>
      <c r="W2060">
        <f t="shared" si="230"/>
        <v>2015</v>
      </c>
    </row>
    <row r="2061" spans="1:23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9">
        <f t="shared" si="224"/>
        <v>42400.915972222225</v>
      </c>
      <c r="K2061">
        <v>1450880854</v>
      </c>
      <c r="L2061" s="9">
        <f t="shared" si="22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2">
        <f t="shared" si="226"/>
        <v>1.43</v>
      </c>
      <c r="R2061">
        <f t="shared" si="227"/>
        <v>114.77</v>
      </c>
      <c r="S2061" s="14" t="s">
        <v>8317</v>
      </c>
      <c r="T2061" t="s">
        <v>8347</v>
      </c>
      <c r="U2061" s="9">
        <f t="shared" si="228"/>
        <v>42361.602476851855</v>
      </c>
      <c r="V2061" s="9">
        <f t="shared" si="229"/>
        <v>42400.915972222225</v>
      </c>
      <c r="W2061">
        <f t="shared" si="230"/>
        <v>2015</v>
      </c>
    </row>
    <row r="2062" spans="1:23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9">
        <f t="shared" si="224"/>
        <v>41843.642939814818</v>
      </c>
      <c r="K2062">
        <v>1400945150</v>
      </c>
      <c r="L2062" s="9">
        <f t="shared" si="22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2">
        <f t="shared" si="226"/>
        <v>1.96</v>
      </c>
      <c r="R2062">
        <f t="shared" si="227"/>
        <v>36</v>
      </c>
      <c r="S2062" s="14" t="s">
        <v>8317</v>
      </c>
      <c r="T2062" t="s">
        <v>8347</v>
      </c>
      <c r="U2062" s="9">
        <f t="shared" si="228"/>
        <v>41783.642939814818</v>
      </c>
      <c r="V2062" s="9">
        <f t="shared" si="229"/>
        <v>41843.642939814818</v>
      </c>
      <c r="W2062">
        <f t="shared" si="230"/>
        <v>2014</v>
      </c>
    </row>
    <row r="2063" spans="1:23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9">
        <f t="shared" si="224"/>
        <v>42735.764513888891</v>
      </c>
      <c r="K2063">
        <v>1480616454</v>
      </c>
      <c r="L2063" s="9">
        <f t="shared" si="22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2">
        <f t="shared" si="226"/>
        <v>1.08</v>
      </c>
      <c r="R2063">
        <f t="shared" si="227"/>
        <v>154.16999999999999</v>
      </c>
      <c r="S2063" s="14" t="s">
        <v>8317</v>
      </c>
      <c r="T2063" t="s">
        <v>8347</v>
      </c>
      <c r="U2063" s="9">
        <f t="shared" si="228"/>
        <v>42705.764513888891</v>
      </c>
      <c r="V2063" s="9">
        <f t="shared" si="229"/>
        <v>42735.764513888891</v>
      </c>
      <c r="W2063">
        <f t="shared" si="230"/>
        <v>2016</v>
      </c>
    </row>
    <row r="2064" spans="1:23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9">
        <f t="shared" si="224"/>
        <v>42453.341412037036</v>
      </c>
      <c r="K2064">
        <v>1456218698</v>
      </c>
      <c r="L2064" s="9">
        <f t="shared" si="22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2">
        <f t="shared" si="226"/>
        <v>1.1499999999999999</v>
      </c>
      <c r="R2064">
        <f t="shared" si="227"/>
        <v>566.39</v>
      </c>
      <c r="S2064" s="14" t="s">
        <v>8317</v>
      </c>
      <c r="T2064" t="s">
        <v>8347</v>
      </c>
      <c r="U2064" s="9">
        <f t="shared" si="228"/>
        <v>42423.3830787037</v>
      </c>
      <c r="V2064" s="9">
        <f t="shared" si="229"/>
        <v>42453.341412037036</v>
      </c>
      <c r="W2064">
        <f t="shared" si="230"/>
        <v>2016</v>
      </c>
    </row>
    <row r="2065" spans="1:23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9">
        <f t="shared" si="224"/>
        <v>42505.73265046296</v>
      </c>
      <c r="K2065">
        <v>1460482501</v>
      </c>
      <c r="L2065" s="9">
        <f t="shared" si="22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2">
        <f t="shared" si="226"/>
        <v>1.48</v>
      </c>
      <c r="R2065">
        <f t="shared" si="227"/>
        <v>120.86</v>
      </c>
      <c r="S2065" s="14" t="s">
        <v>8317</v>
      </c>
      <c r="T2065" t="s">
        <v>8347</v>
      </c>
      <c r="U2065" s="9">
        <f t="shared" si="228"/>
        <v>42472.73265046296</v>
      </c>
      <c r="V2065" s="9">
        <f t="shared" si="229"/>
        <v>42505.73265046296</v>
      </c>
      <c r="W2065">
        <f t="shared" si="230"/>
        <v>2016</v>
      </c>
    </row>
    <row r="2066" spans="1:23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9">
        <f t="shared" si="224"/>
        <v>41425.5</v>
      </c>
      <c r="K2066">
        <v>1366879523</v>
      </c>
      <c r="L2066" s="9">
        <f t="shared" si="22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2">
        <f t="shared" si="226"/>
        <v>1.91</v>
      </c>
      <c r="R2066">
        <f t="shared" si="227"/>
        <v>86.16</v>
      </c>
      <c r="S2066" s="14" t="s">
        <v>8317</v>
      </c>
      <c r="T2066" t="s">
        <v>8347</v>
      </c>
      <c r="U2066" s="9">
        <f t="shared" si="228"/>
        <v>41389.364849537036</v>
      </c>
      <c r="V2066" s="9">
        <f t="shared" si="229"/>
        <v>41425.5</v>
      </c>
      <c r="W2066">
        <f t="shared" si="230"/>
        <v>2013</v>
      </c>
    </row>
    <row r="2067" spans="1:23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9">
        <f t="shared" si="224"/>
        <v>41633.333668981482</v>
      </c>
      <c r="K2067">
        <v>1385366429</v>
      </c>
      <c r="L2067" s="9">
        <f t="shared" si="22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2">
        <f t="shared" si="226"/>
        <v>1.99</v>
      </c>
      <c r="R2067">
        <f t="shared" si="227"/>
        <v>51.21</v>
      </c>
      <c r="S2067" s="14" t="s">
        <v>8317</v>
      </c>
      <c r="T2067" t="s">
        <v>8347</v>
      </c>
      <c r="U2067" s="9">
        <f t="shared" si="228"/>
        <v>41603.333668981482</v>
      </c>
      <c r="V2067" s="9">
        <f t="shared" si="229"/>
        <v>41633.333668981482</v>
      </c>
      <c r="W2067">
        <f t="shared" si="230"/>
        <v>2013</v>
      </c>
    </row>
    <row r="2068" spans="1:23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9">
        <f t="shared" si="224"/>
        <v>41874.771793981483</v>
      </c>
      <c r="K2068">
        <v>1406226683</v>
      </c>
      <c r="L2068" s="9">
        <f t="shared" si="22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2">
        <f t="shared" si="226"/>
        <v>2.19</v>
      </c>
      <c r="R2068">
        <f t="shared" si="227"/>
        <v>67.260000000000005</v>
      </c>
      <c r="S2068" s="14" t="s">
        <v>8317</v>
      </c>
      <c r="T2068" t="s">
        <v>8347</v>
      </c>
      <c r="U2068" s="9">
        <f t="shared" si="228"/>
        <v>41844.771793981483</v>
      </c>
      <c r="V2068" s="9">
        <f t="shared" si="229"/>
        <v>41874.771793981483</v>
      </c>
      <c r="W2068">
        <f t="shared" si="230"/>
        <v>2014</v>
      </c>
    </row>
    <row r="2069" spans="1:23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9">
        <f t="shared" si="224"/>
        <v>42148.853888888887</v>
      </c>
      <c r="K2069">
        <v>1429648176</v>
      </c>
      <c r="L2069" s="9">
        <f t="shared" si="22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2">
        <f t="shared" si="226"/>
        <v>1.27</v>
      </c>
      <c r="R2069">
        <f t="shared" si="227"/>
        <v>62.8</v>
      </c>
      <c r="S2069" s="14" t="s">
        <v>8317</v>
      </c>
      <c r="T2069" t="s">
        <v>8347</v>
      </c>
      <c r="U2069" s="9">
        <f t="shared" si="228"/>
        <v>42115.853888888887</v>
      </c>
      <c r="V2069" s="9">
        <f t="shared" si="229"/>
        <v>42148.853888888887</v>
      </c>
      <c r="W2069">
        <f t="shared" si="230"/>
        <v>2015</v>
      </c>
    </row>
    <row r="2070" spans="1:23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9">
        <f t="shared" si="224"/>
        <v>42663.841608796298</v>
      </c>
      <c r="K2070">
        <v>1474402315</v>
      </c>
      <c r="L2070" s="9">
        <f t="shared" si="22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2">
        <f t="shared" si="226"/>
        <v>1.05</v>
      </c>
      <c r="R2070">
        <f t="shared" si="227"/>
        <v>346.13</v>
      </c>
      <c r="S2070" s="14" t="s">
        <v>8317</v>
      </c>
      <c r="T2070" t="s">
        <v>8347</v>
      </c>
      <c r="U2070" s="9">
        <f t="shared" si="228"/>
        <v>42633.841608796298</v>
      </c>
      <c r="V2070" s="9">
        <f t="shared" si="229"/>
        <v>42663.841608796298</v>
      </c>
      <c r="W2070">
        <f t="shared" si="230"/>
        <v>2016</v>
      </c>
    </row>
    <row r="2071" spans="1:23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9">
        <f t="shared" si="224"/>
        <v>42371.972118055557</v>
      </c>
      <c r="K2071">
        <v>1449098391</v>
      </c>
      <c r="L2071" s="9">
        <f t="shared" si="22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2">
        <f t="shared" si="226"/>
        <v>1.28</v>
      </c>
      <c r="R2071">
        <f t="shared" si="227"/>
        <v>244.12</v>
      </c>
      <c r="S2071" s="14" t="s">
        <v>8317</v>
      </c>
      <c r="T2071" t="s">
        <v>8347</v>
      </c>
      <c r="U2071" s="9">
        <f t="shared" si="228"/>
        <v>42340.972118055557</v>
      </c>
      <c r="V2071" s="9">
        <f t="shared" si="229"/>
        <v>42371.972118055557</v>
      </c>
      <c r="W2071">
        <f t="shared" si="230"/>
        <v>2015</v>
      </c>
    </row>
    <row r="2072" spans="1:23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9">
        <f t="shared" si="224"/>
        <v>42549.6565162037</v>
      </c>
      <c r="K2072">
        <v>1464536723</v>
      </c>
      <c r="L2072" s="9">
        <f t="shared" si="22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2">
        <f t="shared" si="226"/>
        <v>3.17</v>
      </c>
      <c r="R2072">
        <f t="shared" si="227"/>
        <v>259.25</v>
      </c>
      <c r="S2072" s="14" t="s">
        <v>8317</v>
      </c>
      <c r="T2072" t="s">
        <v>8347</v>
      </c>
      <c r="U2072" s="9">
        <f t="shared" si="228"/>
        <v>42519.6565162037</v>
      </c>
      <c r="V2072" s="9">
        <f t="shared" si="229"/>
        <v>42549.6565162037</v>
      </c>
      <c r="W2072">
        <f t="shared" si="230"/>
        <v>2016</v>
      </c>
    </row>
    <row r="2073" spans="1:23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9">
        <f t="shared" si="224"/>
        <v>42645.278749999998</v>
      </c>
      <c r="K2073">
        <v>1471502484</v>
      </c>
      <c r="L2073" s="9">
        <f t="shared" si="22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2">
        <f t="shared" si="226"/>
        <v>2.81</v>
      </c>
      <c r="R2073">
        <f t="shared" si="227"/>
        <v>201.96</v>
      </c>
      <c r="S2073" s="14" t="s">
        <v>8317</v>
      </c>
      <c r="T2073" t="s">
        <v>8347</v>
      </c>
      <c r="U2073" s="9">
        <f t="shared" si="228"/>
        <v>42600.278749999998</v>
      </c>
      <c r="V2073" s="9">
        <f t="shared" si="229"/>
        <v>42645.278749999998</v>
      </c>
      <c r="W2073">
        <f t="shared" si="230"/>
        <v>2016</v>
      </c>
    </row>
    <row r="2074" spans="1:23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9">
        <f t="shared" si="224"/>
        <v>42497.581388888888</v>
      </c>
      <c r="K2074">
        <v>1460037432</v>
      </c>
      <c r="L2074" s="9">
        <f t="shared" si="22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2">
        <f t="shared" si="226"/>
        <v>1.1100000000000001</v>
      </c>
      <c r="R2074">
        <f t="shared" si="227"/>
        <v>226.21</v>
      </c>
      <c r="S2074" s="14" t="s">
        <v>8317</v>
      </c>
      <c r="T2074" t="s">
        <v>8347</v>
      </c>
      <c r="U2074" s="9">
        <f t="shared" si="228"/>
        <v>42467.581388888888</v>
      </c>
      <c r="V2074" s="9">
        <f t="shared" si="229"/>
        <v>42497.581388888888</v>
      </c>
      <c r="W2074">
        <f t="shared" si="230"/>
        <v>2016</v>
      </c>
    </row>
    <row r="2075" spans="1:23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9">
        <f t="shared" si="224"/>
        <v>42132.668032407411</v>
      </c>
      <c r="K2075">
        <v>1427212918</v>
      </c>
      <c r="L2075" s="9">
        <f t="shared" si="22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2">
        <f t="shared" si="226"/>
        <v>1.53</v>
      </c>
      <c r="R2075">
        <f t="shared" si="227"/>
        <v>324.69</v>
      </c>
      <c r="S2075" s="14" t="s">
        <v>8317</v>
      </c>
      <c r="T2075" t="s">
        <v>8347</v>
      </c>
      <c r="U2075" s="9">
        <f t="shared" si="228"/>
        <v>42087.668032407411</v>
      </c>
      <c r="V2075" s="9">
        <f t="shared" si="229"/>
        <v>42132.668032407411</v>
      </c>
      <c r="W2075">
        <f t="shared" si="230"/>
        <v>2015</v>
      </c>
    </row>
    <row r="2076" spans="1:23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9">
        <f t="shared" si="224"/>
        <v>42496.826180555552</v>
      </c>
      <c r="K2076">
        <v>1459972182</v>
      </c>
      <c r="L2076" s="9">
        <f t="shared" si="22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2">
        <f t="shared" si="226"/>
        <v>1.03</v>
      </c>
      <c r="R2076">
        <f t="shared" si="227"/>
        <v>205</v>
      </c>
      <c r="S2076" s="14" t="s">
        <v>8317</v>
      </c>
      <c r="T2076" t="s">
        <v>8347</v>
      </c>
      <c r="U2076" s="9">
        <f t="shared" si="228"/>
        <v>42466.826180555552</v>
      </c>
      <c r="V2076" s="9">
        <f t="shared" si="229"/>
        <v>42496.826180555552</v>
      </c>
      <c r="W2076">
        <f t="shared" si="230"/>
        <v>2016</v>
      </c>
    </row>
    <row r="2077" spans="1:23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9">
        <f t="shared" si="224"/>
        <v>41480.681574074071</v>
      </c>
      <c r="K2077">
        <v>1372177288</v>
      </c>
      <c r="L2077" s="9">
        <f t="shared" si="22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2">
        <f t="shared" si="226"/>
        <v>16.78</v>
      </c>
      <c r="R2077">
        <f t="shared" si="227"/>
        <v>20.47</v>
      </c>
      <c r="S2077" s="14" t="s">
        <v>8317</v>
      </c>
      <c r="T2077" t="s">
        <v>8347</v>
      </c>
      <c r="U2077" s="9">
        <f t="shared" si="228"/>
        <v>41450.681574074071</v>
      </c>
      <c r="V2077" s="9">
        <f t="shared" si="229"/>
        <v>41480.681574074071</v>
      </c>
      <c r="W2077">
        <f t="shared" si="230"/>
        <v>2013</v>
      </c>
    </row>
    <row r="2078" spans="1:23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9">
        <f t="shared" si="224"/>
        <v>41843.880659722221</v>
      </c>
      <c r="K2078">
        <v>1402693689</v>
      </c>
      <c r="L2078" s="9">
        <f t="shared" si="22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2">
        <f t="shared" si="226"/>
        <v>5.43</v>
      </c>
      <c r="R2078">
        <f t="shared" si="227"/>
        <v>116.35</v>
      </c>
      <c r="S2078" s="14" t="s">
        <v>8317</v>
      </c>
      <c r="T2078" t="s">
        <v>8347</v>
      </c>
      <c r="U2078" s="9">
        <f t="shared" si="228"/>
        <v>41803.880659722221</v>
      </c>
      <c r="V2078" s="9">
        <f t="shared" si="229"/>
        <v>41843.880659722221</v>
      </c>
      <c r="W2078">
        <f t="shared" si="230"/>
        <v>2014</v>
      </c>
    </row>
    <row r="2079" spans="1:23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9">
        <f t="shared" si="224"/>
        <v>42160.875</v>
      </c>
      <c r="K2079">
        <v>1428541276</v>
      </c>
      <c r="L2079" s="9">
        <f t="shared" si="22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2">
        <f t="shared" si="226"/>
        <v>1.1599999999999999</v>
      </c>
      <c r="R2079">
        <f t="shared" si="227"/>
        <v>307.2</v>
      </c>
      <c r="S2079" s="14" t="s">
        <v>8317</v>
      </c>
      <c r="T2079" t="s">
        <v>8347</v>
      </c>
      <c r="U2079" s="9">
        <f t="shared" si="228"/>
        <v>42103.042546296296</v>
      </c>
      <c r="V2079" s="9">
        <f t="shared" si="229"/>
        <v>42160.875</v>
      </c>
      <c r="W2079">
        <f t="shared" si="230"/>
        <v>2015</v>
      </c>
    </row>
    <row r="2080" spans="1:23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9">
        <f t="shared" si="224"/>
        <v>42722.771493055552</v>
      </c>
      <c r="K2080">
        <v>1479493857</v>
      </c>
      <c r="L2080" s="9">
        <f t="shared" si="22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2">
        <f t="shared" si="226"/>
        <v>1.31</v>
      </c>
      <c r="R2080">
        <f t="shared" si="227"/>
        <v>546.69000000000005</v>
      </c>
      <c r="S2080" s="14" t="s">
        <v>8317</v>
      </c>
      <c r="T2080" t="s">
        <v>8347</v>
      </c>
      <c r="U2080" s="9">
        <f t="shared" si="228"/>
        <v>42692.771493055552</v>
      </c>
      <c r="V2080" s="9">
        <f t="shared" si="229"/>
        <v>42722.771493055552</v>
      </c>
      <c r="W2080">
        <f t="shared" si="230"/>
        <v>2016</v>
      </c>
    </row>
    <row r="2081" spans="1:23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9">
        <f t="shared" si="224"/>
        <v>42180.791666666672</v>
      </c>
      <c r="K2081">
        <v>1432659793</v>
      </c>
      <c r="L2081" s="9">
        <f t="shared" si="22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2">
        <f t="shared" si="226"/>
        <v>2.88</v>
      </c>
      <c r="R2081">
        <f t="shared" si="227"/>
        <v>47.47</v>
      </c>
      <c r="S2081" s="14" t="s">
        <v>8317</v>
      </c>
      <c r="T2081" t="s">
        <v>8347</v>
      </c>
      <c r="U2081" s="9">
        <f t="shared" si="228"/>
        <v>42150.71056712963</v>
      </c>
      <c r="V2081" s="9">
        <f t="shared" si="229"/>
        <v>42180.791666666672</v>
      </c>
      <c r="W2081">
        <f t="shared" si="230"/>
        <v>2015</v>
      </c>
    </row>
    <row r="2082" spans="1:23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9">
        <f t="shared" si="224"/>
        <v>42319.998842592591</v>
      </c>
      <c r="K2082">
        <v>1444690700</v>
      </c>
      <c r="L2082" s="9">
        <f t="shared" si="22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2">
        <f t="shared" si="226"/>
        <v>5.08</v>
      </c>
      <c r="R2082">
        <f t="shared" si="227"/>
        <v>101.56</v>
      </c>
      <c r="S2082" s="14" t="s">
        <v>8317</v>
      </c>
      <c r="T2082" t="s">
        <v>8347</v>
      </c>
      <c r="U2082" s="9">
        <f t="shared" si="228"/>
        <v>42289.957175925927</v>
      </c>
      <c r="V2082" s="9">
        <f t="shared" si="229"/>
        <v>42319.998842592591</v>
      </c>
      <c r="W2082">
        <f t="shared" si="230"/>
        <v>2015</v>
      </c>
    </row>
    <row r="2083" spans="1:23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9">
        <f t="shared" si="224"/>
        <v>41045.207638888889</v>
      </c>
      <c r="K2083">
        <v>1333597555</v>
      </c>
      <c r="L2083" s="9">
        <f t="shared" si="225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 s="12">
        <f t="shared" si="226"/>
        <v>1.1499999999999999</v>
      </c>
      <c r="R2083">
        <f t="shared" si="227"/>
        <v>72.91</v>
      </c>
      <c r="S2083" s="14" t="s">
        <v>8323</v>
      </c>
      <c r="T2083" t="s">
        <v>8327</v>
      </c>
      <c r="U2083" s="9">
        <f t="shared" si="228"/>
        <v>41004.15688657407</v>
      </c>
      <c r="V2083" s="9">
        <f t="shared" si="229"/>
        <v>41045.207638888889</v>
      </c>
      <c r="W2083">
        <f t="shared" si="230"/>
        <v>2012</v>
      </c>
    </row>
    <row r="2084" spans="1:23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9">
        <f t="shared" si="224"/>
        <v>40871.161990740744</v>
      </c>
      <c r="K2084">
        <v>1316919196</v>
      </c>
      <c r="L2084" s="9">
        <f t="shared" si="22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2">
        <f t="shared" si="226"/>
        <v>1.1100000000000001</v>
      </c>
      <c r="R2084">
        <f t="shared" si="227"/>
        <v>43.71</v>
      </c>
      <c r="S2084" s="14" t="s">
        <v>8323</v>
      </c>
      <c r="T2084" t="s">
        <v>8327</v>
      </c>
      <c r="U2084" s="9">
        <f t="shared" si="228"/>
        <v>40811.120324074072</v>
      </c>
      <c r="V2084" s="9">
        <f t="shared" si="229"/>
        <v>40871.161990740744</v>
      </c>
      <c r="W2084">
        <f t="shared" si="230"/>
        <v>2011</v>
      </c>
    </row>
    <row r="2085" spans="1:23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9">
        <f t="shared" si="224"/>
        <v>41064.72216435185</v>
      </c>
      <c r="K2085">
        <v>1336238395</v>
      </c>
      <c r="L2085" s="9">
        <f t="shared" si="22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2">
        <f t="shared" si="226"/>
        <v>1.1299999999999999</v>
      </c>
      <c r="R2085">
        <f t="shared" si="227"/>
        <v>34</v>
      </c>
      <c r="S2085" s="14" t="s">
        <v>8323</v>
      </c>
      <c r="T2085" t="s">
        <v>8327</v>
      </c>
      <c r="U2085" s="9">
        <f t="shared" si="228"/>
        <v>41034.72216435185</v>
      </c>
      <c r="V2085" s="9">
        <f t="shared" si="229"/>
        <v>41064.72216435185</v>
      </c>
      <c r="W2085">
        <f t="shared" si="230"/>
        <v>2012</v>
      </c>
    </row>
    <row r="2086" spans="1:23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9">
        <f t="shared" si="224"/>
        <v>41763.290972222225</v>
      </c>
      <c r="K2086">
        <v>1396468782</v>
      </c>
      <c r="L2086" s="9">
        <f t="shared" si="22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2">
        <f t="shared" si="226"/>
        <v>1.08</v>
      </c>
      <c r="R2086">
        <f t="shared" si="227"/>
        <v>70.650000000000006</v>
      </c>
      <c r="S2086" s="14" t="s">
        <v>8323</v>
      </c>
      <c r="T2086" t="s">
        <v>8327</v>
      </c>
      <c r="U2086" s="9">
        <f t="shared" si="228"/>
        <v>41731.833124999997</v>
      </c>
      <c r="V2086" s="9">
        <f t="shared" si="229"/>
        <v>41763.290972222225</v>
      </c>
      <c r="W2086">
        <f t="shared" si="230"/>
        <v>2014</v>
      </c>
    </row>
    <row r="2087" spans="1:23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9">
        <f t="shared" si="224"/>
        <v>41105.835497685184</v>
      </c>
      <c r="K2087">
        <v>1339790587</v>
      </c>
      <c r="L2087" s="9">
        <f t="shared" si="22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2">
        <f t="shared" si="226"/>
        <v>1.24</v>
      </c>
      <c r="R2087">
        <f t="shared" si="227"/>
        <v>89.3</v>
      </c>
      <c r="S2087" s="14" t="s">
        <v>8323</v>
      </c>
      <c r="T2087" t="s">
        <v>8327</v>
      </c>
      <c r="U2087" s="9">
        <f t="shared" si="228"/>
        <v>41075.835497685184</v>
      </c>
      <c r="V2087" s="9">
        <f t="shared" si="229"/>
        <v>41105.835497685184</v>
      </c>
      <c r="W2087">
        <f t="shared" si="230"/>
        <v>2012</v>
      </c>
    </row>
    <row r="2088" spans="1:23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9">
        <f t="shared" si="224"/>
        <v>40891.207638888889</v>
      </c>
      <c r="K2088">
        <v>1321200332</v>
      </c>
      <c r="L2088" s="9">
        <f t="shared" si="22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2">
        <f t="shared" si="226"/>
        <v>1.01</v>
      </c>
      <c r="R2088">
        <f t="shared" si="227"/>
        <v>115.09</v>
      </c>
      <c r="S2088" s="14" t="s">
        <v>8323</v>
      </c>
      <c r="T2088" t="s">
        <v>8327</v>
      </c>
      <c r="U2088" s="9">
        <f t="shared" si="228"/>
        <v>40860.67050925926</v>
      </c>
      <c r="V2088" s="9">
        <f t="shared" si="229"/>
        <v>40891.207638888889</v>
      </c>
      <c r="W2088">
        <f t="shared" si="230"/>
        <v>2011</v>
      </c>
    </row>
    <row r="2089" spans="1:23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9">
        <f t="shared" si="224"/>
        <v>40794.204375000001</v>
      </c>
      <c r="K2089">
        <v>1312865658</v>
      </c>
      <c r="L2089" s="9">
        <f t="shared" si="22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2">
        <f t="shared" si="226"/>
        <v>1.04</v>
      </c>
      <c r="R2089">
        <f t="shared" si="227"/>
        <v>62.12</v>
      </c>
      <c r="S2089" s="14" t="s">
        <v>8323</v>
      </c>
      <c r="T2089" t="s">
        <v>8327</v>
      </c>
      <c r="U2089" s="9">
        <f t="shared" si="228"/>
        <v>40764.204375000001</v>
      </c>
      <c r="V2089" s="9">
        <f t="shared" si="229"/>
        <v>40794.204375000001</v>
      </c>
      <c r="W2089">
        <f t="shared" si="230"/>
        <v>2011</v>
      </c>
    </row>
    <row r="2090" spans="1:23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9">
        <f t="shared" si="224"/>
        <v>40432.165972222225</v>
      </c>
      <c r="K2090">
        <v>1281028152</v>
      </c>
      <c r="L2090" s="9">
        <f t="shared" si="225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 s="12">
        <f t="shared" si="226"/>
        <v>1.1599999999999999</v>
      </c>
      <c r="R2090">
        <f t="shared" si="227"/>
        <v>46.2</v>
      </c>
      <c r="S2090" s="14" t="s">
        <v>8323</v>
      </c>
      <c r="T2090" t="s">
        <v>8327</v>
      </c>
      <c r="U2090" s="9">
        <f t="shared" si="228"/>
        <v>40395.714722222227</v>
      </c>
      <c r="V2090" s="9">
        <f t="shared" si="229"/>
        <v>40432.165972222225</v>
      </c>
      <c r="W2090">
        <f t="shared" si="230"/>
        <v>2010</v>
      </c>
    </row>
    <row r="2091" spans="1:23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9">
        <f t="shared" si="224"/>
        <v>41488.076319444444</v>
      </c>
      <c r="K2091">
        <v>1372384194</v>
      </c>
      <c r="L2091" s="9">
        <f t="shared" si="22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2">
        <f t="shared" si="226"/>
        <v>1.2</v>
      </c>
      <c r="R2091">
        <f t="shared" si="227"/>
        <v>48.55</v>
      </c>
      <c r="S2091" s="14" t="s">
        <v>8323</v>
      </c>
      <c r="T2091" t="s">
        <v>8327</v>
      </c>
      <c r="U2091" s="9">
        <f t="shared" si="228"/>
        <v>41453.076319444444</v>
      </c>
      <c r="V2091" s="9">
        <f t="shared" si="229"/>
        <v>41488.076319444444</v>
      </c>
      <c r="W2091">
        <f t="shared" si="230"/>
        <v>2013</v>
      </c>
    </row>
    <row r="2092" spans="1:23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9">
        <f t="shared" si="224"/>
        <v>41329.381423611107</v>
      </c>
      <c r="K2092">
        <v>1359104955</v>
      </c>
      <c r="L2092" s="9">
        <f t="shared" si="225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 s="12">
        <f t="shared" si="226"/>
        <v>1.1499999999999999</v>
      </c>
      <c r="R2092">
        <f t="shared" si="227"/>
        <v>57.52</v>
      </c>
      <c r="S2092" s="14" t="s">
        <v>8323</v>
      </c>
      <c r="T2092" t="s">
        <v>8327</v>
      </c>
      <c r="U2092" s="9">
        <f t="shared" si="228"/>
        <v>41299.381423611107</v>
      </c>
      <c r="V2092" s="9">
        <f t="shared" si="229"/>
        <v>41329.381423611107</v>
      </c>
      <c r="W2092">
        <f t="shared" si="230"/>
        <v>2013</v>
      </c>
    </row>
    <row r="2093" spans="1:23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9">
        <f t="shared" si="224"/>
        <v>40603.833333333336</v>
      </c>
      <c r="K2093">
        <v>1294818278</v>
      </c>
      <c r="L2093" s="9">
        <f t="shared" si="225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 s="12">
        <f t="shared" si="226"/>
        <v>1.2</v>
      </c>
      <c r="R2093">
        <f t="shared" si="227"/>
        <v>88.15</v>
      </c>
      <c r="S2093" s="14" t="s">
        <v>8323</v>
      </c>
      <c r="T2093" t="s">
        <v>8327</v>
      </c>
      <c r="U2093" s="9">
        <f t="shared" si="228"/>
        <v>40555.322662037041</v>
      </c>
      <c r="V2093" s="9">
        <f t="shared" si="229"/>
        <v>40603.833333333336</v>
      </c>
      <c r="W2093">
        <f t="shared" si="230"/>
        <v>2011</v>
      </c>
    </row>
    <row r="2094" spans="1:23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9">
        <f t="shared" si="224"/>
        <v>40823.707546296297</v>
      </c>
      <c r="K2094">
        <v>1312822732</v>
      </c>
      <c r="L2094" s="9">
        <f t="shared" si="22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2">
        <f t="shared" si="226"/>
        <v>1.01</v>
      </c>
      <c r="R2094">
        <f t="shared" si="227"/>
        <v>110.49</v>
      </c>
      <c r="S2094" s="14" t="s">
        <v>8323</v>
      </c>
      <c r="T2094" t="s">
        <v>8327</v>
      </c>
      <c r="U2094" s="9">
        <f t="shared" si="228"/>
        <v>40763.707546296297</v>
      </c>
      <c r="V2094" s="9">
        <f t="shared" si="229"/>
        <v>40823.707546296297</v>
      </c>
      <c r="W2094">
        <f t="shared" si="230"/>
        <v>2011</v>
      </c>
    </row>
    <row r="2095" spans="1:23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9">
        <f t="shared" si="224"/>
        <v>41265.896203703705</v>
      </c>
      <c r="K2095">
        <v>1351024232</v>
      </c>
      <c r="L2095" s="9">
        <f t="shared" si="22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2">
        <f t="shared" si="226"/>
        <v>1.02</v>
      </c>
      <c r="R2095">
        <f t="shared" si="227"/>
        <v>66.83</v>
      </c>
      <c r="S2095" s="14" t="s">
        <v>8323</v>
      </c>
      <c r="T2095" t="s">
        <v>8327</v>
      </c>
      <c r="U2095" s="9">
        <f t="shared" si="228"/>
        <v>41205.854537037041</v>
      </c>
      <c r="V2095" s="9">
        <f t="shared" si="229"/>
        <v>41265.896203703705</v>
      </c>
      <c r="W2095">
        <f t="shared" si="230"/>
        <v>2012</v>
      </c>
    </row>
    <row r="2096" spans="1:23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9">
        <f t="shared" si="224"/>
        <v>40973.125</v>
      </c>
      <c r="K2096">
        <v>1327969730</v>
      </c>
      <c r="L2096" s="9">
        <f t="shared" si="22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2">
        <f t="shared" si="226"/>
        <v>1.21</v>
      </c>
      <c r="R2096">
        <f t="shared" si="227"/>
        <v>58.6</v>
      </c>
      <c r="S2096" s="14" t="s">
        <v>8323</v>
      </c>
      <c r="T2096" t="s">
        <v>8327</v>
      </c>
      <c r="U2096" s="9">
        <f t="shared" si="228"/>
        <v>40939.02002314815</v>
      </c>
      <c r="V2096" s="9">
        <f t="shared" si="229"/>
        <v>40973.125</v>
      </c>
      <c r="W2096">
        <f t="shared" si="230"/>
        <v>2012</v>
      </c>
    </row>
    <row r="2097" spans="1:23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9">
        <f t="shared" si="224"/>
        <v>40818.733483796299</v>
      </c>
      <c r="K2097">
        <v>1312392973</v>
      </c>
      <c r="L2097" s="9">
        <f t="shared" si="225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 s="12">
        <f t="shared" si="226"/>
        <v>1</v>
      </c>
      <c r="R2097">
        <f t="shared" si="227"/>
        <v>113.64</v>
      </c>
      <c r="S2097" s="14" t="s">
        <v>8323</v>
      </c>
      <c r="T2097" t="s">
        <v>8327</v>
      </c>
      <c r="U2097" s="9">
        <f t="shared" si="228"/>
        <v>40758.733483796299</v>
      </c>
      <c r="V2097" s="9">
        <f t="shared" si="229"/>
        <v>40818.733483796299</v>
      </c>
      <c r="W2097">
        <f t="shared" si="230"/>
        <v>2011</v>
      </c>
    </row>
    <row r="2098" spans="1:23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9">
        <f t="shared" si="224"/>
        <v>41208.165972222225</v>
      </c>
      <c r="K2098">
        <v>1349892735</v>
      </c>
      <c r="L2098" s="9">
        <f t="shared" si="22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2">
        <f t="shared" si="226"/>
        <v>1.02</v>
      </c>
      <c r="R2098">
        <f t="shared" si="227"/>
        <v>43.57</v>
      </c>
      <c r="S2098" s="14" t="s">
        <v>8323</v>
      </c>
      <c r="T2098" t="s">
        <v>8327</v>
      </c>
      <c r="U2098" s="9">
        <f t="shared" si="228"/>
        <v>41192.758506944447</v>
      </c>
      <c r="V2098" s="9">
        <f t="shared" si="229"/>
        <v>41208.165972222225</v>
      </c>
      <c r="W2098">
        <f t="shared" si="230"/>
        <v>2012</v>
      </c>
    </row>
    <row r="2099" spans="1:23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9">
        <f t="shared" si="224"/>
        <v>40878.626562500001</v>
      </c>
      <c r="K2099">
        <v>1317564135</v>
      </c>
      <c r="L2099" s="9">
        <f t="shared" si="225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 s="12">
        <f t="shared" si="226"/>
        <v>1</v>
      </c>
      <c r="R2099">
        <f t="shared" si="227"/>
        <v>78.95</v>
      </c>
      <c r="S2099" s="14" t="s">
        <v>8323</v>
      </c>
      <c r="T2099" t="s">
        <v>8327</v>
      </c>
      <c r="U2099" s="9">
        <f t="shared" si="228"/>
        <v>40818.584895833337</v>
      </c>
      <c r="V2099" s="9">
        <f t="shared" si="229"/>
        <v>40878.626562500001</v>
      </c>
      <c r="W2099">
        <f t="shared" si="230"/>
        <v>2011</v>
      </c>
    </row>
    <row r="2100" spans="1:23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9">
        <f t="shared" si="224"/>
        <v>40976.11383101852</v>
      </c>
      <c r="K2100">
        <v>1328582635</v>
      </c>
      <c r="L2100" s="9">
        <f t="shared" si="22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2">
        <f t="shared" si="226"/>
        <v>1</v>
      </c>
      <c r="R2100">
        <f t="shared" si="227"/>
        <v>188.13</v>
      </c>
      <c r="S2100" s="14" t="s">
        <v>8323</v>
      </c>
      <c r="T2100" t="s">
        <v>8327</v>
      </c>
      <c r="U2100" s="9">
        <f t="shared" si="228"/>
        <v>40946.11383101852</v>
      </c>
      <c r="V2100" s="9">
        <f t="shared" si="229"/>
        <v>40976.11383101852</v>
      </c>
      <c r="W2100">
        <f t="shared" si="230"/>
        <v>2012</v>
      </c>
    </row>
    <row r="2101" spans="1:23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9">
        <f t="shared" si="224"/>
        <v>42187.152777777781</v>
      </c>
      <c r="K2101">
        <v>1434650084</v>
      </c>
      <c r="L2101" s="9">
        <f t="shared" si="22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2">
        <f t="shared" si="226"/>
        <v>1.32</v>
      </c>
      <c r="R2101">
        <f t="shared" si="227"/>
        <v>63.03</v>
      </c>
      <c r="S2101" s="14" t="s">
        <v>8323</v>
      </c>
      <c r="T2101" t="s">
        <v>8327</v>
      </c>
      <c r="U2101" s="9">
        <f t="shared" si="228"/>
        <v>42173.746342592596</v>
      </c>
      <c r="V2101" s="9">
        <f t="shared" si="229"/>
        <v>42187.152777777781</v>
      </c>
      <c r="W2101">
        <f t="shared" si="230"/>
        <v>2015</v>
      </c>
    </row>
    <row r="2102" spans="1:23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9">
        <f t="shared" si="224"/>
        <v>41090.165972222225</v>
      </c>
      <c r="K2102">
        <v>1339704141</v>
      </c>
      <c r="L2102" s="9">
        <f t="shared" si="22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2">
        <f t="shared" si="226"/>
        <v>1.37</v>
      </c>
      <c r="R2102">
        <f t="shared" si="227"/>
        <v>30.37</v>
      </c>
      <c r="S2102" s="14" t="s">
        <v>8323</v>
      </c>
      <c r="T2102" t="s">
        <v>8327</v>
      </c>
      <c r="U2102" s="9">
        <f t="shared" si="228"/>
        <v>41074.834965277776</v>
      </c>
      <c r="V2102" s="9">
        <f t="shared" si="229"/>
        <v>41090.165972222225</v>
      </c>
      <c r="W2102">
        <f t="shared" si="230"/>
        <v>2012</v>
      </c>
    </row>
    <row r="2103" spans="1:23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9">
        <f t="shared" si="224"/>
        <v>40952.149467592593</v>
      </c>
      <c r="K2103">
        <v>1323920114</v>
      </c>
      <c r="L2103" s="9">
        <f t="shared" si="22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2">
        <f t="shared" si="226"/>
        <v>1.1299999999999999</v>
      </c>
      <c r="R2103">
        <f t="shared" si="227"/>
        <v>51.48</v>
      </c>
      <c r="S2103" s="14" t="s">
        <v>8323</v>
      </c>
      <c r="T2103" t="s">
        <v>8327</v>
      </c>
      <c r="U2103" s="9">
        <f t="shared" si="228"/>
        <v>40892.149467592593</v>
      </c>
      <c r="V2103" s="9">
        <f t="shared" si="229"/>
        <v>40952.149467592593</v>
      </c>
      <c r="W2103">
        <f t="shared" si="230"/>
        <v>2011</v>
      </c>
    </row>
    <row r="2104" spans="1:23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9">
        <f t="shared" si="224"/>
        <v>40668.868611111109</v>
      </c>
      <c r="K2104">
        <v>1302036648</v>
      </c>
      <c r="L2104" s="9">
        <f t="shared" si="22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2">
        <f t="shared" si="226"/>
        <v>1.36</v>
      </c>
      <c r="R2104">
        <f t="shared" si="227"/>
        <v>35.79</v>
      </c>
      <c r="S2104" s="14" t="s">
        <v>8323</v>
      </c>
      <c r="T2104" t="s">
        <v>8327</v>
      </c>
      <c r="U2104" s="9">
        <f t="shared" si="228"/>
        <v>40638.868611111109</v>
      </c>
      <c r="V2104" s="9">
        <f t="shared" si="229"/>
        <v>40668.868611111109</v>
      </c>
      <c r="W2104">
        <f t="shared" si="230"/>
        <v>2011</v>
      </c>
    </row>
    <row r="2105" spans="1:23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9">
        <f t="shared" si="224"/>
        <v>41222.7966087963</v>
      </c>
      <c r="K2105">
        <v>1349892427</v>
      </c>
      <c r="L2105" s="9">
        <f t="shared" si="22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2">
        <f t="shared" si="226"/>
        <v>1.46</v>
      </c>
      <c r="R2105">
        <f t="shared" si="227"/>
        <v>98.82</v>
      </c>
      <c r="S2105" s="14" t="s">
        <v>8323</v>
      </c>
      <c r="T2105" t="s">
        <v>8327</v>
      </c>
      <c r="U2105" s="9">
        <f t="shared" si="228"/>
        <v>41192.754942129628</v>
      </c>
      <c r="V2105" s="9">
        <f t="shared" si="229"/>
        <v>41222.7966087963</v>
      </c>
      <c r="W2105">
        <f t="shared" si="230"/>
        <v>2012</v>
      </c>
    </row>
    <row r="2106" spans="1:23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9">
        <f t="shared" si="224"/>
        <v>41425</v>
      </c>
      <c r="K2106">
        <v>1367286434</v>
      </c>
      <c r="L2106" s="9">
        <f t="shared" si="22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2">
        <f t="shared" si="226"/>
        <v>1.3</v>
      </c>
      <c r="R2106">
        <f t="shared" si="227"/>
        <v>28</v>
      </c>
      <c r="S2106" s="14" t="s">
        <v>8323</v>
      </c>
      <c r="T2106" t="s">
        <v>8327</v>
      </c>
      <c r="U2106" s="9">
        <f t="shared" si="228"/>
        <v>41394.074467592596</v>
      </c>
      <c r="V2106" s="9">
        <f t="shared" si="229"/>
        <v>41425</v>
      </c>
      <c r="W2106">
        <f t="shared" si="230"/>
        <v>2013</v>
      </c>
    </row>
    <row r="2107" spans="1:23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9">
        <f t="shared" si="224"/>
        <v>41964.166666666672</v>
      </c>
      <c r="K2107">
        <v>1415472953</v>
      </c>
      <c r="L2107" s="9">
        <f t="shared" si="22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2">
        <f t="shared" si="226"/>
        <v>2.54</v>
      </c>
      <c r="R2107">
        <f t="shared" si="227"/>
        <v>51.31</v>
      </c>
      <c r="S2107" s="14" t="s">
        <v>8323</v>
      </c>
      <c r="T2107" t="s">
        <v>8327</v>
      </c>
      <c r="U2107" s="9">
        <f t="shared" si="228"/>
        <v>41951.788807870369</v>
      </c>
      <c r="V2107" s="9">
        <f t="shared" si="229"/>
        <v>41964.166666666672</v>
      </c>
      <c r="W2107">
        <f t="shared" si="230"/>
        <v>2014</v>
      </c>
    </row>
    <row r="2108" spans="1:23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9">
        <f t="shared" si="224"/>
        <v>41300.21497685185</v>
      </c>
      <c r="K2108">
        <v>1356584974</v>
      </c>
      <c r="L2108" s="9">
        <f t="shared" si="22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2">
        <f t="shared" si="226"/>
        <v>1.07</v>
      </c>
      <c r="R2108">
        <f t="shared" si="227"/>
        <v>53.52</v>
      </c>
      <c r="S2108" s="14" t="s">
        <v>8323</v>
      </c>
      <c r="T2108" t="s">
        <v>8327</v>
      </c>
      <c r="U2108" s="9">
        <f t="shared" si="228"/>
        <v>41270.21497685185</v>
      </c>
      <c r="V2108" s="9">
        <f t="shared" si="229"/>
        <v>41300.21497685185</v>
      </c>
      <c r="W2108">
        <f t="shared" si="230"/>
        <v>2012</v>
      </c>
    </row>
    <row r="2109" spans="1:23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9">
        <f t="shared" si="224"/>
        <v>41955.752233796295</v>
      </c>
      <c r="K2109">
        <v>1413997393</v>
      </c>
      <c r="L2109" s="9">
        <f t="shared" si="22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2">
        <f t="shared" si="226"/>
        <v>1.08</v>
      </c>
      <c r="R2109">
        <f t="shared" si="227"/>
        <v>37.15</v>
      </c>
      <c r="S2109" s="14" t="s">
        <v>8323</v>
      </c>
      <c r="T2109" t="s">
        <v>8327</v>
      </c>
      <c r="U2109" s="9">
        <f t="shared" si="228"/>
        <v>41934.71056712963</v>
      </c>
      <c r="V2109" s="9">
        <f t="shared" si="229"/>
        <v>41955.752233796295</v>
      </c>
      <c r="W2109">
        <f t="shared" si="230"/>
        <v>2014</v>
      </c>
    </row>
    <row r="2110" spans="1:23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9">
        <f t="shared" si="224"/>
        <v>41162.163194444445</v>
      </c>
      <c r="K2110">
        <v>1344917580</v>
      </c>
      <c r="L2110" s="9">
        <f t="shared" si="22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2">
        <f t="shared" si="226"/>
        <v>1.07</v>
      </c>
      <c r="R2110">
        <f t="shared" si="227"/>
        <v>89.9</v>
      </c>
      <c r="S2110" s="14" t="s">
        <v>8323</v>
      </c>
      <c r="T2110" t="s">
        <v>8327</v>
      </c>
      <c r="U2110" s="9">
        <f t="shared" si="228"/>
        <v>41135.175694444442</v>
      </c>
      <c r="V2110" s="9">
        <f t="shared" si="229"/>
        <v>41162.163194444445</v>
      </c>
      <c r="W2110">
        <f t="shared" si="230"/>
        <v>2012</v>
      </c>
    </row>
    <row r="2111" spans="1:23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9">
        <f t="shared" si="224"/>
        <v>42190.708530092597</v>
      </c>
      <c r="K2111">
        <v>1433523617</v>
      </c>
      <c r="L2111" s="9">
        <f t="shared" si="22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2">
        <f t="shared" si="226"/>
        <v>1.07</v>
      </c>
      <c r="R2111">
        <f t="shared" si="227"/>
        <v>106.53</v>
      </c>
      <c r="S2111" s="14" t="s">
        <v>8323</v>
      </c>
      <c r="T2111" t="s">
        <v>8327</v>
      </c>
      <c r="U2111" s="9">
        <f t="shared" si="228"/>
        <v>42160.708530092597</v>
      </c>
      <c r="V2111" s="9">
        <f t="shared" si="229"/>
        <v>42190.708530092597</v>
      </c>
      <c r="W2111">
        <f t="shared" si="230"/>
        <v>2015</v>
      </c>
    </row>
    <row r="2112" spans="1:23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9">
        <f t="shared" si="224"/>
        <v>41787.207638888889</v>
      </c>
      <c r="K2112">
        <v>1398873969</v>
      </c>
      <c r="L2112" s="9">
        <f t="shared" si="22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2">
        <f t="shared" si="226"/>
        <v>1</v>
      </c>
      <c r="R2112">
        <f t="shared" si="227"/>
        <v>52.82</v>
      </c>
      <c r="S2112" s="14" t="s">
        <v>8323</v>
      </c>
      <c r="T2112" t="s">
        <v>8327</v>
      </c>
      <c r="U2112" s="9">
        <f t="shared" si="228"/>
        <v>41759.670937499999</v>
      </c>
      <c r="V2112" s="9">
        <f t="shared" si="229"/>
        <v>41787.207638888889</v>
      </c>
      <c r="W2112">
        <f t="shared" si="230"/>
        <v>2014</v>
      </c>
    </row>
    <row r="2113" spans="1:23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9">
        <f t="shared" si="224"/>
        <v>40770.041666666664</v>
      </c>
      <c r="K2113">
        <v>1307594625</v>
      </c>
      <c r="L2113" s="9">
        <f t="shared" si="22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2">
        <f t="shared" si="226"/>
        <v>1.07</v>
      </c>
      <c r="R2113">
        <f t="shared" si="227"/>
        <v>54.62</v>
      </c>
      <c r="S2113" s="14" t="s">
        <v>8323</v>
      </c>
      <c r="T2113" t="s">
        <v>8327</v>
      </c>
      <c r="U2113" s="9">
        <f t="shared" si="228"/>
        <v>40703.197048611109</v>
      </c>
      <c r="V2113" s="9">
        <f t="shared" si="229"/>
        <v>40770.041666666664</v>
      </c>
      <c r="W2113">
        <f t="shared" si="230"/>
        <v>2011</v>
      </c>
    </row>
    <row r="2114" spans="1:23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9">
        <f t="shared" ref="J2114:J2177" si="231">(I2114/86400)+DATE(1970,1,1)</f>
        <v>41379.928159722222</v>
      </c>
      <c r="K2114">
        <v>1364854593</v>
      </c>
      <c r="L2114" s="9">
        <f t="shared" ref="L2114:L2177" si="232">(K2114/86400)+DATE(1970,1,1)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2">
        <f t="shared" si="226"/>
        <v>1</v>
      </c>
      <c r="R2114">
        <f t="shared" si="227"/>
        <v>27.27</v>
      </c>
      <c r="S2114" s="14" t="s">
        <v>8323</v>
      </c>
      <c r="T2114" t="s">
        <v>8327</v>
      </c>
      <c r="U2114" s="9">
        <f t="shared" si="228"/>
        <v>41365.928159722222</v>
      </c>
      <c r="V2114" s="9">
        <f t="shared" si="229"/>
        <v>41379.928159722222</v>
      </c>
      <c r="W2114">
        <f t="shared" si="230"/>
        <v>2013</v>
      </c>
    </row>
    <row r="2115" spans="1:23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9">
        <f t="shared" si="231"/>
        <v>41905.86546296296</v>
      </c>
      <c r="K2115">
        <v>1408481176</v>
      </c>
      <c r="L2115" s="9">
        <f t="shared" si="2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2">
        <f t="shared" ref="Q2115:Q2178" si="233">ROUND(E2115/D2115,2)</f>
        <v>1.05</v>
      </c>
      <c r="R2115">
        <f t="shared" ref="R2115:R2178" si="234">IFERROR(ROUND(E2115/N2115,2),0)</f>
        <v>68.599999999999994</v>
      </c>
      <c r="S2115" s="14" t="s">
        <v>8323</v>
      </c>
      <c r="T2115" t="s">
        <v>8327</v>
      </c>
      <c r="U2115" s="9">
        <f t="shared" ref="U2115:U2178" si="235">(K2115/86400)+DATE(1970,1,1)</f>
        <v>41870.86546296296</v>
      </c>
      <c r="V2115" s="9">
        <f t="shared" ref="V2115:V2178" si="236">(I2115/86400)+DATE(1970,1,1)</f>
        <v>41905.86546296296</v>
      </c>
      <c r="W2115">
        <f t="shared" ref="W2115:W2178" si="237">YEAR(U2115)</f>
        <v>2014</v>
      </c>
    </row>
    <row r="2116" spans="1:23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9">
        <f t="shared" si="231"/>
        <v>40521.207638888889</v>
      </c>
      <c r="K2116">
        <v>1286480070</v>
      </c>
      <c r="L2116" s="9">
        <f t="shared" si="2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2">
        <f t="shared" si="233"/>
        <v>1.05</v>
      </c>
      <c r="R2116">
        <f t="shared" si="234"/>
        <v>35.61</v>
      </c>
      <c r="S2116" s="14" t="s">
        <v>8323</v>
      </c>
      <c r="T2116" t="s">
        <v>8327</v>
      </c>
      <c r="U2116" s="9">
        <f t="shared" si="235"/>
        <v>40458.815625000003</v>
      </c>
      <c r="V2116" s="9">
        <f t="shared" si="236"/>
        <v>40521.207638888889</v>
      </c>
      <c r="W2116">
        <f t="shared" si="237"/>
        <v>2010</v>
      </c>
    </row>
    <row r="2117" spans="1:23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9">
        <f t="shared" si="231"/>
        <v>40594.081030092595</v>
      </c>
      <c r="K2117">
        <v>1295575001</v>
      </c>
      <c r="L2117" s="9">
        <f t="shared" si="2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2">
        <f t="shared" si="233"/>
        <v>2.2599999999999998</v>
      </c>
      <c r="R2117">
        <f t="shared" si="234"/>
        <v>94.03</v>
      </c>
      <c r="S2117" s="14" t="s">
        <v>8323</v>
      </c>
      <c r="T2117" t="s">
        <v>8327</v>
      </c>
      <c r="U2117" s="9">
        <f t="shared" si="235"/>
        <v>40564.081030092595</v>
      </c>
      <c r="V2117" s="9">
        <f t="shared" si="236"/>
        <v>40594.081030092595</v>
      </c>
      <c r="W2117">
        <f t="shared" si="237"/>
        <v>2011</v>
      </c>
    </row>
    <row r="2118" spans="1:23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9">
        <f t="shared" si="231"/>
        <v>41184.777812500004</v>
      </c>
      <c r="K2118">
        <v>1345056003</v>
      </c>
      <c r="L2118" s="9">
        <f t="shared" si="2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2">
        <f t="shared" si="233"/>
        <v>1.01</v>
      </c>
      <c r="R2118">
        <f t="shared" si="234"/>
        <v>526.46</v>
      </c>
      <c r="S2118" s="14" t="s">
        <v>8323</v>
      </c>
      <c r="T2118" t="s">
        <v>8327</v>
      </c>
      <c r="U2118" s="9">
        <f t="shared" si="235"/>
        <v>41136.777812500004</v>
      </c>
      <c r="V2118" s="9">
        <f t="shared" si="236"/>
        <v>41184.777812500004</v>
      </c>
      <c r="W2118">
        <f t="shared" si="237"/>
        <v>2012</v>
      </c>
    </row>
    <row r="2119" spans="1:23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9">
        <f t="shared" si="231"/>
        <v>42304.207638888889</v>
      </c>
      <c r="K2119">
        <v>1444699549</v>
      </c>
      <c r="L2119" s="9">
        <f t="shared" si="2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2">
        <f t="shared" si="233"/>
        <v>1.48</v>
      </c>
      <c r="R2119">
        <f t="shared" si="234"/>
        <v>50.66</v>
      </c>
      <c r="S2119" s="14" t="s">
        <v>8323</v>
      </c>
      <c r="T2119" t="s">
        <v>8327</v>
      </c>
      <c r="U2119" s="9">
        <f t="shared" si="235"/>
        <v>42290.059594907405</v>
      </c>
      <c r="V2119" s="9">
        <f t="shared" si="236"/>
        <v>42304.207638888889</v>
      </c>
      <c r="W2119">
        <f t="shared" si="237"/>
        <v>2015</v>
      </c>
    </row>
    <row r="2120" spans="1:23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9">
        <f t="shared" si="231"/>
        <v>40748.839537037034</v>
      </c>
      <c r="K2120">
        <v>1308946136</v>
      </c>
      <c r="L2120" s="9">
        <f t="shared" si="2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2">
        <f t="shared" si="233"/>
        <v>1.35</v>
      </c>
      <c r="R2120">
        <f t="shared" si="234"/>
        <v>79.180000000000007</v>
      </c>
      <c r="S2120" s="14" t="s">
        <v>8323</v>
      </c>
      <c r="T2120" t="s">
        <v>8327</v>
      </c>
      <c r="U2120" s="9">
        <f t="shared" si="235"/>
        <v>40718.839537037034</v>
      </c>
      <c r="V2120" s="9">
        <f t="shared" si="236"/>
        <v>40748.839537037034</v>
      </c>
      <c r="W2120">
        <f t="shared" si="237"/>
        <v>2011</v>
      </c>
    </row>
    <row r="2121" spans="1:23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9">
        <f t="shared" si="231"/>
        <v>41137.130150462966</v>
      </c>
      <c r="K2121">
        <v>1342494445</v>
      </c>
      <c r="L2121" s="9">
        <f t="shared" si="2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2">
        <f t="shared" si="233"/>
        <v>1.01</v>
      </c>
      <c r="R2121">
        <f t="shared" si="234"/>
        <v>91.59</v>
      </c>
      <c r="S2121" s="14" t="s">
        <v>8323</v>
      </c>
      <c r="T2121" t="s">
        <v>8327</v>
      </c>
      <c r="U2121" s="9">
        <f t="shared" si="235"/>
        <v>41107.130150462966</v>
      </c>
      <c r="V2121" s="9">
        <f t="shared" si="236"/>
        <v>41137.130150462966</v>
      </c>
      <c r="W2121">
        <f t="shared" si="237"/>
        <v>2012</v>
      </c>
    </row>
    <row r="2122" spans="1:23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9">
        <f t="shared" si="231"/>
        <v>41640.964537037034</v>
      </c>
      <c r="K2122">
        <v>1384384136</v>
      </c>
      <c r="L2122" s="9">
        <f t="shared" si="2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2">
        <f t="shared" si="233"/>
        <v>1.01</v>
      </c>
      <c r="R2122">
        <f t="shared" si="234"/>
        <v>116.96</v>
      </c>
      <c r="S2122" s="14" t="s">
        <v>8323</v>
      </c>
      <c r="T2122" t="s">
        <v>8327</v>
      </c>
      <c r="U2122" s="9">
        <f t="shared" si="235"/>
        <v>41591.964537037034</v>
      </c>
      <c r="V2122" s="9">
        <f t="shared" si="236"/>
        <v>41640.964537037034</v>
      </c>
      <c r="W2122">
        <f t="shared" si="237"/>
        <v>2013</v>
      </c>
    </row>
    <row r="2123" spans="1:23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9">
        <f t="shared" si="231"/>
        <v>42746.7424537037</v>
      </c>
      <c r="K2123">
        <v>1481564948</v>
      </c>
      <c r="L2123" s="9">
        <f t="shared" si="2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2">
        <f t="shared" si="233"/>
        <v>0.01</v>
      </c>
      <c r="R2123">
        <f t="shared" si="234"/>
        <v>28.4</v>
      </c>
      <c r="S2123" s="14" t="s">
        <v>8331</v>
      </c>
      <c r="T2123" t="s">
        <v>8332</v>
      </c>
      <c r="U2123" s="9">
        <f t="shared" si="235"/>
        <v>42716.7424537037</v>
      </c>
      <c r="V2123" s="9">
        <f t="shared" si="236"/>
        <v>42746.7424537037</v>
      </c>
      <c r="W2123">
        <f t="shared" si="237"/>
        <v>2016</v>
      </c>
    </row>
    <row r="2124" spans="1:23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9">
        <f t="shared" si="231"/>
        <v>42742.300567129627</v>
      </c>
      <c r="K2124">
        <v>1481181169</v>
      </c>
      <c r="L2124" s="9">
        <f t="shared" si="2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2">
        <f t="shared" si="233"/>
        <v>0</v>
      </c>
      <c r="R2124">
        <f t="shared" si="234"/>
        <v>103.33</v>
      </c>
      <c r="S2124" s="14" t="s">
        <v>8331</v>
      </c>
      <c r="T2124" t="s">
        <v>8332</v>
      </c>
      <c r="U2124" s="9">
        <f t="shared" si="235"/>
        <v>42712.300567129627</v>
      </c>
      <c r="V2124" s="9">
        <f t="shared" si="236"/>
        <v>42742.300567129627</v>
      </c>
      <c r="W2124">
        <f t="shared" si="237"/>
        <v>2016</v>
      </c>
    </row>
    <row r="2125" spans="1:23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9">
        <f t="shared" si="231"/>
        <v>40252.290972222225</v>
      </c>
      <c r="K2125">
        <v>1263982307</v>
      </c>
      <c r="L2125" s="9">
        <f t="shared" si="2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2">
        <f t="shared" si="233"/>
        <v>0.1</v>
      </c>
      <c r="R2125">
        <f t="shared" si="234"/>
        <v>10</v>
      </c>
      <c r="S2125" s="14" t="s">
        <v>8331</v>
      </c>
      <c r="T2125" t="s">
        <v>8332</v>
      </c>
      <c r="U2125" s="9">
        <f t="shared" si="235"/>
        <v>40198.424849537041</v>
      </c>
      <c r="V2125" s="9">
        <f t="shared" si="236"/>
        <v>40252.290972222225</v>
      </c>
      <c r="W2125">
        <f t="shared" si="237"/>
        <v>2010</v>
      </c>
    </row>
    <row r="2126" spans="1:23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9">
        <f t="shared" si="231"/>
        <v>40512.208333333336</v>
      </c>
      <c r="K2126">
        <v>1286930435</v>
      </c>
      <c r="L2126" s="9">
        <f t="shared" si="232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 s="12">
        <f t="shared" si="233"/>
        <v>0.1</v>
      </c>
      <c r="R2126">
        <f t="shared" si="234"/>
        <v>23</v>
      </c>
      <c r="S2126" s="14" t="s">
        <v>8331</v>
      </c>
      <c r="T2126" t="s">
        <v>8332</v>
      </c>
      <c r="U2126" s="9">
        <f t="shared" si="235"/>
        <v>40464.028182870374</v>
      </c>
      <c r="V2126" s="9">
        <f t="shared" si="236"/>
        <v>40512.208333333336</v>
      </c>
      <c r="W2126">
        <f t="shared" si="237"/>
        <v>2010</v>
      </c>
    </row>
    <row r="2127" spans="1:23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9">
        <f t="shared" si="231"/>
        <v>42221.023530092592</v>
      </c>
      <c r="K2127">
        <v>1436142833</v>
      </c>
      <c r="L2127" s="9">
        <f t="shared" si="2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2">
        <f t="shared" si="233"/>
        <v>0.01</v>
      </c>
      <c r="R2127">
        <f t="shared" si="234"/>
        <v>31.56</v>
      </c>
      <c r="S2127" s="14" t="s">
        <v>8331</v>
      </c>
      <c r="T2127" t="s">
        <v>8332</v>
      </c>
      <c r="U2127" s="9">
        <f t="shared" si="235"/>
        <v>42191.023530092592</v>
      </c>
      <c r="V2127" s="9">
        <f t="shared" si="236"/>
        <v>42221.023530092592</v>
      </c>
      <c r="W2127">
        <f t="shared" si="237"/>
        <v>2015</v>
      </c>
    </row>
    <row r="2128" spans="1:23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9">
        <f t="shared" si="231"/>
        <v>41981.973229166666</v>
      </c>
      <c r="K2128">
        <v>1415488887</v>
      </c>
      <c r="L2128" s="9">
        <f t="shared" si="2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2">
        <f t="shared" si="233"/>
        <v>0</v>
      </c>
      <c r="R2128">
        <f t="shared" si="234"/>
        <v>5</v>
      </c>
      <c r="S2128" s="14" t="s">
        <v>8331</v>
      </c>
      <c r="T2128" t="s">
        <v>8332</v>
      </c>
      <c r="U2128" s="9">
        <f t="shared" si="235"/>
        <v>41951.973229166666</v>
      </c>
      <c r="V2128" s="9">
        <f t="shared" si="236"/>
        <v>41981.973229166666</v>
      </c>
      <c r="W2128">
        <f t="shared" si="237"/>
        <v>2014</v>
      </c>
    </row>
    <row r="2129" spans="1:23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9">
        <f t="shared" si="231"/>
        <v>42075.463692129633</v>
      </c>
      <c r="K2129">
        <v>1423570063</v>
      </c>
      <c r="L2129" s="9">
        <f t="shared" si="232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 s="12">
        <f t="shared" si="233"/>
        <v>0.28999999999999998</v>
      </c>
      <c r="R2129">
        <f t="shared" si="234"/>
        <v>34.22</v>
      </c>
      <c r="S2129" s="14" t="s">
        <v>8331</v>
      </c>
      <c r="T2129" t="s">
        <v>8332</v>
      </c>
      <c r="U2129" s="9">
        <f t="shared" si="235"/>
        <v>42045.505358796298</v>
      </c>
      <c r="V2129" s="9">
        <f t="shared" si="236"/>
        <v>42075.463692129633</v>
      </c>
      <c r="W2129">
        <f t="shared" si="237"/>
        <v>2015</v>
      </c>
    </row>
    <row r="2130" spans="1:23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9">
        <f t="shared" si="231"/>
        <v>41903.772789351853</v>
      </c>
      <c r="K2130">
        <v>1406140369</v>
      </c>
      <c r="L2130" s="9">
        <f t="shared" si="2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2">
        <f t="shared" si="233"/>
        <v>0</v>
      </c>
      <c r="R2130">
        <f t="shared" si="234"/>
        <v>25</v>
      </c>
      <c r="S2130" s="14" t="s">
        <v>8331</v>
      </c>
      <c r="T2130" t="s">
        <v>8332</v>
      </c>
      <c r="U2130" s="9">
        <f t="shared" si="235"/>
        <v>41843.772789351853</v>
      </c>
      <c r="V2130" s="9">
        <f t="shared" si="236"/>
        <v>41903.772789351853</v>
      </c>
      <c r="W2130">
        <f t="shared" si="237"/>
        <v>2014</v>
      </c>
    </row>
    <row r="2131" spans="1:23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9">
        <f t="shared" si="231"/>
        <v>42439.024305555555</v>
      </c>
      <c r="K2131">
        <v>1454978100</v>
      </c>
      <c r="L2131" s="9">
        <f t="shared" si="2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2">
        <f t="shared" si="233"/>
        <v>0.12</v>
      </c>
      <c r="R2131">
        <f t="shared" si="234"/>
        <v>19.670000000000002</v>
      </c>
      <c r="S2131" s="14" t="s">
        <v>8331</v>
      </c>
      <c r="T2131" t="s">
        <v>8332</v>
      </c>
      <c r="U2131" s="9">
        <f t="shared" si="235"/>
        <v>42409.024305555555</v>
      </c>
      <c r="V2131" s="9">
        <f t="shared" si="236"/>
        <v>42439.024305555555</v>
      </c>
      <c r="W2131">
        <f t="shared" si="237"/>
        <v>2016</v>
      </c>
    </row>
    <row r="2132" spans="1:23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9">
        <f t="shared" si="231"/>
        <v>41867.086377314816</v>
      </c>
      <c r="K2132">
        <v>1405130663</v>
      </c>
      <c r="L2132" s="9">
        <f t="shared" si="2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2">
        <f t="shared" si="233"/>
        <v>0</v>
      </c>
      <c r="R2132">
        <f t="shared" si="234"/>
        <v>21.25</v>
      </c>
      <c r="S2132" s="14" t="s">
        <v>8331</v>
      </c>
      <c r="T2132" t="s">
        <v>8332</v>
      </c>
      <c r="U2132" s="9">
        <f t="shared" si="235"/>
        <v>41832.086377314816</v>
      </c>
      <c r="V2132" s="9">
        <f t="shared" si="236"/>
        <v>41867.086377314816</v>
      </c>
      <c r="W2132">
        <f t="shared" si="237"/>
        <v>2014</v>
      </c>
    </row>
    <row r="2133" spans="1:23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9">
        <f t="shared" si="231"/>
        <v>42197.207071759258</v>
      </c>
      <c r="K2133">
        <v>1434085091</v>
      </c>
      <c r="L2133" s="9">
        <f t="shared" si="2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2">
        <f t="shared" si="233"/>
        <v>0.05</v>
      </c>
      <c r="R2133">
        <f t="shared" si="234"/>
        <v>8.33</v>
      </c>
      <c r="S2133" s="14" t="s">
        <v>8331</v>
      </c>
      <c r="T2133" t="s">
        <v>8332</v>
      </c>
      <c r="U2133" s="9">
        <f t="shared" si="235"/>
        <v>42167.207071759258</v>
      </c>
      <c r="V2133" s="9">
        <f t="shared" si="236"/>
        <v>42197.207071759258</v>
      </c>
      <c r="W2133">
        <f t="shared" si="237"/>
        <v>2015</v>
      </c>
    </row>
    <row r="2134" spans="1:23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9">
        <f t="shared" si="231"/>
        <v>41673.487175925926</v>
      </c>
      <c r="K2134">
        <v>1388835692</v>
      </c>
      <c r="L2134" s="9">
        <f t="shared" si="2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2">
        <f t="shared" si="233"/>
        <v>0.02</v>
      </c>
      <c r="R2134">
        <f t="shared" si="234"/>
        <v>21.34</v>
      </c>
      <c r="S2134" s="14" t="s">
        <v>8331</v>
      </c>
      <c r="T2134" t="s">
        <v>8332</v>
      </c>
      <c r="U2134" s="9">
        <f t="shared" si="235"/>
        <v>41643.487175925926</v>
      </c>
      <c r="V2134" s="9">
        <f t="shared" si="236"/>
        <v>41673.487175925926</v>
      </c>
      <c r="W2134">
        <f t="shared" si="237"/>
        <v>2014</v>
      </c>
    </row>
    <row r="2135" spans="1:23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9">
        <f t="shared" si="231"/>
        <v>40657.290972222225</v>
      </c>
      <c r="K2135">
        <v>1300328399</v>
      </c>
      <c r="L2135" s="9">
        <f t="shared" si="2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2">
        <f t="shared" si="233"/>
        <v>0.02</v>
      </c>
      <c r="R2135">
        <f t="shared" si="234"/>
        <v>5.33</v>
      </c>
      <c r="S2135" s="14" t="s">
        <v>8331</v>
      </c>
      <c r="T2135" t="s">
        <v>8332</v>
      </c>
      <c r="U2135" s="9">
        <f t="shared" si="235"/>
        <v>40619.097210648149</v>
      </c>
      <c r="V2135" s="9">
        <f t="shared" si="236"/>
        <v>40657.290972222225</v>
      </c>
      <c r="W2135">
        <f t="shared" si="237"/>
        <v>2011</v>
      </c>
    </row>
    <row r="2136" spans="1:23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9">
        <f t="shared" si="231"/>
        <v>41391.886469907404</v>
      </c>
      <c r="K2136">
        <v>1364505391</v>
      </c>
      <c r="L2136" s="9">
        <f t="shared" si="2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2">
        <f t="shared" si="233"/>
        <v>0.02</v>
      </c>
      <c r="R2136">
        <f t="shared" si="234"/>
        <v>34.67</v>
      </c>
      <c r="S2136" s="14" t="s">
        <v>8331</v>
      </c>
      <c r="T2136" t="s">
        <v>8332</v>
      </c>
      <c r="U2136" s="9">
        <f t="shared" si="235"/>
        <v>41361.886469907404</v>
      </c>
      <c r="V2136" s="9">
        <f t="shared" si="236"/>
        <v>41391.886469907404</v>
      </c>
      <c r="W2136">
        <f t="shared" si="237"/>
        <v>2013</v>
      </c>
    </row>
    <row r="2137" spans="1:23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9">
        <f t="shared" si="231"/>
        <v>41186.96334490741</v>
      </c>
      <c r="K2137">
        <v>1346800033</v>
      </c>
      <c r="L2137" s="9">
        <f t="shared" si="232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 s="12">
        <f t="shared" si="233"/>
        <v>0.1</v>
      </c>
      <c r="R2137">
        <f t="shared" si="234"/>
        <v>21.73</v>
      </c>
      <c r="S2137" s="14" t="s">
        <v>8331</v>
      </c>
      <c r="T2137" t="s">
        <v>8332</v>
      </c>
      <c r="U2137" s="9">
        <f t="shared" si="235"/>
        <v>41156.96334490741</v>
      </c>
      <c r="V2137" s="9">
        <f t="shared" si="236"/>
        <v>41186.96334490741</v>
      </c>
      <c r="W2137">
        <f t="shared" si="237"/>
        <v>2012</v>
      </c>
    </row>
    <row r="2138" spans="1:23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9">
        <f t="shared" si="231"/>
        <v>41566.509097222224</v>
      </c>
      <c r="K2138">
        <v>1379592786</v>
      </c>
      <c r="L2138" s="9">
        <f t="shared" si="2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2">
        <f t="shared" si="233"/>
        <v>0</v>
      </c>
      <c r="R2138">
        <f t="shared" si="234"/>
        <v>11.92</v>
      </c>
      <c r="S2138" s="14" t="s">
        <v>8331</v>
      </c>
      <c r="T2138" t="s">
        <v>8332</v>
      </c>
      <c r="U2138" s="9">
        <f t="shared" si="235"/>
        <v>41536.509097222224</v>
      </c>
      <c r="V2138" s="9">
        <f t="shared" si="236"/>
        <v>41566.509097222224</v>
      </c>
      <c r="W2138">
        <f t="shared" si="237"/>
        <v>2013</v>
      </c>
    </row>
    <row r="2139" spans="1:23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9">
        <f t="shared" si="231"/>
        <v>41978.771168981482</v>
      </c>
      <c r="K2139">
        <v>1415212229</v>
      </c>
      <c r="L2139" s="9">
        <f t="shared" si="2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2">
        <f t="shared" si="233"/>
        <v>0.28000000000000003</v>
      </c>
      <c r="R2139">
        <f t="shared" si="234"/>
        <v>26.6</v>
      </c>
      <c r="S2139" s="14" t="s">
        <v>8331</v>
      </c>
      <c r="T2139" t="s">
        <v>8332</v>
      </c>
      <c r="U2139" s="9">
        <f t="shared" si="235"/>
        <v>41948.771168981482</v>
      </c>
      <c r="V2139" s="9">
        <f t="shared" si="236"/>
        <v>41978.771168981482</v>
      </c>
      <c r="W2139">
        <f t="shared" si="237"/>
        <v>2014</v>
      </c>
    </row>
    <row r="2140" spans="1:23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9">
        <f t="shared" si="231"/>
        <v>41587.054849537039</v>
      </c>
      <c r="K2140">
        <v>1381364339</v>
      </c>
      <c r="L2140" s="9">
        <f t="shared" si="2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2">
        <f t="shared" si="233"/>
        <v>0.13</v>
      </c>
      <c r="R2140">
        <f t="shared" si="234"/>
        <v>10.67</v>
      </c>
      <c r="S2140" s="14" t="s">
        <v>8331</v>
      </c>
      <c r="T2140" t="s">
        <v>8332</v>
      </c>
      <c r="U2140" s="9">
        <f t="shared" si="235"/>
        <v>41557.013182870374</v>
      </c>
      <c r="V2140" s="9">
        <f t="shared" si="236"/>
        <v>41587.054849537039</v>
      </c>
      <c r="W2140">
        <f t="shared" si="237"/>
        <v>2013</v>
      </c>
    </row>
    <row r="2141" spans="1:23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9">
        <f t="shared" si="231"/>
        <v>42677.750092592592</v>
      </c>
      <c r="K2141">
        <v>1475604008</v>
      </c>
      <c r="L2141" s="9">
        <f t="shared" si="2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2">
        <f t="shared" si="233"/>
        <v>0.05</v>
      </c>
      <c r="R2141">
        <f t="shared" si="234"/>
        <v>29.04</v>
      </c>
      <c r="S2141" s="14" t="s">
        <v>8331</v>
      </c>
      <c r="T2141" t="s">
        <v>8332</v>
      </c>
      <c r="U2141" s="9">
        <f t="shared" si="235"/>
        <v>42647.750092592592</v>
      </c>
      <c r="V2141" s="9">
        <f t="shared" si="236"/>
        <v>42677.750092592592</v>
      </c>
      <c r="W2141">
        <f t="shared" si="237"/>
        <v>2016</v>
      </c>
    </row>
    <row r="2142" spans="1:23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9">
        <f t="shared" si="231"/>
        <v>41285.833611111113</v>
      </c>
      <c r="K2142">
        <v>1355342424</v>
      </c>
      <c r="L2142" s="9">
        <f t="shared" si="232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2">
        <f t="shared" si="233"/>
        <v>0</v>
      </c>
      <c r="R2142">
        <f t="shared" si="234"/>
        <v>50.91</v>
      </c>
      <c r="S2142" s="14" t="s">
        <v>8331</v>
      </c>
      <c r="T2142" t="s">
        <v>8332</v>
      </c>
      <c r="U2142" s="9">
        <f t="shared" si="235"/>
        <v>41255.833611111113</v>
      </c>
      <c r="V2142" s="9">
        <f t="shared" si="236"/>
        <v>41285.833611111113</v>
      </c>
      <c r="W2142">
        <f t="shared" si="237"/>
        <v>2012</v>
      </c>
    </row>
    <row r="2143" spans="1:23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9">
        <f t="shared" si="231"/>
        <v>41957.277303240742</v>
      </c>
      <c r="K2143">
        <v>1413351559</v>
      </c>
      <c r="L2143" s="9">
        <f t="shared" si="232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2">
        <f t="shared" si="233"/>
        <v>0</v>
      </c>
      <c r="R2143">
        <f t="shared" si="234"/>
        <v>0</v>
      </c>
      <c r="S2143" s="14" t="s">
        <v>8331</v>
      </c>
      <c r="T2143" t="s">
        <v>8332</v>
      </c>
      <c r="U2143" s="9">
        <f t="shared" si="235"/>
        <v>41927.235636574071</v>
      </c>
      <c r="V2143" s="9">
        <f t="shared" si="236"/>
        <v>41957.277303240742</v>
      </c>
      <c r="W2143">
        <f t="shared" si="237"/>
        <v>2014</v>
      </c>
    </row>
    <row r="2144" spans="1:23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9">
        <f t="shared" si="231"/>
        <v>42368.701504629629</v>
      </c>
      <c r="K2144">
        <v>1449075010</v>
      </c>
      <c r="L2144" s="9">
        <f t="shared" si="232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2">
        <f t="shared" si="233"/>
        <v>0.06</v>
      </c>
      <c r="R2144">
        <f t="shared" si="234"/>
        <v>50.08</v>
      </c>
      <c r="S2144" s="14" t="s">
        <v>8331</v>
      </c>
      <c r="T2144" t="s">
        <v>8332</v>
      </c>
      <c r="U2144" s="9">
        <f t="shared" si="235"/>
        <v>42340.701504629629</v>
      </c>
      <c r="V2144" s="9">
        <f t="shared" si="236"/>
        <v>42368.701504629629</v>
      </c>
      <c r="W2144">
        <f t="shared" si="237"/>
        <v>2015</v>
      </c>
    </row>
    <row r="2145" spans="1:23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9">
        <f t="shared" si="231"/>
        <v>40380.791666666664</v>
      </c>
      <c r="K2145">
        <v>1275599812</v>
      </c>
      <c r="L2145" s="9">
        <f t="shared" si="232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2">
        <f t="shared" si="233"/>
        <v>0.11</v>
      </c>
      <c r="R2145">
        <f t="shared" si="234"/>
        <v>45</v>
      </c>
      <c r="S2145" s="14" t="s">
        <v>8331</v>
      </c>
      <c r="T2145" t="s">
        <v>8332</v>
      </c>
      <c r="U2145" s="9">
        <f t="shared" si="235"/>
        <v>40332.886712962965</v>
      </c>
      <c r="V2145" s="9">
        <f t="shared" si="236"/>
        <v>40380.791666666664</v>
      </c>
      <c r="W2145">
        <f t="shared" si="237"/>
        <v>2010</v>
      </c>
    </row>
    <row r="2146" spans="1:23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9">
        <f t="shared" si="231"/>
        <v>41531.546759259261</v>
      </c>
      <c r="K2146">
        <v>1376399240</v>
      </c>
      <c r="L2146" s="9">
        <f t="shared" si="232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2">
        <f t="shared" si="233"/>
        <v>0.02</v>
      </c>
      <c r="R2146">
        <f t="shared" si="234"/>
        <v>25.29</v>
      </c>
      <c r="S2146" s="14" t="s">
        <v>8331</v>
      </c>
      <c r="T2146" t="s">
        <v>8332</v>
      </c>
      <c r="U2146" s="9">
        <f t="shared" si="235"/>
        <v>41499.546759259261</v>
      </c>
      <c r="V2146" s="9">
        <f t="shared" si="236"/>
        <v>41531.546759259261</v>
      </c>
      <c r="W2146">
        <f t="shared" si="237"/>
        <v>2013</v>
      </c>
    </row>
    <row r="2147" spans="1:23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9">
        <f t="shared" si="231"/>
        <v>41605.279097222221</v>
      </c>
      <c r="K2147">
        <v>1382938914</v>
      </c>
      <c r="L2147" s="9">
        <f t="shared" si="232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2">
        <f t="shared" si="233"/>
        <v>0.3</v>
      </c>
      <c r="R2147">
        <f t="shared" si="234"/>
        <v>51.29</v>
      </c>
      <c r="S2147" s="14" t="s">
        <v>8331</v>
      </c>
      <c r="T2147" t="s">
        <v>8332</v>
      </c>
      <c r="U2147" s="9">
        <f t="shared" si="235"/>
        <v>41575.237430555557</v>
      </c>
      <c r="V2147" s="9">
        <f t="shared" si="236"/>
        <v>41605.279097222221</v>
      </c>
      <c r="W2147">
        <f t="shared" si="237"/>
        <v>2013</v>
      </c>
    </row>
    <row r="2148" spans="1:23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9">
        <f t="shared" si="231"/>
        <v>42411.679513888885</v>
      </c>
      <c r="K2148">
        <v>1453997910</v>
      </c>
      <c r="L2148" s="9">
        <f t="shared" si="232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2">
        <f t="shared" si="233"/>
        <v>0</v>
      </c>
      <c r="R2148">
        <f t="shared" si="234"/>
        <v>1</v>
      </c>
      <c r="S2148" s="14" t="s">
        <v>8331</v>
      </c>
      <c r="T2148" t="s">
        <v>8332</v>
      </c>
      <c r="U2148" s="9">
        <f t="shared" si="235"/>
        <v>42397.679513888885</v>
      </c>
      <c r="V2148" s="9">
        <f t="shared" si="236"/>
        <v>42411.679513888885</v>
      </c>
      <c r="W2148">
        <f t="shared" si="237"/>
        <v>2016</v>
      </c>
    </row>
    <row r="2149" spans="1:23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9">
        <f t="shared" si="231"/>
        <v>41959.337361111116</v>
      </c>
      <c r="K2149">
        <v>1413356748</v>
      </c>
      <c r="L2149" s="9">
        <f t="shared" si="232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2">
        <f t="shared" si="233"/>
        <v>0.01</v>
      </c>
      <c r="R2149">
        <f t="shared" si="234"/>
        <v>49.38</v>
      </c>
      <c r="S2149" s="14" t="s">
        <v>8331</v>
      </c>
      <c r="T2149" t="s">
        <v>8332</v>
      </c>
      <c r="U2149" s="9">
        <f t="shared" si="235"/>
        <v>41927.295694444445</v>
      </c>
      <c r="V2149" s="9">
        <f t="shared" si="236"/>
        <v>41959.337361111116</v>
      </c>
      <c r="W2149">
        <f t="shared" si="237"/>
        <v>2014</v>
      </c>
    </row>
    <row r="2150" spans="1:23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9">
        <f t="shared" si="231"/>
        <v>42096.691921296297</v>
      </c>
      <c r="K2150">
        <v>1425404182</v>
      </c>
      <c r="L2150" s="9">
        <f t="shared" si="232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2">
        <f t="shared" si="233"/>
        <v>0.02</v>
      </c>
      <c r="R2150">
        <f t="shared" si="234"/>
        <v>1</v>
      </c>
      <c r="S2150" s="14" t="s">
        <v>8331</v>
      </c>
      <c r="T2150" t="s">
        <v>8332</v>
      </c>
      <c r="U2150" s="9">
        <f t="shared" si="235"/>
        <v>42066.733587962968</v>
      </c>
      <c r="V2150" s="9">
        <f t="shared" si="236"/>
        <v>42096.691921296297</v>
      </c>
      <c r="W2150">
        <f t="shared" si="237"/>
        <v>2015</v>
      </c>
    </row>
    <row r="2151" spans="1:23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9">
        <f t="shared" si="231"/>
        <v>40390</v>
      </c>
      <c r="K2151">
        <v>1277512556</v>
      </c>
      <c r="L2151" s="9">
        <f t="shared" si="232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2">
        <f t="shared" si="233"/>
        <v>0</v>
      </c>
      <c r="R2151">
        <f t="shared" si="234"/>
        <v>0</v>
      </c>
      <c r="S2151" s="14" t="s">
        <v>8331</v>
      </c>
      <c r="T2151" t="s">
        <v>8332</v>
      </c>
      <c r="U2151" s="9">
        <f t="shared" si="235"/>
        <v>40355.024953703702</v>
      </c>
      <c r="V2151" s="9">
        <f t="shared" si="236"/>
        <v>40390</v>
      </c>
      <c r="W2151">
        <f t="shared" si="237"/>
        <v>2010</v>
      </c>
    </row>
    <row r="2152" spans="1:23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9">
        <f t="shared" si="231"/>
        <v>42564.284710648149</v>
      </c>
      <c r="K2152">
        <v>1465800599</v>
      </c>
      <c r="L2152" s="9">
        <f t="shared" si="232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2">
        <f t="shared" si="233"/>
        <v>0.01</v>
      </c>
      <c r="R2152">
        <f t="shared" si="234"/>
        <v>101.25</v>
      </c>
      <c r="S2152" s="14" t="s">
        <v>8331</v>
      </c>
      <c r="T2152" t="s">
        <v>8332</v>
      </c>
      <c r="U2152" s="9">
        <f t="shared" si="235"/>
        <v>42534.284710648149</v>
      </c>
      <c r="V2152" s="9">
        <f t="shared" si="236"/>
        <v>42564.284710648149</v>
      </c>
      <c r="W2152">
        <f t="shared" si="237"/>
        <v>2016</v>
      </c>
    </row>
    <row r="2153" spans="1:23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9">
        <f t="shared" si="231"/>
        <v>42550.847384259258</v>
      </c>
      <c r="K2153">
        <v>1464639614</v>
      </c>
      <c r="L2153" s="9">
        <f t="shared" si="232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s="12">
        <f t="shared" si="233"/>
        <v>0</v>
      </c>
      <c r="R2153">
        <f t="shared" si="234"/>
        <v>19.670000000000002</v>
      </c>
      <c r="S2153" s="14" t="s">
        <v>8331</v>
      </c>
      <c r="T2153" t="s">
        <v>8332</v>
      </c>
      <c r="U2153" s="9">
        <f t="shared" si="235"/>
        <v>42520.847384259258</v>
      </c>
      <c r="V2153" s="9">
        <f t="shared" si="236"/>
        <v>42550.847384259258</v>
      </c>
      <c r="W2153">
        <f t="shared" si="237"/>
        <v>2016</v>
      </c>
    </row>
    <row r="2154" spans="1:23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9">
        <f t="shared" si="231"/>
        <v>41713.790613425925</v>
      </c>
      <c r="K2154">
        <v>1392321509</v>
      </c>
      <c r="L2154" s="9">
        <f t="shared" si="232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2">
        <f t="shared" si="233"/>
        <v>0</v>
      </c>
      <c r="R2154">
        <f t="shared" si="234"/>
        <v>12.5</v>
      </c>
      <c r="S2154" s="14" t="s">
        <v>8331</v>
      </c>
      <c r="T2154" t="s">
        <v>8332</v>
      </c>
      <c r="U2154" s="9">
        <f t="shared" si="235"/>
        <v>41683.832280092596</v>
      </c>
      <c r="V2154" s="9">
        <f t="shared" si="236"/>
        <v>41713.790613425925</v>
      </c>
      <c r="W2154">
        <f t="shared" si="237"/>
        <v>2014</v>
      </c>
    </row>
    <row r="2155" spans="1:23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9">
        <f t="shared" si="231"/>
        <v>42014.332638888889</v>
      </c>
      <c r="K2155">
        <v>1417470718</v>
      </c>
      <c r="L2155" s="9">
        <f t="shared" si="232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2">
        <f t="shared" si="233"/>
        <v>0</v>
      </c>
      <c r="R2155">
        <f t="shared" si="234"/>
        <v>8.5</v>
      </c>
      <c r="S2155" s="14" t="s">
        <v>8331</v>
      </c>
      <c r="T2155" t="s">
        <v>8332</v>
      </c>
      <c r="U2155" s="9">
        <f t="shared" si="235"/>
        <v>41974.911087962959</v>
      </c>
      <c r="V2155" s="9">
        <f t="shared" si="236"/>
        <v>42014.332638888889</v>
      </c>
      <c r="W2155">
        <f t="shared" si="237"/>
        <v>2014</v>
      </c>
    </row>
    <row r="2156" spans="1:23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9">
        <f t="shared" si="231"/>
        <v>41667.632256944446</v>
      </c>
      <c r="K2156">
        <v>1389193827</v>
      </c>
      <c r="L2156" s="9">
        <f t="shared" si="232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2">
        <f t="shared" si="233"/>
        <v>0.01</v>
      </c>
      <c r="R2156">
        <f t="shared" si="234"/>
        <v>1</v>
      </c>
      <c r="S2156" s="14" t="s">
        <v>8331</v>
      </c>
      <c r="T2156" t="s">
        <v>8332</v>
      </c>
      <c r="U2156" s="9">
        <f t="shared" si="235"/>
        <v>41647.632256944446</v>
      </c>
      <c r="V2156" s="9">
        <f t="shared" si="236"/>
        <v>41667.632256944446</v>
      </c>
      <c r="W2156">
        <f t="shared" si="237"/>
        <v>2014</v>
      </c>
    </row>
    <row r="2157" spans="1:23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9">
        <f t="shared" si="231"/>
        <v>42460.70584490741</v>
      </c>
      <c r="K2157">
        <v>1456854985</v>
      </c>
      <c r="L2157" s="9">
        <f t="shared" si="232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2">
        <f t="shared" si="233"/>
        <v>0.02</v>
      </c>
      <c r="R2157">
        <f t="shared" si="234"/>
        <v>23</v>
      </c>
      <c r="S2157" s="14" t="s">
        <v>8331</v>
      </c>
      <c r="T2157" t="s">
        <v>8332</v>
      </c>
      <c r="U2157" s="9">
        <f t="shared" si="235"/>
        <v>42430.747511574074</v>
      </c>
      <c r="V2157" s="9">
        <f t="shared" si="236"/>
        <v>42460.70584490741</v>
      </c>
      <c r="W2157">
        <f t="shared" si="237"/>
        <v>2016</v>
      </c>
    </row>
    <row r="2158" spans="1:23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9">
        <f t="shared" si="231"/>
        <v>41533.85423611111</v>
      </c>
      <c r="K2158">
        <v>1375475406</v>
      </c>
      <c r="L2158" s="9">
        <f t="shared" si="232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2">
        <f t="shared" si="233"/>
        <v>0.03</v>
      </c>
      <c r="R2158">
        <f t="shared" si="234"/>
        <v>17.989999999999998</v>
      </c>
      <c r="S2158" s="14" t="s">
        <v>8331</v>
      </c>
      <c r="T2158" t="s">
        <v>8332</v>
      </c>
      <c r="U2158" s="9">
        <f t="shared" si="235"/>
        <v>41488.85423611111</v>
      </c>
      <c r="V2158" s="9">
        <f t="shared" si="236"/>
        <v>41533.85423611111</v>
      </c>
      <c r="W2158">
        <f t="shared" si="237"/>
        <v>2013</v>
      </c>
    </row>
    <row r="2159" spans="1:23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9">
        <f t="shared" si="231"/>
        <v>42727.332638888889</v>
      </c>
      <c r="K2159">
        <v>1479684783</v>
      </c>
      <c r="L2159" s="9">
        <f t="shared" si="232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2">
        <f t="shared" si="233"/>
        <v>0.28000000000000003</v>
      </c>
      <c r="R2159">
        <f t="shared" si="234"/>
        <v>370.95</v>
      </c>
      <c r="S2159" s="14" t="s">
        <v>8331</v>
      </c>
      <c r="T2159" t="s">
        <v>8332</v>
      </c>
      <c r="U2159" s="9">
        <f t="shared" si="235"/>
        <v>42694.98128472222</v>
      </c>
      <c r="V2159" s="9">
        <f t="shared" si="236"/>
        <v>42727.332638888889</v>
      </c>
      <c r="W2159">
        <f t="shared" si="237"/>
        <v>2016</v>
      </c>
    </row>
    <row r="2160" spans="1:23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9">
        <f t="shared" si="231"/>
        <v>41309.853865740741</v>
      </c>
      <c r="K2160">
        <v>1356121774</v>
      </c>
      <c r="L2160" s="9">
        <f t="shared" si="232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2">
        <f t="shared" si="233"/>
        <v>7.0000000000000007E-2</v>
      </c>
      <c r="R2160">
        <f t="shared" si="234"/>
        <v>63.57</v>
      </c>
      <c r="S2160" s="14" t="s">
        <v>8331</v>
      </c>
      <c r="T2160" t="s">
        <v>8332</v>
      </c>
      <c r="U2160" s="9">
        <f t="shared" si="235"/>
        <v>41264.853865740741</v>
      </c>
      <c r="V2160" s="9">
        <f t="shared" si="236"/>
        <v>41309.853865740741</v>
      </c>
      <c r="W2160">
        <f t="shared" si="237"/>
        <v>2012</v>
      </c>
    </row>
    <row r="2161" spans="1:23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9">
        <f t="shared" si="231"/>
        <v>40740.731180555558</v>
      </c>
      <c r="K2161">
        <v>1308245574</v>
      </c>
      <c r="L2161" s="9">
        <f t="shared" si="232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 s="12">
        <f t="shared" si="233"/>
        <v>0.01</v>
      </c>
      <c r="R2161">
        <f t="shared" si="234"/>
        <v>13</v>
      </c>
      <c r="S2161" s="14" t="s">
        <v>8331</v>
      </c>
      <c r="T2161" t="s">
        <v>8332</v>
      </c>
      <c r="U2161" s="9">
        <f t="shared" si="235"/>
        <v>40710.731180555558</v>
      </c>
      <c r="V2161" s="9">
        <f t="shared" si="236"/>
        <v>40740.731180555558</v>
      </c>
      <c r="W2161">
        <f t="shared" si="237"/>
        <v>2011</v>
      </c>
    </row>
    <row r="2162" spans="1:23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9">
        <f t="shared" si="231"/>
        <v>41048.711863425924</v>
      </c>
      <c r="K2162">
        <v>1334855105</v>
      </c>
      <c r="L2162" s="9">
        <f t="shared" si="232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2">
        <f t="shared" si="233"/>
        <v>0.01</v>
      </c>
      <c r="R2162">
        <f t="shared" si="234"/>
        <v>5.31</v>
      </c>
      <c r="S2162" s="14" t="s">
        <v>8331</v>
      </c>
      <c r="T2162" t="s">
        <v>8332</v>
      </c>
      <c r="U2162" s="9">
        <f t="shared" si="235"/>
        <v>41018.711863425924</v>
      </c>
      <c r="V2162" s="9">
        <f t="shared" si="236"/>
        <v>41048.711863425924</v>
      </c>
      <c r="W2162">
        <f t="shared" si="237"/>
        <v>2012</v>
      </c>
    </row>
    <row r="2163" spans="1:23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9">
        <f t="shared" si="231"/>
        <v>42270.852534722224</v>
      </c>
      <c r="K2163">
        <v>1440448059</v>
      </c>
      <c r="L2163" s="9">
        <f t="shared" si="232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 s="12">
        <f t="shared" si="233"/>
        <v>1.1599999999999999</v>
      </c>
      <c r="R2163">
        <f t="shared" si="234"/>
        <v>35.619999999999997</v>
      </c>
      <c r="S2163" s="14" t="s">
        <v>8323</v>
      </c>
      <c r="T2163" t="s">
        <v>8324</v>
      </c>
      <c r="U2163" s="9">
        <f t="shared" si="235"/>
        <v>42240.852534722224</v>
      </c>
      <c r="V2163" s="9">
        <f t="shared" si="236"/>
        <v>42270.852534722224</v>
      </c>
      <c r="W2163">
        <f t="shared" si="237"/>
        <v>2015</v>
      </c>
    </row>
    <row r="2164" spans="1:23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9">
        <f t="shared" si="231"/>
        <v>41844.766099537039</v>
      </c>
      <c r="K2164">
        <v>1403547791</v>
      </c>
      <c r="L2164" s="9">
        <f t="shared" si="232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2">
        <f t="shared" si="233"/>
        <v>1.1200000000000001</v>
      </c>
      <c r="R2164">
        <f t="shared" si="234"/>
        <v>87.1</v>
      </c>
      <c r="S2164" s="14" t="s">
        <v>8323</v>
      </c>
      <c r="T2164" t="s">
        <v>8324</v>
      </c>
      <c r="U2164" s="9">
        <f t="shared" si="235"/>
        <v>41813.766099537039</v>
      </c>
      <c r="V2164" s="9">
        <f t="shared" si="236"/>
        <v>41844.766099537039</v>
      </c>
      <c r="W2164">
        <f t="shared" si="237"/>
        <v>2014</v>
      </c>
    </row>
    <row r="2165" spans="1:23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9">
        <f t="shared" si="231"/>
        <v>42163.159722222219</v>
      </c>
      <c r="K2165">
        <v>1429306520</v>
      </c>
      <c r="L2165" s="9">
        <f t="shared" si="232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2">
        <f t="shared" si="233"/>
        <v>1.32</v>
      </c>
      <c r="R2165">
        <f t="shared" si="234"/>
        <v>75.11</v>
      </c>
      <c r="S2165" s="14" t="s">
        <v>8323</v>
      </c>
      <c r="T2165" t="s">
        <v>8324</v>
      </c>
      <c r="U2165" s="9">
        <f t="shared" si="235"/>
        <v>42111.899537037039</v>
      </c>
      <c r="V2165" s="9">
        <f t="shared" si="236"/>
        <v>42163.159722222219</v>
      </c>
      <c r="W2165">
        <f t="shared" si="237"/>
        <v>2015</v>
      </c>
    </row>
    <row r="2166" spans="1:23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9">
        <f t="shared" si="231"/>
        <v>42546.165972222225</v>
      </c>
      <c r="K2166">
        <v>1464196414</v>
      </c>
      <c r="L2166" s="9">
        <f t="shared" si="232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2">
        <f t="shared" si="233"/>
        <v>1.03</v>
      </c>
      <c r="R2166">
        <f t="shared" si="234"/>
        <v>68.010000000000005</v>
      </c>
      <c r="S2166" s="14" t="s">
        <v>8323</v>
      </c>
      <c r="T2166" t="s">
        <v>8324</v>
      </c>
      <c r="U2166" s="9">
        <f t="shared" si="235"/>
        <v>42515.71775462963</v>
      </c>
      <c r="V2166" s="9">
        <f t="shared" si="236"/>
        <v>42546.165972222225</v>
      </c>
      <c r="W2166">
        <f t="shared" si="237"/>
        <v>2016</v>
      </c>
    </row>
    <row r="2167" spans="1:23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9">
        <f t="shared" si="231"/>
        <v>42468.625405092593</v>
      </c>
      <c r="K2167">
        <v>1457539235</v>
      </c>
      <c r="L2167" s="9">
        <f t="shared" si="232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2">
        <f t="shared" si="233"/>
        <v>1.39</v>
      </c>
      <c r="R2167">
        <f t="shared" si="234"/>
        <v>29.62</v>
      </c>
      <c r="S2167" s="14" t="s">
        <v>8323</v>
      </c>
      <c r="T2167" t="s">
        <v>8324</v>
      </c>
      <c r="U2167" s="9">
        <f t="shared" si="235"/>
        <v>42438.667071759264</v>
      </c>
      <c r="V2167" s="9">
        <f t="shared" si="236"/>
        <v>42468.625405092593</v>
      </c>
      <c r="W2167">
        <f t="shared" si="237"/>
        <v>2016</v>
      </c>
    </row>
    <row r="2168" spans="1:23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9">
        <f t="shared" si="231"/>
        <v>41978.879837962959</v>
      </c>
      <c r="K2168">
        <v>1413922018</v>
      </c>
      <c r="L2168" s="9">
        <f t="shared" si="232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2">
        <f t="shared" si="233"/>
        <v>1.47</v>
      </c>
      <c r="R2168">
        <f t="shared" si="234"/>
        <v>91.63</v>
      </c>
      <c r="S2168" s="14" t="s">
        <v>8323</v>
      </c>
      <c r="T2168" t="s">
        <v>8324</v>
      </c>
      <c r="U2168" s="9">
        <f t="shared" si="235"/>
        <v>41933.838171296295</v>
      </c>
      <c r="V2168" s="9">
        <f t="shared" si="236"/>
        <v>41978.879837962959</v>
      </c>
      <c r="W2168">
        <f t="shared" si="237"/>
        <v>2014</v>
      </c>
    </row>
    <row r="2169" spans="1:23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9">
        <f t="shared" si="231"/>
        <v>41167.066400462965</v>
      </c>
      <c r="K2169">
        <v>1346463337</v>
      </c>
      <c r="L2169" s="9">
        <f t="shared" si="232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2">
        <f t="shared" si="233"/>
        <v>1.2</v>
      </c>
      <c r="R2169">
        <f t="shared" si="234"/>
        <v>22.5</v>
      </c>
      <c r="S2169" s="14" t="s">
        <v>8323</v>
      </c>
      <c r="T2169" t="s">
        <v>8324</v>
      </c>
      <c r="U2169" s="9">
        <f t="shared" si="235"/>
        <v>41153.066400462965</v>
      </c>
      <c r="V2169" s="9">
        <f t="shared" si="236"/>
        <v>41167.066400462965</v>
      </c>
      <c r="W2169">
        <f t="shared" si="237"/>
        <v>2012</v>
      </c>
    </row>
    <row r="2170" spans="1:23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9">
        <f t="shared" si="231"/>
        <v>42776.208333333328</v>
      </c>
      <c r="K2170">
        <v>1484058261</v>
      </c>
      <c r="L2170" s="9">
        <f t="shared" si="232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2">
        <f t="shared" si="233"/>
        <v>1.22</v>
      </c>
      <c r="R2170">
        <f t="shared" si="234"/>
        <v>64.37</v>
      </c>
      <c r="S2170" s="14" t="s">
        <v>8323</v>
      </c>
      <c r="T2170" t="s">
        <v>8324</v>
      </c>
      <c r="U2170" s="9">
        <f t="shared" si="235"/>
        <v>42745.600243055553</v>
      </c>
      <c r="V2170" s="9">
        <f t="shared" si="236"/>
        <v>42776.208333333328</v>
      </c>
      <c r="W2170">
        <f t="shared" si="237"/>
        <v>2017</v>
      </c>
    </row>
    <row r="2171" spans="1:23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9">
        <f t="shared" si="231"/>
        <v>42796.700821759259</v>
      </c>
      <c r="K2171">
        <v>1488214151</v>
      </c>
      <c r="L2171" s="9">
        <f t="shared" si="232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2">
        <f t="shared" si="233"/>
        <v>1</v>
      </c>
      <c r="R2171">
        <f t="shared" si="234"/>
        <v>21.86</v>
      </c>
      <c r="S2171" s="14" t="s">
        <v>8323</v>
      </c>
      <c r="T2171" t="s">
        <v>8324</v>
      </c>
      <c r="U2171" s="9">
        <f t="shared" si="235"/>
        <v>42793.700821759259</v>
      </c>
      <c r="V2171" s="9">
        <f t="shared" si="236"/>
        <v>42796.700821759259</v>
      </c>
      <c r="W2171">
        <f t="shared" si="237"/>
        <v>2017</v>
      </c>
    </row>
    <row r="2172" spans="1:23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9">
        <f t="shared" si="231"/>
        <v>42238.750254629631</v>
      </c>
      <c r="K2172">
        <v>1436810422</v>
      </c>
      <c r="L2172" s="9">
        <f t="shared" si="232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2">
        <f t="shared" si="233"/>
        <v>1.81</v>
      </c>
      <c r="R2172">
        <f t="shared" si="234"/>
        <v>33.32</v>
      </c>
      <c r="S2172" s="14" t="s">
        <v>8323</v>
      </c>
      <c r="T2172" t="s">
        <v>8324</v>
      </c>
      <c r="U2172" s="9">
        <f t="shared" si="235"/>
        <v>42198.750254629631</v>
      </c>
      <c r="V2172" s="9">
        <f t="shared" si="236"/>
        <v>42238.750254629631</v>
      </c>
      <c r="W2172">
        <f t="shared" si="237"/>
        <v>2015</v>
      </c>
    </row>
    <row r="2173" spans="1:23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9">
        <f t="shared" si="231"/>
        <v>42177.208333333328</v>
      </c>
      <c r="K2173">
        <v>1431903495</v>
      </c>
      <c r="L2173" s="9">
        <f t="shared" si="232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2">
        <f t="shared" si="233"/>
        <v>1.06</v>
      </c>
      <c r="R2173">
        <f t="shared" si="234"/>
        <v>90.28</v>
      </c>
      <c r="S2173" s="14" t="s">
        <v>8323</v>
      </c>
      <c r="T2173" t="s">
        <v>8324</v>
      </c>
      <c r="U2173" s="9">
        <f t="shared" si="235"/>
        <v>42141.95711805555</v>
      </c>
      <c r="V2173" s="9">
        <f t="shared" si="236"/>
        <v>42177.208333333328</v>
      </c>
      <c r="W2173">
        <f t="shared" si="237"/>
        <v>2015</v>
      </c>
    </row>
    <row r="2174" spans="1:23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9">
        <f t="shared" si="231"/>
        <v>42112.580092592594</v>
      </c>
      <c r="K2174">
        <v>1426773320</v>
      </c>
      <c r="L2174" s="9">
        <f t="shared" si="232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 s="12">
        <f t="shared" si="233"/>
        <v>1</v>
      </c>
      <c r="R2174">
        <f t="shared" si="234"/>
        <v>76.92</v>
      </c>
      <c r="S2174" s="14" t="s">
        <v>8323</v>
      </c>
      <c r="T2174" t="s">
        <v>8324</v>
      </c>
      <c r="U2174" s="9">
        <f t="shared" si="235"/>
        <v>42082.580092592594</v>
      </c>
      <c r="V2174" s="9">
        <f t="shared" si="236"/>
        <v>42112.580092592594</v>
      </c>
      <c r="W2174">
        <f t="shared" si="237"/>
        <v>2015</v>
      </c>
    </row>
    <row r="2175" spans="1:23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9">
        <f t="shared" si="231"/>
        <v>41527.165972222225</v>
      </c>
      <c r="K2175">
        <v>1376066243</v>
      </c>
      <c r="L2175" s="9">
        <f t="shared" si="232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2">
        <f t="shared" si="233"/>
        <v>1.27</v>
      </c>
      <c r="R2175">
        <f t="shared" si="234"/>
        <v>59.23</v>
      </c>
      <c r="S2175" s="14" t="s">
        <v>8323</v>
      </c>
      <c r="T2175" t="s">
        <v>8324</v>
      </c>
      <c r="U2175" s="9">
        <f t="shared" si="235"/>
        <v>41495.692627314813</v>
      </c>
      <c r="V2175" s="9">
        <f t="shared" si="236"/>
        <v>41527.165972222225</v>
      </c>
      <c r="W2175">
        <f t="shared" si="237"/>
        <v>2013</v>
      </c>
    </row>
    <row r="2176" spans="1:23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9">
        <f t="shared" si="231"/>
        <v>42495.542905092589</v>
      </c>
      <c r="K2176">
        <v>1459861307</v>
      </c>
      <c r="L2176" s="9">
        <f t="shared" si="232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2">
        <f t="shared" si="233"/>
        <v>1.03</v>
      </c>
      <c r="R2176">
        <f t="shared" si="234"/>
        <v>65.38</v>
      </c>
      <c r="S2176" s="14" t="s">
        <v>8323</v>
      </c>
      <c r="T2176" t="s">
        <v>8324</v>
      </c>
      <c r="U2176" s="9">
        <f t="shared" si="235"/>
        <v>42465.542905092589</v>
      </c>
      <c r="V2176" s="9">
        <f t="shared" si="236"/>
        <v>42495.542905092589</v>
      </c>
      <c r="W2176">
        <f t="shared" si="237"/>
        <v>2016</v>
      </c>
    </row>
    <row r="2177" spans="1:23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9">
        <f t="shared" si="231"/>
        <v>42572.009097222224</v>
      </c>
      <c r="K2177">
        <v>1468455186</v>
      </c>
      <c r="L2177" s="9">
        <f t="shared" si="232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2">
        <f t="shared" si="233"/>
        <v>2.5</v>
      </c>
      <c r="R2177">
        <f t="shared" si="234"/>
        <v>67.31</v>
      </c>
      <c r="S2177" s="14" t="s">
        <v>8323</v>
      </c>
      <c r="T2177" t="s">
        <v>8324</v>
      </c>
      <c r="U2177" s="9">
        <f t="shared" si="235"/>
        <v>42565.009097222224</v>
      </c>
      <c r="V2177" s="9">
        <f t="shared" si="236"/>
        <v>42572.009097222224</v>
      </c>
      <c r="W2177">
        <f t="shared" si="237"/>
        <v>2016</v>
      </c>
    </row>
    <row r="2178" spans="1:23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9">
        <f t="shared" ref="J2178:J2241" si="238">(I2178/86400)+DATE(1970,1,1)</f>
        <v>42126.633206018523</v>
      </c>
      <c r="K2178">
        <v>1427987509</v>
      </c>
      <c r="L2178" s="9">
        <f t="shared" ref="L2178:L2241" si="239">(K2178/86400)+DATE(1970,1,1)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2">
        <f t="shared" si="233"/>
        <v>1.26</v>
      </c>
      <c r="R2178">
        <f t="shared" si="234"/>
        <v>88.75</v>
      </c>
      <c r="S2178" s="14" t="s">
        <v>8323</v>
      </c>
      <c r="T2178" t="s">
        <v>8324</v>
      </c>
      <c r="U2178" s="9">
        <f t="shared" si="235"/>
        <v>42096.633206018523</v>
      </c>
      <c r="V2178" s="9">
        <f t="shared" si="236"/>
        <v>42126.633206018523</v>
      </c>
      <c r="W2178">
        <f t="shared" si="237"/>
        <v>2015</v>
      </c>
    </row>
    <row r="2179" spans="1:23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9">
        <f t="shared" si="238"/>
        <v>42527.250775462962</v>
      </c>
      <c r="K2179">
        <v>1463032867</v>
      </c>
      <c r="L2179" s="9">
        <f t="shared" si="239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2">
        <f t="shared" ref="Q2179:Q2242" si="240">ROUND(E2179/D2179,2)</f>
        <v>1</v>
      </c>
      <c r="R2179">
        <f t="shared" ref="R2179:R2242" si="241">IFERROR(ROUND(E2179/N2179,2),0)</f>
        <v>65.87</v>
      </c>
      <c r="S2179" s="14" t="s">
        <v>8323</v>
      </c>
      <c r="T2179" t="s">
        <v>8324</v>
      </c>
      <c r="U2179" s="9">
        <f t="shared" ref="U2179:U2242" si="242">(K2179/86400)+DATE(1970,1,1)</f>
        <v>42502.250775462962</v>
      </c>
      <c r="V2179" s="9">
        <f t="shared" ref="V2179:V2242" si="243">(I2179/86400)+DATE(1970,1,1)</f>
        <v>42527.250775462962</v>
      </c>
      <c r="W2179">
        <f t="shared" ref="W2179:W2242" si="244">YEAR(U2179)</f>
        <v>2016</v>
      </c>
    </row>
    <row r="2180" spans="1:23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9">
        <f t="shared" si="238"/>
        <v>42753.63653935185</v>
      </c>
      <c r="K2180">
        <v>1482160597</v>
      </c>
      <c r="L2180" s="9">
        <f t="shared" si="2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2">
        <f t="shared" si="240"/>
        <v>1.39</v>
      </c>
      <c r="R2180">
        <f t="shared" si="241"/>
        <v>40.35</v>
      </c>
      <c r="S2180" s="14" t="s">
        <v>8323</v>
      </c>
      <c r="T2180" t="s">
        <v>8324</v>
      </c>
      <c r="U2180" s="9">
        <f t="shared" si="242"/>
        <v>42723.63653935185</v>
      </c>
      <c r="V2180" s="9">
        <f t="shared" si="243"/>
        <v>42753.63653935185</v>
      </c>
      <c r="W2180">
        <f t="shared" si="244"/>
        <v>2016</v>
      </c>
    </row>
    <row r="2181" spans="1:23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9">
        <f t="shared" si="238"/>
        <v>42105.171203703707</v>
      </c>
      <c r="K2181">
        <v>1426133192</v>
      </c>
      <c r="L2181" s="9">
        <f t="shared" si="2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2">
        <f t="shared" si="240"/>
        <v>1.61</v>
      </c>
      <c r="R2181">
        <f t="shared" si="241"/>
        <v>76.86</v>
      </c>
      <c r="S2181" s="14" t="s">
        <v>8323</v>
      </c>
      <c r="T2181" t="s">
        <v>8324</v>
      </c>
      <c r="U2181" s="9">
        <f t="shared" si="242"/>
        <v>42075.171203703707</v>
      </c>
      <c r="V2181" s="9">
        <f t="shared" si="243"/>
        <v>42105.171203703707</v>
      </c>
      <c r="W2181">
        <f t="shared" si="244"/>
        <v>2015</v>
      </c>
    </row>
    <row r="2182" spans="1:23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9">
        <f t="shared" si="238"/>
        <v>42321.711435185185</v>
      </c>
      <c r="K2182">
        <v>1443801868</v>
      </c>
      <c r="L2182" s="9">
        <f t="shared" si="2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2">
        <f t="shared" si="240"/>
        <v>1.07</v>
      </c>
      <c r="R2182">
        <f t="shared" si="241"/>
        <v>68.709999999999994</v>
      </c>
      <c r="S2182" s="14" t="s">
        <v>8323</v>
      </c>
      <c r="T2182" t="s">
        <v>8324</v>
      </c>
      <c r="U2182" s="9">
        <f t="shared" si="242"/>
        <v>42279.669768518521</v>
      </c>
      <c r="V2182" s="9">
        <f t="shared" si="243"/>
        <v>42321.711435185185</v>
      </c>
      <c r="W2182">
        <f t="shared" si="244"/>
        <v>2015</v>
      </c>
    </row>
    <row r="2183" spans="1:23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9">
        <f t="shared" si="238"/>
        <v>42787.005243055552</v>
      </c>
      <c r="K2183">
        <v>1486426053</v>
      </c>
      <c r="L2183" s="9">
        <f t="shared" si="2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2">
        <f t="shared" si="240"/>
        <v>1.53</v>
      </c>
      <c r="R2183">
        <f t="shared" si="241"/>
        <v>57.77</v>
      </c>
      <c r="S2183" s="14" t="s">
        <v>8331</v>
      </c>
      <c r="T2183" t="s">
        <v>8349</v>
      </c>
      <c r="U2183" s="9">
        <f t="shared" si="242"/>
        <v>42773.005243055552</v>
      </c>
      <c r="V2183" s="9">
        <f t="shared" si="243"/>
        <v>42787.005243055552</v>
      </c>
      <c r="W2183">
        <f t="shared" si="244"/>
        <v>2017</v>
      </c>
    </row>
    <row r="2184" spans="1:23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9">
        <f t="shared" si="238"/>
        <v>41914.900752314818</v>
      </c>
      <c r="K2184">
        <v>1409261825</v>
      </c>
      <c r="L2184" s="9">
        <f t="shared" si="2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2">
        <f t="shared" si="240"/>
        <v>5.24</v>
      </c>
      <c r="R2184">
        <f t="shared" si="241"/>
        <v>44.17</v>
      </c>
      <c r="S2184" s="14" t="s">
        <v>8331</v>
      </c>
      <c r="T2184" t="s">
        <v>8349</v>
      </c>
      <c r="U2184" s="9">
        <f t="shared" si="242"/>
        <v>41879.900752314818</v>
      </c>
      <c r="V2184" s="9">
        <f t="shared" si="243"/>
        <v>41914.900752314818</v>
      </c>
      <c r="W2184">
        <f t="shared" si="244"/>
        <v>2014</v>
      </c>
    </row>
    <row r="2185" spans="1:23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9">
        <f t="shared" si="238"/>
        <v>42775.208333333328</v>
      </c>
      <c r="K2185">
        <v>1484037977</v>
      </c>
      <c r="L2185" s="9">
        <f t="shared" si="239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 s="12">
        <f t="shared" si="240"/>
        <v>4.8899999999999997</v>
      </c>
      <c r="R2185">
        <f t="shared" si="241"/>
        <v>31.57</v>
      </c>
      <c r="S2185" s="14" t="s">
        <v>8331</v>
      </c>
      <c r="T2185" t="s">
        <v>8349</v>
      </c>
      <c r="U2185" s="9">
        <f t="shared" si="242"/>
        <v>42745.365474537037</v>
      </c>
      <c r="V2185" s="9">
        <f t="shared" si="243"/>
        <v>42775.208333333328</v>
      </c>
      <c r="W2185">
        <f t="shared" si="244"/>
        <v>2017</v>
      </c>
    </row>
    <row r="2186" spans="1:23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9">
        <f t="shared" si="238"/>
        <v>42394.666666666672</v>
      </c>
      <c r="K2186">
        <v>1452530041</v>
      </c>
      <c r="L2186" s="9">
        <f t="shared" si="2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2">
        <f t="shared" si="240"/>
        <v>2.85</v>
      </c>
      <c r="R2186">
        <f t="shared" si="241"/>
        <v>107.05</v>
      </c>
      <c r="S2186" s="14" t="s">
        <v>8331</v>
      </c>
      <c r="T2186" t="s">
        <v>8349</v>
      </c>
      <c r="U2186" s="9">
        <f t="shared" si="242"/>
        <v>42380.690289351856</v>
      </c>
      <c r="V2186" s="9">
        <f t="shared" si="243"/>
        <v>42394.666666666672</v>
      </c>
      <c r="W2186">
        <f t="shared" si="244"/>
        <v>2016</v>
      </c>
    </row>
    <row r="2187" spans="1:23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9">
        <f t="shared" si="238"/>
        <v>41359.349988425922</v>
      </c>
      <c r="K2187">
        <v>1360830239</v>
      </c>
      <c r="L2187" s="9">
        <f t="shared" si="239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 s="12">
        <f t="shared" si="240"/>
        <v>18.57</v>
      </c>
      <c r="R2187">
        <f t="shared" si="241"/>
        <v>149.03</v>
      </c>
      <c r="S2187" s="14" t="s">
        <v>8331</v>
      </c>
      <c r="T2187" t="s">
        <v>8349</v>
      </c>
      <c r="U2187" s="9">
        <f t="shared" si="242"/>
        <v>41319.349988425922</v>
      </c>
      <c r="V2187" s="9">
        <f t="shared" si="243"/>
        <v>41359.349988425922</v>
      </c>
      <c r="W2187">
        <f t="shared" si="244"/>
        <v>2013</v>
      </c>
    </row>
    <row r="2188" spans="1:23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9">
        <f t="shared" si="238"/>
        <v>42620.083333333328</v>
      </c>
      <c r="K2188">
        <v>1470062743</v>
      </c>
      <c r="L2188" s="9">
        <f t="shared" si="2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2">
        <f t="shared" si="240"/>
        <v>1.1000000000000001</v>
      </c>
      <c r="R2188">
        <f t="shared" si="241"/>
        <v>55.96</v>
      </c>
      <c r="S2188" s="14" t="s">
        <v>8331</v>
      </c>
      <c r="T2188" t="s">
        <v>8349</v>
      </c>
      <c r="U2188" s="9">
        <f t="shared" si="242"/>
        <v>42583.615081018521</v>
      </c>
      <c r="V2188" s="9">
        <f t="shared" si="243"/>
        <v>42620.083333333328</v>
      </c>
      <c r="W2188">
        <f t="shared" si="244"/>
        <v>2016</v>
      </c>
    </row>
    <row r="2189" spans="1:23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9">
        <f t="shared" si="238"/>
        <v>42097.165972222225</v>
      </c>
      <c r="K2189">
        <v>1425531666</v>
      </c>
      <c r="L2189" s="9">
        <f t="shared" si="2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2">
        <f t="shared" si="240"/>
        <v>10.15</v>
      </c>
      <c r="R2189">
        <f t="shared" si="241"/>
        <v>56.97</v>
      </c>
      <c r="S2189" s="14" t="s">
        <v>8331</v>
      </c>
      <c r="T2189" t="s">
        <v>8349</v>
      </c>
      <c r="U2189" s="9">
        <f t="shared" si="242"/>
        <v>42068.209097222221</v>
      </c>
      <c r="V2189" s="9">
        <f t="shared" si="243"/>
        <v>42097.165972222225</v>
      </c>
      <c r="W2189">
        <f t="shared" si="244"/>
        <v>2015</v>
      </c>
    </row>
    <row r="2190" spans="1:23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9">
        <f t="shared" si="238"/>
        <v>42668.708333333328</v>
      </c>
      <c r="K2190">
        <v>1474380241</v>
      </c>
      <c r="L2190" s="9">
        <f t="shared" si="2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2">
        <f t="shared" si="240"/>
        <v>4.12</v>
      </c>
      <c r="R2190">
        <f t="shared" si="241"/>
        <v>44.06</v>
      </c>
      <c r="S2190" s="14" t="s">
        <v>8331</v>
      </c>
      <c r="T2190" t="s">
        <v>8349</v>
      </c>
      <c r="U2190" s="9">
        <f t="shared" si="242"/>
        <v>42633.586122685185</v>
      </c>
      <c r="V2190" s="9">
        <f t="shared" si="243"/>
        <v>42668.708333333328</v>
      </c>
      <c r="W2190">
        <f t="shared" si="244"/>
        <v>2016</v>
      </c>
    </row>
    <row r="2191" spans="1:23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9">
        <f t="shared" si="238"/>
        <v>42481.916666666672</v>
      </c>
      <c r="K2191">
        <v>1460055300</v>
      </c>
      <c r="L2191" s="9">
        <f t="shared" si="2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2">
        <f t="shared" si="240"/>
        <v>5.03</v>
      </c>
      <c r="R2191">
        <f t="shared" si="241"/>
        <v>68.63</v>
      </c>
      <c r="S2191" s="14" t="s">
        <v>8331</v>
      </c>
      <c r="T2191" t="s">
        <v>8349</v>
      </c>
      <c r="U2191" s="9">
        <f t="shared" si="242"/>
        <v>42467.788194444445</v>
      </c>
      <c r="V2191" s="9">
        <f t="shared" si="243"/>
        <v>42481.916666666672</v>
      </c>
      <c r="W2191">
        <f t="shared" si="244"/>
        <v>2016</v>
      </c>
    </row>
    <row r="2192" spans="1:23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9">
        <f t="shared" si="238"/>
        <v>42452.290972222225</v>
      </c>
      <c r="K2192">
        <v>1455721204</v>
      </c>
      <c r="L2192" s="9">
        <f t="shared" si="2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2">
        <f t="shared" si="240"/>
        <v>1.85</v>
      </c>
      <c r="R2192">
        <f t="shared" si="241"/>
        <v>65.319999999999993</v>
      </c>
      <c r="S2192" s="14" t="s">
        <v>8331</v>
      </c>
      <c r="T2192" t="s">
        <v>8349</v>
      </c>
      <c r="U2192" s="9">
        <f t="shared" si="242"/>
        <v>42417.625046296293</v>
      </c>
      <c r="V2192" s="9">
        <f t="shared" si="243"/>
        <v>42452.290972222225</v>
      </c>
      <c r="W2192">
        <f t="shared" si="244"/>
        <v>2016</v>
      </c>
    </row>
    <row r="2193" spans="1:23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9">
        <f t="shared" si="238"/>
        <v>42780.833645833336</v>
      </c>
      <c r="K2193">
        <v>1486065627</v>
      </c>
      <c r="L2193" s="9">
        <f t="shared" si="2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2">
        <f t="shared" si="240"/>
        <v>1.2</v>
      </c>
      <c r="R2193">
        <f t="shared" si="241"/>
        <v>35.92</v>
      </c>
      <c r="S2193" s="14" t="s">
        <v>8331</v>
      </c>
      <c r="T2193" t="s">
        <v>8349</v>
      </c>
      <c r="U2193" s="9">
        <f t="shared" si="242"/>
        <v>42768.833645833336</v>
      </c>
      <c r="V2193" s="9">
        <f t="shared" si="243"/>
        <v>42780.833645833336</v>
      </c>
      <c r="W2193">
        <f t="shared" si="244"/>
        <v>2017</v>
      </c>
    </row>
    <row r="2194" spans="1:23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9">
        <f t="shared" si="238"/>
        <v>42719.958333333328</v>
      </c>
      <c r="K2194">
        <v>1479414344</v>
      </c>
      <c r="L2194" s="9">
        <f t="shared" si="2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2">
        <f t="shared" si="240"/>
        <v>10.81</v>
      </c>
      <c r="R2194">
        <f t="shared" si="241"/>
        <v>40.07</v>
      </c>
      <c r="S2194" s="14" t="s">
        <v>8331</v>
      </c>
      <c r="T2194" t="s">
        <v>8349</v>
      </c>
      <c r="U2194" s="9">
        <f t="shared" si="242"/>
        <v>42691.8512037037</v>
      </c>
      <c r="V2194" s="9">
        <f t="shared" si="243"/>
        <v>42719.958333333328</v>
      </c>
      <c r="W2194">
        <f t="shared" si="244"/>
        <v>2016</v>
      </c>
    </row>
    <row r="2195" spans="1:23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9">
        <f t="shared" si="238"/>
        <v>42695.207638888889</v>
      </c>
      <c r="K2195">
        <v>1477043072</v>
      </c>
      <c r="L2195" s="9">
        <f t="shared" si="2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2">
        <f t="shared" si="240"/>
        <v>4.5199999999999996</v>
      </c>
      <c r="R2195">
        <f t="shared" si="241"/>
        <v>75.650000000000006</v>
      </c>
      <c r="S2195" s="14" t="s">
        <v>8331</v>
      </c>
      <c r="T2195" t="s">
        <v>8349</v>
      </c>
      <c r="U2195" s="9">
        <f t="shared" si="242"/>
        <v>42664.405925925923</v>
      </c>
      <c r="V2195" s="9">
        <f t="shared" si="243"/>
        <v>42695.207638888889</v>
      </c>
      <c r="W2195">
        <f t="shared" si="244"/>
        <v>2016</v>
      </c>
    </row>
    <row r="2196" spans="1:23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9">
        <f t="shared" si="238"/>
        <v>42455.716319444444</v>
      </c>
      <c r="K2196">
        <v>1456423890</v>
      </c>
      <c r="L2196" s="9">
        <f t="shared" si="2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2">
        <f t="shared" si="240"/>
        <v>5.37</v>
      </c>
      <c r="R2196">
        <f t="shared" si="241"/>
        <v>61.2</v>
      </c>
      <c r="S2196" s="14" t="s">
        <v>8331</v>
      </c>
      <c r="T2196" t="s">
        <v>8349</v>
      </c>
      <c r="U2196" s="9">
        <f t="shared" si="242"/>
        <v>42425.757986111115</v>
      </c>
      <c r="V2196" s="9">
        <f t="shared" si="243"/>
        <v>42455.716319444444</v>
      </c>
      <c r="W2196">
        <f t="shared" si="244"/>
        <v>2016</v>
      </c>
    </row>
    <row r="2197" spans="1:23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9">
        <f t="shared" si="238"/>
        <v>42227.771990740745</v>
      </c>
      <c r="K2197">
        <v>1436725900</v>
      </c>
      <c r="L2197" s="9">
        <f t="shared" si="2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2">
        <f t="shared" si="240"/>
        <v>1.2</v>
      </c>
      <c r="R2197">
        <f t="shared" si="241"/>
        <v>48.13</v>
      </c>
      <c r="S2197" s="14" t="s">
        <v>8331</v>
      </c>
      <c r="T2197" t="s">
        <v>8349</v>
      </c>
      <c r="U2197" s="9">
        <f t="shared" si="242"/>
        <v>42197.771990740745</v>
      </c>
      <c r="V2197" s="9">
        <f t="shared" si="243"/>
        <v>42227.771990740745</v>
      </c>
      <c r="W2197">
        <f t="shared" si="244"/>
        <v>2015</v>
      </c>
    </row>
    <row r="2198" spans="1:23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9">
        <f t="shared" si="238"/>
        <v>42706.291666666672</v>
      </c>
      <c r="K2198">
        <v>1478000502</v>
      </c>
      <c r="L2198" s="9">
        <f t="shared" si="2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2">
        <f t="shared" si="240"/>
        <v>1.1399999999999999</v>
      </c>
      <c r="R2198">
        <f t="shared" si="241"/>
        <v>68.11</v>
      </c>
      <c r="S2198" s="14" t="s">
        <v>8331</v>
      </c>
      <c r="T2198" t="s">
        <v>8349</v>
      </c>
      <c r="U2198" s="9">
        <f t="shared" si="242"/>
        <v>42675.487291666665</v>
      </c>
      <c r="V2198" s="9">
        <f t="shared" si="243"/>
        <v>42706.291666666672</v>
      </c>
      <c r="W2198">
        <f t="shared" si="244"/>
        <v>2016</v>
      </c>
    </row>
    <row r="2199" spans="1:23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9">
        <f t="shared" si="238"/>
        <v>42063.584016203706</v>
      </c>
      <c r="K2199">
        <v>1422540059</v>
      </c>
      <c r="L2199" s="9">
        <f t="shared" si="2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2">
        <f t="shared" si="240"/>
        <v>9.51</v>
      </c>
      <c r="R2199">
        <f t="shared" si="241"/>
        <v>65.89</v>
      </c>
      <c r="S2199" s="14" t="s">
        <v>8331</v>
      </c>
      <c r="T2199" t="s">
        <v>8349</v>
      </c>
      <c r="U2199" s="9">
        <f t="shared" si="242"/>
        <v>42033.584016203706</v>
      </c>
      <c r="V2199" s="9">
        <f t="shared" si="243"/>
        <v>42063.584016203706</v>
      </c>
      <c r="W2199">
        <f t="shared" si="244"/>
        <v>2015</v>
      </c>
    </row>
    <row r="2200" spans="1:23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9">
        <f t="shared" si="238"/>
        <v>42322.555555555555</v>
      </c>
      <c r="K2200">
        <v>1444911600</v>
      </c>
      <c r="L2200" s="9">
        <f t="shared" si="2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2">
        <f t="shared" si="240"/>
        <v>1.33</v>
      </c>
      <c r="R2200">
        <f t="shared" si="241"/>
        <v>81.650000000000006</v>
      </c>
      <c r="S2200" s="14" t="s">
        <v>8331</v>
      </c>
      <c r="T2200" t="s">
        <v>8349</v>
      </c>
      <c r="U2200" s="9">
        <f t="shared" si="242"/>
        <v>42292.513888888891</v>
      </c>
      <c r="V2200" s="9">
        <f t="shared" si="243"/>
        <v>42322.555555555555</v>
      </c>
      <c r="W2200">
        <f t="shared" si="244"/>
        <v>2015</v>
      </c>
    </row>
    <row r="2201" spans="1:23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9">
        <f t="shared" si="238"/>
        <v>42292.416643518518</v>
      </c>
      <c r="K2201">
        <v>1442311198</v>
      </c>
      <c r="L2201" s="9">
        <f t="shared" si="2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2">
        <f t="shared" si="240"/>
        <v>1.47</v>
      </c>
      <c r="R2201">
        <f t="shared" si="241"/>
        <v>52.7</v>
      </c>
      <c r="S2201" s="14" t="s">
        <v>8331</v>
      </c>
      <c r="T2201" t="s">
        <v>8349</v>
      </c>
      <c r="U2201" s="9">
        <f t="shared" si="242"/>
        <v>42262.416643518518</v>
      </c>
      <c r="V2201" s="9">
        <f t="shared" si="243"/>
        <v>42292.416643518518</v>
      </c>
      <c r="W2201">
        <f t="shared" si="244"/>
        <v>2015</v>
      </c>
    </row>
    <row r="2202" spans="1:23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9">
        <f t="shared" si="238"/>
        <v>42191.125</v>
      </c>
      <c r="K2202">
        <v>1433775668</v>
      </c>
      <c r="L2202" s="9">
        <f t="shared" si="2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2">
        <f t="shared" si="240"/>
        <v>5.42</v>
      </c>
      <c r="R2202">
        <f t="shared" si="241"/>
        <v>41.23</v>
      </c>
      <c r="S2202" s="14" t="s">
        <v>8331</v>
      </c>
      <c r="T2202" t="s">
        <v>8349</v>
      </c>
      <c r="U2202" s="9">
        <f t="shared" si="242"/>
        <v>42163.625787037032</v>
      </c>
      <c r="V2202" s="9">
        <f t="shared" si="243"/>
        <v>42191.125</v>
      </c>
      <c r="W2202">
        <f t="shared" si="244"/>
        <v>2015</v>
      </c>
    </row>
    <row r="2203" spans="1:23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9">
        <f t="shared" si="238"/>
        <v>41290.846817129626</v>
      </c>
      <c r="K2203">
        <v>1357157965</v>
      </c>
      <c r="L2203" s="9">
        <f t="shared" si="239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 s="12">
        <f t="shared" si="240"/>
        <v>3.83</v>
      </c>
      <c r="R2203">
        <f t="shared" si="241"/>
        <v>15.04</v>
      </c>
      <c r="S2203" s="14" t="s">
        <v>8323</v>
      </c>
      <c r="T2203" t="s">
        <v>8328</v>
      </c>
      <c r="U2203" s="9">
        <f t="shared" si="242"/>
        <v>41276.846817129626</v>
      </c>
      <c r="V2203" s="9">
        <f t="shared" si="243"/>
        <v>41290.846817129626</v>
      </c>
      <c r="W2203">
        <f t="shared" si="244"/>
        <v>2013</v>
      </c>
    </row>
    <row r="2204" spans="1:23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9">
        <f t="shared" si="238"/>
        <v>41214.849166666667</v>
      </c>
      <c r="K2204">
        <v>1349209368</v>
      </c>
      <c r="L2204" s="9">
        <f t="shared" si="2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2">
        <f t="shared" si="240"/>
        <v>7.04</v>
      </c>
      <c r="R2204">
        <f t="shared" si="241"/>
        <v>39.07</v>
      </c>
      <c r="S2204" s="14" t="s">
        <v>8323</v>
      </c>
      <c r="T2204" t="s">
        <v>8328</v>
      </c>
      <c r="U2204" s="9">
        <f t="shared" si="242"/>
        <v>41184.849166666667</v>
      </c>
      <c r="V2204" s="9">
        <f t="shared" si="243"/>
        <v>41214.849166666667</v>
      </c>
      <c r="W2204">
        <f t="shared" si="244"/>
        <v>2012</v>
      </c>
    </row>
    <row r="2205" spans="1:23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9">
        <f t="shared" si="238"/>
        <v>42271.85974537037</v>
      </c>
      <c r="K2205">
        <v>1440535082</v>
      </c>
      <c r="L2205" s="9">
        <f t="shared" si="2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2">
        <f t="shared" si="240"/>
        <v>1.1000000000000001</v>
      </c>
      <c r="R2205">
        <f t="shared" si="241"/>
        <v>43.82</v>
      </c>
      <c r="S2205" s="14" t="s">
        <v>8323</v>
      </c>
      <c r="T2205" t="s">
        <v>8328</v>
      </c>
      <c r="U2205" s="9">
        <f t="shared" si="242"/>
        <v>42241.85974537037</v>
      </c>
      <c r="V2205" s="9">
        <f t="shared" si="243"/>
        <v>42271.85974537037</v>
      </c>
      <c r="W2205">
        <f t="shared" si="244"/>
        <v>2015</v>
      </c>
    </row>
    <row r="2206" spans="1:23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9">
        <f t="shared" si="238"/>
        <v>41342.311562499999</v>
      </c>
      <c r="K2206">
        <v>1360222119</v>
      </c>
      <c r="L2206" s="9">
        <f t="shared" si="2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2">
        <f t="shared" si="240"/>
        <v>1.33</v>
      </c>
      <c r="R2206">
        <f t="shared" si="241"/>
        <v>27.3</v>
      </c>
      <c r="S2206" s="14" t="s">
        <v>8323</v>
      </c>
      <c r="T2206" t="s">
        <v>8328</v>
      </c>
      <c r="U2206" s="9">
        <f t="shared" si="242"/>
        <v>41312.311562499999</v>
      </c>
      <c r="V2206" s="9">
        <f t="shared" si="243"/>
        <v>41342.311562499999</v>
      </c>
      <c r="W2206">
        <f t="shared" si="244"/>
        <v>2013</v>
      </c>
    </row>
    <row r="2207" spans="1:23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9">
        <f t="shared" si="238"/>
        <v>41061.821631944447</v>
      </c>
      <c r="K2207">
        <v>1335987789</v>
      </c>
      <c r="L2207" s="9">
        <f t="shared" si="239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 s="12">
        <f t="shared" si="240"/>
        <v>1.52</v>
      </c>
      <c r="R2207">
        <f t="shared" si="241"/>
        <v>42.22</v>
      </c>
      <c r="S2207" s="14" t="s">
        <v>8323</v>
      </c>
      <c r="T2207" t="s">
        <v>8328</v>
      </c>
      <c r="U2207" s="9">
        <f t="shared" si="242"/>
        <v>41031.821631944447</v>
      </c>
      <c r="V2207" s="9">
        <f t="shared" si="243"/>
        <v>41061.821631944447</v>
      </c>
      <c r="W2207">
        <f t="shared" si="244"/>
        <v>2012</v>
      </c>
    </row>
    <row r="2208" spans="1:23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9">
        <f t="shared" si="238"/>
        <v>41015.257222222222</v>
      </c>
      <c r="K2208">
        <v>1333001424</v>
      </c>
      <c r="L2208" s="9">
        <f t="shared" si="2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2">
        <f t="shared" si="240"/>
        <v>1.03</v>
      </c>
      <c r="R2208">
        <f t="shared" si="241"/>
        <v>33.24</v>
      </c>
      <c r="S2208" s="14" t="s">
        <v>8323</v>
      </c>
      <c r="T2208" t="s">
        <v>8328</v>
      </c>
      <c r="U2208" s="9">
        <f t="shared" si="242"/>
        <v>40997.257222222222</v>
      </c>
      <c r="V2208" s="9">
        <f t="shared" si="243"/>
        <v>41015.257222222222</v>
      </c>
      <c r="W2208">
        <f t="shared" si="244"/>
        <v>2012</v>
      </c>
    </row>
    <row r="2209" spans="1:23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9">
        <f t="shared" si="238"/>
        <v>41594.235798611109</v>
      </c>
      <c r="K2209">
        <v>1381984773</v>
      </c>
      <c r="L2209" s="9">
        <f t="shared" si="2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2">
        <f t="shared" si="240"/>
        <v>1</v>
      </c>
      <c r="R2209">
        <f t="shared" si="241"/>
        <v>285.70999999999998</v>
      </c>
      <c r="S2209" s="14" t="s">
        <v>8323</v>
      </c>
      <c r="T2209" t="s">
        <v>8328</v>
      </c>
      <c r="U2209" s="9">
        <f t="shared" si="242"/>
        <v>41564.194131944445</v>
      </c>
      <c r="V2209" s="9">
        <f t="shared" si="243"/>
        <v>41594.235798611109</v>
      </c>
      <c r="W2209">
        <f t="shared" si="244"/>
        <v>2013</v>
      </c>
    </row>
    <row r="2210" spans="1:23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9">
        <f t="shared" si="238"/>
        <v>41006.166666666664</v>
      </c>
      <c r="K2210">
        <v>1328649026</v>
      </c>
      <c r="L2210" s="9">
        <f t="shared" si="2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2">
        <f t="shared" si="240"/>
        <v>1.02</v>
      </c>
      <c r="R2210">
        <f t="shared" si="241"/>
        <v>42.33</v>
      </c>
      <c r="S2210" s="14" t="s">
        <v>8323</v>
      </c>
      <c r="T2210" t="s">
        <v>8328</v>
      </c>
      <c r="U2210" s="9">
        <f t="shared" si="242"/>
        <v>40946.882245370369</v>
      </c>
      <c r="V2210" s="9">
        <f t="shared" si="243"/>
        <v>41006.166666666664</v>
      </c>
      <c r="W2210">
        <f t="shared" si="244"/>
        <v>2012</v>
      </c>
    </row>
    <row r="2211" spans="1:23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9">
        <f t="shared" si="238"/>
        <v>41743.958333333336</v>
      </c>
      <c r="K2211">
        <v>1396524644</v>
      </c>
      <c r="L2211" s="9">
        <f t="shared" si="2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2">
        <f t="shared" si="240"/>
        <v>1.51</v>
      </c>
      <c r="R2211">
        <f t="shared" si="241"/>
        <v>50.27</v>
      </c>
      <c r="S2211" s="14" t="s">
        <v>8323</v>
      </c>
      <c r="T2211" t="s">
        <v>8328</v>
      </c>
      <c r="U2211" s="9">
        <f t="shared" si="242"/>
        <v>41732.479675925926</v>
      </c>
      <c r="V2211" s="9">
        <f t="shared" si="243"/>
        <v>41743.958333333336</v>
      </c>
      <c r="W2211">
        <f t="shared" si="244"/>
        <v>2014</v>
      </c>
    </row>
    <row r="2212" spans="1:23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9">
        <f t="shared" si="238"/>
        <v>41013.733333333337</v>
      </c>
      <c r="K2212">
        <v>1329442510</v>
      </c>
      <c r="L2212" s="9">
        <f t="shared" si="2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2">
        <f t="shared" si="240"/>
        <v>1.1100000000000001</v>
      </c>
      <c r="R2212">
        <f t="shared" si="241"/>
        <v>61.9</v>
      </c>
      <c r="S2212" s="14" t="s">
        <v>8323</v>
      </c>
      <c r="T2212" t="s">
        <v>8328</v>
      </c>
      <c r="U2212" s="9">
        <f t="shared" si="242"/>
        <v>40956.066087962965</v>
      </c>
      <c r="V2212" s="9">
        <f t="shared" si="243"/>
        <v>41013.733333333337</v>
      </c>
      <c r="W2212">
        <f t="shared" si="244"/>
        <v>2012</v>
      </c>
    </row>
    <row r="2213" spans="1:23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9">
        <f t="shared" si="238"/>
        <v>41739.290972222225</v>
      </c>
      <c r="K2213">
        <v>1395168625</v>
      </c>
      <c r="L2213" s="9">
        <f t="shared" si="2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2">
        <f t="shared" si="240"/>
        <v>1.96</v>
      </c>
      <c r="R2213">
        <f t="shared" si="241"/>
        <v>40.75</v>
      </c>
      <c r="S2213" s="14" t="s">
        <v>8323</v>
      </c>
      <c r="T2213" t="s">
        <v>8328</v>
      </c>
      <c r="U2213" s="9">
        <f t="shared" si="242"/>
        <v>41716.785011574073</v>
      </c>
      <c r="V2213" s="9">
        <f t="shared" si="243"/>
        <v>41739.290972222225</v>
      </c>
      <c r="W2213">
        <f t="shared" si="244"/>
        <v>2014</v>
      </c>
    </row>
    <row r="2214" spans="1:23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9">
        <f t="shared" si="238"/>
        <v>41582.041666666664</v>
      </c>
      <c r="K2214">
        <v>1380650177</v>
      </c>
      <c r="L2214" s="9">
        <f t="shared" si="2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2">
        <f t="shared" si="240"/>
        <v>1.1399999999999999</v>
      </c>
      <c r="R2214">
        <f t="shared" si="241"/>
        <v>55.8</v>
      </c>
      <c r="S2214" s="14" t="s">
        <v>8323</v>
      </c>
      <c r="T2214" t="s">
        <v>8328</v>
      </c>
      <c r="U2214" s="9">
        <f t="shared" si="242"/>
        <v>41548.747418981482</v>
      </c>
      <c r="V2214" s="9">
        <f t="shared" si="243"/>
        <v>41582.041666666664</v>
      </c>
      <c r="W2214">
        <f t="shared" si="244"/>
        <v>2013</v>
      </c>
    </row>
    <row r="2215" spans="1:23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9">
        <f t="shared" si="238"/>
        <v>42139.826145833329</v>
      </c>
      <c r="K2215">
        <v>1429127379</v>
      </c>
      <c r="L2215" s="9">
        <f t="shared" si="2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2">
        <f t="shared" si="240"/>
        <v>2</v>
      </c>
      <c r="R2215">
        <f t="shared" si="241"/>
        <v>10</v>
      </c>
      <c r="S2215" s="14" t="s">
        <v>8323</v>
      </c>
      <c r="T2215" t="s">
        <v>8328</v>
      </c>
      <c r="U2215" s="9">
        <f t="shared" si="242"/>
        <v>42109.826145833329</v>
      </c>
      <c r="V2215" s="9">
        <f t="shared" si="243"/>
        <v>42139.826145833329</v>
      </c>
      <c r="W2215">
        <f t="shared" si="244"/>
        <v>2015</v>
      </c>
    </row>
    <row r="2216" spans="1:23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9">
        <f t="shared" si="238"/>
        <v>41676.792222222226</v>
      </c>
      <c r="K2216">
        <v>1389121248</v>
      </c>
      <c r="L2216" s="9">
        <f t="shared" si="2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2">
        <f t="shared" si="240"/>
        <v>2.93</v>
      </c>
      <c r="R2216">
        <f t="shared" si="241"/>
        <v>73.13</v>
      </c>
      <c r="S2216" s="14" t="s">
        <v>8323</v>
      </c>
      <c r="T2216" t="s">
        <v>8328</v>
      </c>
      <c r="U2216" s="9">
        <f t="shared" si="242"/>
        <v>41646.792222222226</v>
      </c>
      <c r="V2216" s="9">
        <f t="shared" si="243"/>
        <v>41676.792222222226</v>
      </c>
      <c r="W2216">
        <f t="shared" si="244"/>
        <v>2014</v>
      </c>
    </row>
    <row r="2217" spans="1:23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9">
        <f t="shared" si="238"/>
        <v>40981.290972222225</v>
      </c>
      <c r="K2217">
        <v>1329671572</v>
      </c>
      <c r="L2217" s="9">
        <f t="shared" si="2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2">
        <f t="shared" si="240"/>
        <v>1.56</v>
      </c>
      <c r="R2217">
        <f t="shared" si="241"/>
        <v>26.06</v>
      </c>
      <c r="S2217" s="14" t="s">
        <v>8323</v>
      </c>
      <c r="T2217" t="s">
        <v>8328</v>
      </c>
      <c r="U2217" s="9">
        <f t="shared" si="242"/>
        <v>40958.717268518521</v>
      </c>
      <c r="V2217" s="9">
        <f t="shared" si="243"/>
        <v>40981.290972222225</v>
      </c>
      <c r="W2217">
        <f t="shared" si="244"/>
        <v>2012</v>
      </c>
    </row>
    <row r="2218" spans="1:23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9">
        <f t="shared" si="238"/>
        <v>42208.75167824074</v>
      </c>
      <c r="K2218">
        <v>1436464945</v>
      </c>
      <c r="L2218" s="9">
        <f t="shared" si="239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 s="12">
        <f t="shared" si="240"/>
        <v>1.06</v>
      </c>
      <c r="R2218">
        <f t="shared" si="241"/>
        <v>22.64</v>
      </c>
      <c r="S2218" s="14" t="s">
        <v>8323</v>
      </c>
      <c r="T2218" t="s">
        <v>8328</v>
      </c>
      <c r="U2218" s="9">
        <f t="shared" si="242"/>
        <v>42194.75167824074</v>
      </c>
      <c r="V2218" s="9">
        <f t="shared" si="243"/>
        <v>42208.75167824074</v>
      </c>
      <c r="W2218">
        <f t="shared" si="244"/>
        <v>2015</v>
      </c>
    </row>
    <row r="2219" spans="1:23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9">
        <f t="shared" si="238"/>
        <v>42310.333333333328</v>
      </c>
      <c r="K2219">
        <v>1445539113</v>
      </c>
      <c r="L2219" s="9">
        <f t="shared" si="2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2">
        <f t="shared" si="240"/>
        <v>1.01</v>
      </c>
      <c r="R2219">
        <f t="shared" si="241"/>
        <v>47.22</v>
      </c>
      <c r="S2219" s="14" t="s">
        <v>8323</v>
      </c>
      <c r="T2219" t="s">
        <v>8328</v>
      </c>
      <c r="U2219" s="9">
        <f t="shared" si="242"/>
        <v>42299.776770833334</v>
      </c>
      <c r="V2219" s="9">
        <f t="shared" si="243"/>
        <v>42310.333333333328</v>
      </c>
      <c r="W2219">
        <f t="shared" si="244"/>
        <v>2015</v>
      </c>
    </row>
    <row r="2220" spans="1:23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9">
        <f t="shared" si="238"/>
        <v>41150</v>
      </c>
      <c r="K2220">
        <v>1344281383</v>
      </c>
      <c r="L2220" s="9">
        <f t="shared" si="2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2">
        <f t="shared" si="240"/>
        <v>1.23</v>
      </c>
      <c r="R2220">
        <f t="shared" si="241"/>
        <v>32.32</v>
      </c>
      <c r="S2220" s="14" t="s">
        <v>8323</v>
      </c>
      <c r="T2220" t="s">
        <v>8328</v>
      </c>
      <c r="U2220" s="9">
        <f t="shared" si="242"/>
        <v>41127.812303240738</v>
      </c>
      <c r="V2220" s="9">
        <f t="shared" si="243"/>
        <v>41150</v>
      </c>
      <c r="W2220">
        <f t="shared" si="244"/>
        <v>2012</v>
      </c>
    </row>
    <row r="2221" spans="1:23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9">
        <f t="shared" si="238"/>
        <v>42235.718888888892</v>
      </c>
      <c r="K2221">
        <v>1437412512</v>
      </c>
      <c r="L2221" s="9">
        <f t="shared" si="2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2">
        <f t="shared" si="240"/>
        <v>1.02</v>
      </c>
      <c r="R2221">
        <f t="shared" si="241"/>
        <v>53.42</v>
      </c>
      <c r="S2221" s="14" t="s">
        <v>8323</v>
      </c>
      <c r="T2221" t="s">
        <v>8328</v>
      </c>
      <c r="U2221" s="9">
        <f t="shared" si="242"/>
        <v>42205.718888888892</v>
      </c>
      <c r="V2221" s="9">
        <f t="shared" si="243"/>
        <v>42235.718888888892</v>
      </c>
      <c r="W2221">
        <f t="shared" si="244"/>
        <v>2015</v>
      </c>
    </row>
    <row r="2222" spans="1:23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9">
        <f t="shared" si="238"/>
        <v>41482.060601851852</v>
      </c>
      <c r="K2222">
        <v>1372296436</v>
      </c>
      <c r="L2222" s="9">
        <f t="shared" si="2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2">
        <f t="shared" si="240"/>
        <v>1.01</v>
      </c>
      <c r="R2222">
        <f t="shared" si="241"/>
        <v>51.3</v>
      </c>
      <c r="S2222" s="14" t="s">
        <v>8323</v>
      </c>
      <c r="T2222" t="s">
        <v>8328</v>
      </c>
      <c r="U2222" s="9">
        <f t="shared" si="242"/>
        <v>41452.060601851852</v>
      </c>
      <c r="V2222" s="9">
        <f t="shared" si="243"/>
        <v>41482.060601851852</v>
      </c>
      <c r="W2222">
        <f t="shared" si="244"/>
        <v>2013</v>
      </c>
    </row>
    <row r="2223" spans="1:23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9">
        <f t="shared" si="238"/>
        <v>42483</v>
      </c>
      <c r="K2223">
        <v>1458748809</v>
      </c>
      <c r="L2223" s="9">
        <f t="shared" si="2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2">
        <f t="shared" si="240"/>
        <v>1.08</v>
      </c>
      <c r="R2223">
        <f t="shared" si="241"/>
        <v>37.200000000000003</v>
      </c>
      <c r="S2223" s="14" t="s">
        <v>8331</v>
      </c>
      <c r="T2223" t="s">
        <v>8349</v>
      </c>
      <c r="U2223" s="9">
        <f t="shared" si="242"/>
        <v>42452.666770833333</v>
      </c>
      <c r="V2223" s="9">
        <f t="shared" si="243"/>
        <v>42483</v>
      </c>
      <c r="W2223">
        <f t="shared" si="244"/>
        <v>2016</v>
      </c>
    </row>
    <row r="2224" spans="1:23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9">
        <f t="shared" si="238"/>
        <v>40936.787581018521</v>
      </c>
      <c r="K2224">
        <v>1325184847</v>
      </c>
      <c r="L2224" s="9">
        <f t="shared" si="2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2">
        <f t="shared" si="240"/>
        <v>1.63</v>
      </c>
      <c r="R2224">
        <f t="shared" si="241"/>
        <v>27.1</v>
      </c>
      <c r="S2224" s="14" t="s">
        <v>8331</v>
      </c>
      <c r="T2224" t="s">
        <v>8349</v>
      </c>
      <c r="U2224" s="9">
        <f t="shared" si="242"/>
        <v>40906.787581018521</v>
      </c>
      <c r="V2224" s="9">
        <f t="shared" si="243"/>
        <v>40936.787581018521</v>
      </c>
      <c r="W2224">
        <f t="shared" si="244"/>
        <v>2011</v>
      </c>
    </row>
    <row r="2225" spans="1:23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9">
        <f t="shared" si="238"/>
        <v>42182.640833333338</v>
      </c>
      <c r="K2225">
        <v>1432826568</v>
      </c>
      <c r="L2225" s="9">
        <f t="shared" si="2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2">
        <f t="shared" si="240"/>
        <v>1.06</v>
      </c>
      <c r="R2225">
        <f t="shared" si="241"/>
        <v>206.31</v>
      </c>
      <c r="S2225" s="14" t="s">
        <v>8331</v>
      </c>
      <c r="T2225" t="s">
        <v>8349</v>
      </c>
      <c r="U2225" s="9">
        <f t="shared" si="242"/>
        <v>42152.640833333338</v>
      </c>
      <c r="V2225" s="9">
        <f t="shared" si="243"/>
        <v>42182.640833333338</v>
      </c>
      <c r="W2225">
        <f t="shared" si="244"/>
        <v>2015</v>
      </c>
    </row>
    <row r="2226" spans="1:23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9">
        <f t="shared" si="238"/>
        <v>42672.791666666672</v>
      </c>
      <c r="K2226">
        <v>1475337675</v>
      </c>
      <c r="L2226" s="9">
        <f t="shared" si="2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2">
        <f t="shared" si="240"/>
        <v>2.4300000000000002</v>
      </c>
      <c r="R2226">
        <f t="shared" si="241"/>
        <v>82.15</v>
      </c>
      <c r="S2226" s="14" t="s">
        <v>8331</v>
      </c>
      <c r="T2226" t="s">
        <v>8349</v>
      </c>
      <c r="U2226" s="9">
        <f t="shared" si="242"/>
        <v>42644.667534722219</v>
      </c>
      <c r="V2226" s="9">
        <f t="shared" si="243"/>
        <v>42672.791666666672</v>
      </c>
      <c r="W2226">
        <f t="shared" si="244"/>
        <v>2016</v>
      </c>
    </row>
    <row r="2227" spans="1:23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9">
        <f t="shared" si="238"/>
        <v>41903.79184027778</v>
      </c>
      <c r="K2227">
        <v>1408734015</v>
      </c>
      <c r="L2227" s="9">
        <f t="shared" si="2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2">
        <f t="shared" si="240"/>
        <v>9.4499999999999993</v>
      </c>
      <c r="R2227">
        <f t="shared" si="241"/>
        <v>164.8</v>
      </c>
      <c r="S2227" s="14" t="s">
        <v>8331</v>
      </c>
      <c r="T2227" t="s">
        <v>8349</v>
      </c>
      <c r="U2227" s="9">
        <f t="shared" si="242"/>
        <v>41873.79184027778</v>
      </c>
      <c r="V2227" s="9">
        <f t="shared" si="243"/>
        <v>41903.79184027778</v>
      </c>
      <c r="W2227">
        <f t="shared" si="244"/>
        <v>2014</v>
      </c>
    </row>
    <row r="2228" spans="1:23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9">
        <f t="shared" si="238"/>
        <v>42412.207638888889</v>
      </c>
      <c r="K2228">
        <v>1452625822</v>
      </c>
      <c r="L2228" s="9">
        <f t="shared" si="2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2">
        <f t="shared" si="240"/>
        <v>1.08</v>
      </c>
      <c r="R2228">
        <f t="shared" si="241"/>
        <v>60.82</v>
      </c>
      <c r="S2228" s="14" t="s">
        <v>8331</v>
      </c>
      <c r="T2228" t="s">
        <v>8349</v>
      </c>
      <c r="U2228" s="9">
        <f t="shared" si="242"/>
        <v>42381.79886574074</v>
      </c>
      <c r="V2228" s="9">
        <f t="shared" si="243"/>
        <v>42412.207638888889</v>
      </c>
      <c r="W2228">
        <f t="shared" si="244"/>
        <v>2016</v>
      </c>
    </row>
    <row r="2229" spans="1:23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9">
        <f t="shared" si="238"/>
        <v>41591.849016203705</v>
      </c>
      <c r="K2229">
        <v>1381778555</v>
      </c>
      <c r="L2229" s="9">
        <f t="shared" si="2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2">
        <f t="shared" si="240"/>
        <v>1.57</v>
      </c>
      <c r="R2229">
        <f t="shared" si="241"/>
        <v>67.97</v>
      </c>
      <c r="S2229" s="14" t="s">
        <v>8331</v>
      </c>
      <c r="T2229" t="s">
        <v>8349</v>
      </c>
      <c r="U2229" s="9">
        <f t="shared" si="242"/>
        <v>41561.807349537034</v>
      </c>
      <c r="V2229" s="9">
        <f t="shared" si="243"/>
        <v>41591.849016203705</v>
      </c>
      <c r="W2229">
        <f t="shared" si="244"/>
        <v>2013</v>
      </c>
    </row>
    <row r="2230" spans="1:23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9">
        <f t="shared" si="238"/>
        <v>42232.278194444443</v>
      </c>
      <c r="K2230">
        <v>1437115236</v>
      </c>
      <c r="L2230" s="9">
        <f t="shared" si="2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2">
        <f t="shared" si="240"/>
        <v>11.74</v>
      </c>
      <c r="R2230">
        <f t="shared" si="241"/>
        <v>81.56</v>
      </c>
      <c r="S2230" s="14" t="s">
        <v>8331</v>
      </c>
      <c r="T2230" t="s">
        <v>8349</v>
      </c>
      <c r="U2230" s="9">
        <f t="shared" si="242"/>
        <v>42202.278194444443</v>
      </c>
      <c r="V2230" s="9">
        <f t="shared" si="243"/>
        <v>42232.278194444443</v>
      </c>
      <c r="W2230">
        <f t="shared" si="244"/>
        <v>2015</v>
      </c>
    </row>
    <row r="2231" spans="1:23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9">
        <f t="shared" si="238"/>
        <v>41520.166666666664</v>
      </c>
      <c r="K2231">
        <v>1375113391</v>
      </c>
      <c r="L2231" s="9">
        <f t="shared" si="2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2">
        <f t="shared" si="240"/>
        <v>1.71</v>
      </c>
      <c r="R2231">
        <f t="shared" si="241"/>
        <v>25.43</v>
      </c>
      <c r="S2231" s="14" t="s">
        <v>8331</v>
      </c>
      <c r="T2231" t="s">
        <v>8349</v>
      </c>
      <c r="U2231" s="9">
        <f t="shared" si="242"/>
        <v>41484.664247685185</v>
      </c>
      <c r="V2231" s="9">
        <f t="shared" si="243"/>
        <v>41520.166666666664</v>
      </c>
      <c r="W2231">
        <f t="shared" si="244"/>
        <v>2013</v>
      </c>
    </row>
    <row r="2232" spans="1:23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9">
        <f t="shared" si="238"/>
        <v>41754.881099537037</v>
      </c>
      <c r="K2232">
        <v>1395868127</v>
      </c>
      <c r="L2232" s="9">
        <f t="shared" si="2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2">
        <f t="shared" si="240"/>
        <v>1.26</v>
      </c>
      <c r="R2232">
        <f t="shared" si="241"/>
        <v>21.5</v>
      </c>
      <c r="S2232" s="14" t="s">
        <v>8331</v>
      </c>
      <c r="T2232" t="s">
        <v>8349</v>
      </c>
      <c r="U2232" s="9">
        <f t="shared" si="242"/>
        <v>41724.881099537037</v>
      </c>
      <c r="V2232" s="9">
        <f t="shared" si="243"/>
        <v>41754.881099537037</v>
      </c>
      <c r="W2232">
        <f t="shared" si="244"/>
        <v>2014</v>
      </c>
    </row>
    <row r="2233" spans="1:23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9">
        <f t="shared" si="238"/>
        <v>41450.208333333336</v>
      </c>
      <c r="K2233">
        <v>1369864301</v>
      </c>
      <c r="L2233" s="9">
        <f t="shared" si="2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2">
        <f t="shared" si="240"/>
        <v>12.12</v>
      </c>
      <c r="R2233">
        <f t="shared" si="241"/>
        <v>27.23</v>
      </c>
      <c r="S2233" s="14" t="s">
        <v>8331</v>
      </c>
      <c r="T2233" t="s">
        <v>8349</v>
      </c>
      <c r="U2233" s="9">
        <f t="shared" si="242"/>
        <v>41423.910891203705</v>
      </c>
      <c r="V2233" s="9">
        <f t="shared" si="243"/>
        <v>41450.208333333336</v>
      </c>
      <c r="W2233">
        <f t="shared" si="244"/>
        <v>2013</v>
      </c>
    </row>
    <row r="2234" spans="1:23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9">
        <f t="shared" si="238"/>
        <v>41839.125</v>
      </c>
      <c r="K2234">
        <v>1402945408</v>
      </c>
      <c r="L2234" s="9">
        <f t="shared" si="2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2">
        <f t="shared" si="240"/>
        <v>4.96</v>
      </c>
      <c r="R2234">
        <f t="shared" si="241"/>
        <v>25.09</v>
      </c>
      <c r="S2234" s="14" t="s">
        <v>8331</v>
      </c>
      <c r="T2234" t="s">
        <v>8349</v>
      </c>
      <c r="U2234" s="9">
        <f t="shared" si="242"/>
        <v>41806.794074074074</v>
      </c>
      <c r="V2234" s="9">
        <f t="shared" si="243"/>
        <v>41839.125</v>
      </c>
      <c r="W2234">
        <f t="shared" si="244"/>
        <v>2014</v>
      </c>
    </row>
    <row r="2235" spans="1:23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9">
        <f t="shared" si="238"/>
        <v>42352</v>
      </c>
      <c r="K2235">
        <v>1448269539</v>
      </c>
      <c r="L2235" s="9">
        <f t="shared" si="239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 s="12">
        <f t="shared" si="240"/>
        <v>3.32</v>
      </c>
      <c r="R2235">
        <f t="shared" si="241"/>
        <v>21.23</v>
      </c>
      <c r="S2235" s="14" t="s">
        <v>8331</v>
      </c>
      <c r="T2235" t="s">
        <v>8349</v>
      </c>
      <c r="U2235" s="9">
        <f t="shared" si="242"/>
        <v>42331.378923611112</v>
      </c>
      <c r="V2235" s="9">
        <f t="shared" si="243"/>
        <v>42352</v>
      </c>
      <c r="W2235">
        <f t="shared" si="244"/>
        <v>2015</v>
      </c>
    </row>
    <row r="2236" spans="1:23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9">
        <f t="shared" si="238"/>
        <v>42740.824618055558</v>
      </c>
      <c r="K2236">
        <v>1481053647</v>
      </c>
      <c r="L2236" s="9">
        <f t="shared" si="2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2">
        <f t="shared" si="240"/>
        <v>11.65</v>
      </c>
      <c r="R2236">
        <f t="shared" si="241"/>
        <v>41.61</v>
      </c>
      <c r="S2236" s="14" t="s">
        <v>8331</v>
      </c>
      <c r="T2236" t="s">
        <v>8349</v>
      </c>
      <c r="U2236" s="9">
        <f t="shared" si="242"/>
        <v>42710.824618055558</v>
      </c>
      <c r="V2236" s="9">
        <f t="shared" si="243"/>
        <v>42740.824618055558</v>
      </c>
      <c r="W2236">
        <f t="shared" si="244"/>
        <v>2016</v>
      </c>
    </row>
    <row r="2237" spans="1:23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9">
        <f t="shared" si="238"/>
        <v>42091.980451388888</v>
      </c>
      <c r="K2237">
        <v>1424997111</v>
      </c>
      <c r="L2237" s="9">
        <f t="shared" si="2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2">
        <f t="shared" si="240"/>
        <v>1.53</v>
      </c>
      <c r="R2237">
        <f t="shared" si="241"/>
        <v>135.59</v>
      </c>
      <c r="S2237" s="14" t="s">
        <v>8331</v>
      </c>
      <c r="T2237" t="s">
        <v>8349</v>
      </c>
      <c r="U2237" s="9">
        <f t="shared" si="242"/>
        <v>42062.022118055553</v>
      </c>
      <c r="V2237" s="9">
        <f t="shared" si="243"/>
        <v>42091.980451388888</v>
      </c>
      <c r="W2237">
        <f t="shared" si="244"/>
        <v>2015</v>
      </c>
    </row>
    <row r="2238" spans="1:23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9">
        <f t="shared" si="238"/>
        <v>42401.617164351846</v>
      </c>
      <c r="K2238">
        <v>1451746123</v>
      </c>
      <c r="L2238" s="9">
        <f t="shared" si="2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2">
        <f t="shared" si="240"/>
        <v>5.37</v>
      </c>
      <c r="R2238">
        <f t="shared" si="241"/>
        <v>22.12</v>
      </c>
      <c r="S2238" s="14" t="s">
        <v>8331</v>
      </c>
      <c r="T2238" t="s">
        <v>8349</v>
      </c>
      <c r="U2238" s="9">
        <f t="shared" si="242"/>
        <v>42371.617164351846</v>
      </c>
      <c r="V2238" s="9">
        <f t="shared" si="243"/>
        <v>42401.617164351846</v>
      </c>
      <c r="W2238">
        <f t="shared" si="244"/>
        <v>2016</v>
      </c>
    </row>
    <row r="2239" spans="1:23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9">
        <f t="shared" si="238"/>
        <v>41955.332638888889</v>
      </c>
      <c r="K2239">
        <v>1412294683</v>
      </c>
      <c r="L2239" s="9">
        <f t="shared" si="2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2">
        <f t="shared" si="240"/>
        <v>3.53</v>
      </c>
      <c r="R2239">
        <f t="shared" si="241"/>
        <v>64.63</v>
      </c>
      <c r="S2239" s="14" t="s">
        <v>8331</v>
      </c>
      <c r="T2239" t="s">
        <v>8349</v>
      </c>
      <c r="U2239" s="9">
        <f t="shared" si="242"/>
        <v>41915.003275462965</v>
      </c>
      <c r="V2239" s="9">
        <f t="shared" si="243"/>
        <v>41955.332638888889</v>
      </c>
      <c r="W2239">
        <f t="shared" si="244"/>
        <v>2014</v>
      </c>
    </row>
    <row r="2240" spans="1:23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9">
        <f t="shared" si="238"/>
        <v>42804.621712962966</v>
      </c>
      <c r="K2240">
        <v>1486565716</v>
      </c>
      <c r="L2240" s="9">
        <f t="shared" si="2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2">
        <f t="shared" si="240"/>
        <v>1.37</v>
      </c>
      <c r="R2240">
        <f t="shared" si="241"/>
        <v>69.569999999999993</v>
      </c>
      <c r="S2240" s="14" t="s">
        <v>8331</v>
      </c>
      <c r="T2240" t="s">
        <v>8349</v>
      </c>
      <c r="U2240" s="9">
        <f t="shared" si="242"/>
        <v>42774.621712962966</v>
      </c>
      <c r="V2240" s="9">
        <f t="shared" si="243"/>
        <v>42804.621712962966</v>
      </c>
      <c r="W2240">
        <f t="shared" si="244"/>
        <v>2017</v>
      </c>
    </row>
    <row r="2241" spans="1:23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9">
        <f t="shared" si="238"/>
        <v>41609.168055555558</v>
      </c>
      <c r="K2241">
        <v>1382742014</v>
      </c>
      <c r="L2241" s="9">
        <f t="shared" si="2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2">
        <f t="shared" si="240"/>
        <v>1.28</v>
      </c>
      <c r="R2241">
        <f t="shared" si="241"/>
        <v>75.13</v>
      </c>
      <c r="S2241" s="14" t="s">
        <v>8331</v>
      </c>
      <c r="T2241" t="s">
        <v>8349</v>
      </c>
      <c r="U2241" s="9">
        <f t="shared" si="242"/>
        <v>41572.958495370374</v>
      </c>
      <c r="V2241" s="9">
        <f t="shared" si="243"/>
        <v>41609.168055555558</v>
      </c>
      <c r="W2241">
        <f t="shared" si="244"/>
        <v>2013</v>
      </c>
    </row>
    <row r="2242" spans="1:23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9">
        <f t="shared" ref="J2242:J2305" si="245">(I2242/86400)+DATE(1970,1,1)</f>
        <v>42482.825740740736</v>
      </c>
      <c r="K2242">
        <v>1458762544</v>
      </c>
      <c r="L2242" s="9">
        <f t="shared" ref="L2242:L2305" si="246">(K2242/86400)+DATE(1970,1,1)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2">
        <f t="shared" si="240"/>
        <v>2.71</v>
      </c>
      <c r="R2242">
        <f t="shared" si="241"/>
        <v>140.97999999999999</v>
      </c>
      <c r="S2242" s="14" t="s">
        <v>8331</v>
      </c>
      <c r="T2242" t="s">
        <v>8349</v>
      </c>
      <c r="U2242" s="9">
        <f t="shared" si="242"/>
        <v>42452.825740740736</v>
      </c>
      <c r="V2242" s="9">
        <f t="shared" si="243"/>
        <v>42482.825740740736</v>
      </c>
      <c r="W2242">
        <f t="shared" si="244"/>
        <v>2016</v>
      </c>
    </row>
    <row r="2243" spans="1:23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9">
        <f t="shared" si="245"/>
        <v>42796.827546296292</v>
      </c>
      <c r="K2243">
        <v>1485892300</v>
      </c>
      <c r="L2243" s="9">
        <f t="shared" si="246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2">
        <f t="shared" ref="Q2243:Q2306" si="247">ROUND(E2243/D2243,2)</f>
        <v>8.06</v>
      </c>
      <c r="R2243">
        <f t="shared" ref="R2243:R2306" si="248">IFERROR(ROUND(E2243/N2243,2),0)</f>
        <v>49.47</v>
      </c>
      <c r="S2243" s="14" t="s">
        <v>8331</v>
      </c>
      <c r="T2243" t="s">
        <v>8349</v>
      </c>
      <c r="U2243" s="9">
        <f t="shared" ref="U2243:U2306" si="249">(K2243/86400)+DATE(1970,1,1)</f>
        <v>42766.827546296292</v>
      </c>
      <c r="V2243" s="9">
        <f t="shared" ref="V2243:V2306" si="250">(I2243/86400)+DATE(1970,1,1)</f>
        <v>42796.827546296292</v>
      </c>
      <c r="W2243">
        <f t="shared" ref="W2243:W2306" si="251">YEAR(U2243)</f>
        <v>2017</v>
      </c>
    </row>
    <row r="2244" spans="1:23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9">
        <f t="shared" si="245"/>
        <v>41605.126388888893</v>
      </c>
      <c r="K2244">
        <v>1382449733</v>
      </c>
      <c r="L2244" s="9">
        <f t="shared" si="246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2">
        <f t="shared" si="247"/>
        <v>13.6</v>
      </c>
      <c r="R2244">
        <f t="shared" si="248"/>
        <v>53.87</v>
      </c>
      <c r="S2244" s="14" t="s">
        <v>8331</v>
      </c>
      <c r="T2244" t="s">
        <v>8349</v>
      </c>
      <c r="U2244" s="9">
        <f t="shared" si="249"/>
        <v>41569.575613425928</v>
      </c>
      <c r="V2244" s="9">
        <f t="shared" si="250"/>
        <v>41605.126388888893</v>
      </c>
      <c r="W2244">
        <f t="shared" si="251"/>
        <v>2013</v>
      </c>
    </row>
    <row r="2245" spans="1:23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9">
        <f t="shared" si="245"/>
        <v>42807.125</v>
      </c>
      <c r="K2245">
        <v>1488823290</v>
      </c>
      <c r="L2245" s="9">
        <f t="shared" si="246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2">
        <f t="shared" si="247"/>
        <v>9302.5</v>
      </c>
      <c r="R2245">
        <f t="shared" si="248"/>
        <v>4.57</v>
      </c>
      <c r="S2245" s="14" t="s">
        <v>8331</v>
      </c>
      <c r="T2245" t="s">
        <v>8349</v>
      </c>
      <c r="U2245" s="9">
        <f t="shared" si="249"/>
        <v>42800.751041666663</v>
      </c>
      <c r="V2245" s="9">
        <f t="shared" si="250"/>
        <v>42807.125</v>
      </c>
      <c r="W2245">
        <f t="shared" si="251"/>
        <v>2017</v>
      </c>
    </row>
    <row r="2246" spans="1:23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9">
        <f t="shared" si="245"/>
        <v>42659.854166666672</v>
      </c>
      <c r="K2246">
        <v>1475609946</v>
      </c>
      <c r="L2246" s="9">
        <f t="shared" si="246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2">
        <f t="shared" si="247"/>
        <v>3.77</v>
      </c>
      <c r="R2246">
        <f t="shared" si="248"/>
        <v>65</v>
      </c>
      <c r="S2246" s="14" t="s">
        <v>8331</v>
      </c>
      <c r="T2246" t="s">
        <v>8349</v>
      </c>
      <c r="U2246" s="9">
        <f t="shared" si="249"/>
        <v>42647.818819444445</v>
      </c>
      <c r="V2246" s="9">
        <f t="shared" si="250"/>
        <v>42659.854166666672</v>
      </c>
      <c r="W2246">
        <f t="shared" si="251"/>
        <v>2016</v>
      </c>
    </row>
    <row r="2247" spans="1:23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9">
        <f t="shared" si="245"/>
        <v>41691.75</v>
      </c>
      <c r="K2247">
        <v>1390323617</v>
      </c>
      <c r="L2247" s="9">
        <f t="shared" si="246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 s="12">
        <f t="shared" si="247"/>
        <v>26.47</v>
      </c>
      <c r="R2247">
        <f t="shared" si="248"/>
        <v>53.48</v>
      </c>
      <c r="S2247" s="14" t="s">
        <v>8331</v>
      </c>
      <c r="T2247" t="s">
        <v>8349</v>
      </c>
      <c r="U2247" s="9">
        <f t="shared" si="249"/>
        <v>41660.70853009259</v>
      </c>
      <c r="V2247" s="9">
        <f t="shared" si="250"/>
        <v>41691.75</v>
      </c>
      <c r="W2247">
        <f t="shared" si="251"/>
        <v>2014</v>
      </c>
    </row>
    <row r="2248" spans="1:23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9">
        <f t="shared" si="245"/>
        <v>42251.79178240741</v>
      </c>
      <c r="K2248">
        <v>1438801210</v>
      </c>
      <c r="L2248" s="9">
        <f t="shared" si="246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2">
        <f t="shared" si="247"/>
        <v>1</v>
      </c>
      <c r="R2248">
        <f t="shared" si="248"/>
        <v>43.91</v>
      </c>
      <c r="S2248" s="14" t="s">
        <v>8331</v>
      </c>
      <c r="T2248" t="s">
        <v>8349</v>
      </c>
      <c r="U2248" s="9">
        <f t="shared" si="249"/>
        <v>42221.79178240741</v>
      </c>
      <c r="V2248" s="9">
        <f t="shared" si="250"/>
        <v>42251.79178240741</v>
      </c>
      <c r="W2248">
        <f t="shared" si="251"/>
        <v>2015</v>
      </c>
    </row>
    <row r="2249" spans="1:23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9">
        <f t="shared" si="245"/>
        <v>42214.666261574079</v>
      </c>
      <c r="K2249">
        <v>1436975965</v>
      </c>
      <c r="L2249" s="9">
        <f t="shared" si="246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2">
        <f t="shared" si="247"/>
        <v>1.04</v>
      </c>
      <c r="R2249">
        <f t="shared" si="248"/>
        <v>50.85</v>
      </c>
      <c r="S2249" s="14" t="s">
        <v>8331</v>
      </c>
      <c r="T2249" t="s">
        <v>8349</v>
      </c>
      <c r="U2249" s="9">
        <f t="shared" si="249"/>
        <v>42200.666261574079</v>
      </c>
      <c r="V2249" s="9">
        <f t="shared" si="250"/>
        <v>42214.666261574079</v>
      </c>
      <c r="W2249">
        <f t="shared" si="251"/>
        <v>2015</v>
      </c>
    </row>
    <row r="2250" spans="1:23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9">
        <f t="shared" si="245"/>
        <v>42718.875902777778</v>
      </c>
      <c r="K2250">
        <v>1479157278</v>
      </c>
      <c r="L2250" s="9">
        <f t="shared" si="246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2">
        <f t="shared" si="247"/>
        <v>1.07</v>
      </c>
      <c r="R2250">
        <f t="shared" si="248"/>
        <v>58.63</v>
      </c>
      <c r="S2250" s="14" t="s">
        <v>8331</v>
      </c>
      <c r="T2250" t="s">
        <v>8349</v>
      </c>
      <c r="U2250" s="9">
        <f t="shared" si="249"/>
        <v>42688.875902777778</v>
      </c>
      <c r="V2250" s="9">
        <f t="shared" si="250"/>
        <v>42718.875902777778</v>
      </c>
      <c r="W2250">
        <f t="shared" si="251"/>
        <v>2016</v>
      </c>
    </row>
    <row r="2251" spans="1:23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9">
        <f t="shared" si="245"/>
        <v>41366.661631944444</v>
      </c>
      <c r="K2251">
        <v>1362329565</v>
      </c>
      <c r="L2251" s="9">
        <f t="shared" si="246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 s="12">
        <f t="shared" si="247"/>
        <v>1.69</v>
      </c>
      <c r="R2251">
        <f t="shared" si="248"/>
        <v>32.82</v>
      </c>
      <c r="S2251" s="14" t="s">
        <v>8331</v>
      </c>
      <c r="T2251" t="s">
        <v>8349</v>
      </c>
      <c r="U2251" s="9">
        <f t="shared" si="249"/>
        <v>41336.703298611115</v>
      </c>
      <c r="V2251" s="9">
        <f t="shared" si="250"/>
        <v>41366.661631944444</v>
      </c>
      <c r="W2251">
        <f t="shared" si="251"/>
        <v>2013</v>
      </c>
    </row>
    <row r="2252" spans="1:23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9">
        <f t="shared" si="245"/>
        <v>42707.0471412037</v>
      </c>
      <c r="K2252">
        <v>1478131673</v>
      </c>
      <c r="L2252" s="9">
        <f t="shared" si="246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2">
        <f t="shared" si="247"/>
        <v>9.75</v>
      </c>
      <c r="R2252">
        <f t="shared" si="248"/>
        <v>426.93</v>
      </c>
      <c r="S2252" s="14" t="s">
        <v>8331</v>
      </c>
      <c r="T2252" t="s">
        <v>8349</v>
      </c>
      <c r="U2252" s="9">
        <f t="shared" si="249"/>
        <v>42677.005474537036</v>
      </c>
      <c r="V2252" s="9">
        <f t="shared" si="250"/>
        <v>42707.0471412037</v>
      </c>
      <c r="W2252">
        <f t="shared" si="251"/>
        <v>2016</v>
      </c>
    </row>
    <row r="2253" spans="1:23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9">
        <f t="shared" si="245"/>
        <v>41867.34579861111</v>
      </c>
      <c r="K2253">
        <v>1406362677</v>
      </c>
      <c r="L2253" s="9">
        <f t="shared" si="246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2">
        <f t="shared" si="247"/>
        <v>1.34</v>
      </c>
      <c r="R2253">
        <f t="shared" si="248"/>
        <v>23.81</v>
      </c>
      <c r="S2253" s="14" t="s">
        <v>8331</v>
      </c>
      <c r="T2253" t="s">
        <v>8349</v>
      </c>
      <c r="U2253" s="9">
        <f t="shared" si="249"/>
        <v>41846.34579861111</v>
      </c>
      <c r="V2253" s="9">
        <f t="shared" si="250"/>
        <v>41867.34579861111</v>
      </c>
      <c r="W2253">
        <f t="shared" si="251"/>
        <v>2014</v>
      </c>
    </row>
    <row r="2254" spans="1:23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9">
        <f t="shared" si="245"/>
        <v>42588.327986111108</v>
      </c>
      <c r="K2254">
        <v>1469173938</v>
      </c>
      <c r="L2254" s="9">
        <f t="shared" si="246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2">
        <f t="shared" si="247"/>
        <v>2.72</v>
      </c>
      <c r="R2254">
        <f t="shared" si="248"/>
        <v>98.41</v>
      </c>
      <c r="S2254" s="14" t="s">
        <v>8331</v>
      </c>
      <c r="T2254" t="s">
        <v>8349</v>
      </c>
      <c r="U2254" s="9">
        <f t="shared" si="249"/>
        <v>42573.327986111108</v>
      </c>
      <c r="V2254" s="9">
        <f t="shared" si="250"/>
        <v>42588.327986111108</v>
      </c>
      <c r="W2254">
        <f t="shared" si="251"/>
        <v>2016</v>
      </c>
    </row>
    <row r="2255" spans="1:23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9">
        <f t="shared" si="245"/>
        <v>42326.672997685186</v>
      </c>
      <c r="K2255">
        <v>1445267347</v>
      </c>
      <c r="L2255" s="9">
        <f t="shared" si="246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2">
        <f t="shared" si="247"/>
        <v>1.1299999999999999</v>
      </c>
      <c r="R2255">
        <f t="shared" si="248"/>
        <v>107.32</v>
      </c>
      <c r="S2255" s="14" t="s">
        <v>8331</v>
      </c>
      <c r="T2255" t="s">
        <v>8349</v>
      </c>
      <c r="U2255" s="9">
        <f t="shared" si="249"/>
        <v>42296.631331018521</v>
      </c>
      <c r="V2255" s="9">
        <f t="shared" si="250"/>
        <v>42326.672997685186</v>
      </c>
      <c r="W2255">
        <f t="shared" si="251"/>
        <v>2015</v>
      </c>
    </row>
    <row r="2256" spans="1:23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9">
        <f t="shared" si="245"/>
        <v>42759.647777777776</v>
      </c>
      <c r="K2256">
        <v>1484667168</v>
      </c>
      <c r="L2256" s="9">
        <f t="shared" si="246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2">
        <f t="shared" si="247"/>
        <v>4.5999999999999996</v>
      </c>
      <c r="R2256">
        <f t="shared" si="248"/>
        <v>11.67</v>
      </c>
      <c r="S2256" s="14" t="s">
        <v>8331</v>
      </c>
      <c r="T2256" t="s">
        <v>8349</v>
      </c>
      <c r="U2256" s="9">
        <f t="shared" si="249"/>
        <v>42752.647777777776</v>
      </c>
      <c r="V2256" s="9">
        <f t="shared" si="250"/>
        <v>42759.647777777776</v>
      </c>
      <c r="W2256">
        <f t="shared" si="251"/>
        <v>2017</v>
      </c>
    </row>
    <row r="2257" spans="1:23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9">
        <f t="shared" si="245"/>
        <v>42497.951979166668</v>
      </c>
      <c r="K2257">
        <v>1460069451</v>
      </c>
      <c r="L2257" s="9">
        <f t="shared" si="246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2">
        <f t="shared" si="247"/>
        <v>2.87</v>
      </c>
      <c r="R2257">
        <f t="shared" si="248"/>
        <v>41.78</v>
      </c>
      <c r="S2257" s="14" t="s">
        <v>8331</v>
      </c>
      <c r="T2257" t="s">
        <v>8349</v>
      </c>
      <c r="U2257" s="9">
        <f t="shared" si="249"/>
        <v>42467.951979166668</v>
      </c>
      <c r="V2257" s="9">
        <f t="shared" si="250"/>
        <v>42497.951979166668</v>
      </c>
      <c r="W2257">
        <f t="shared" si="251"/>
        <v>2016</v>
      </c>
    </row>
    <row r="2258" spans="1:23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9">
        <f t="shared" si="245"/>
        <v>42696.451921296291</v>
      </c>
      <c r="K2258">
        <v>1478602246</v>
      </c>
      <c r="L2258" s="9">
        <f t="shared" si="246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2">
        <f t="shared" si="247"/>
        <v>2.23</v>
      </c>
      <c r="R2258">
        <f t="shared" si="248"/>
        <v>21.38</v>
      </c>
      <c r="S2258" s="14" t="s">
        <v>8331</v>
      </c>
      <c r="T2258" t="s">
        <v>8349</v>
      </c>
      <c r="U2258" s="9">
        <f t="shared" si="249"/>
        <v>42682.451921296291</v>
      </c>
      <c r="V2258" s="9">
        <f t="shared" si="250"/>
        <v>42696.451921296291</v>
      </c>
      <c r="W2258">
        <f t="shared" si="251"/>
        <v>2016</v>
      </c>
    </row>
    <row r="2259" spans="1:23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9">
        <f t="shared" si="245"/>
        <v>42540.958333333328</v>
      </c>
      <c r="K2259">
        <v>1463351329</v>
      </c>
      <c r="L2259" s="9">
        <f t="shared" si="246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2">
        <f t="shared" si="247"/>
        <v>6.36</v>
      </c>
      <c r="R2259">
        <f t="shared" si="248"/>
        <v>94.1</v>
      </c>
      <c r="S2259" s="14" t="s">
        <v>8331</v>
      </c>
      <c r="T2259" t="s">
        <v>8349</v>
      </c>
      <c r="U2259" s="9">
        <f t="shared" si="249"/>
        <v>42505.936678240745</v>
      </c>
      <c r="V2259" s="9">
        <f t="shared" si="250"/>
        <v>42540.958333333328</v>
      </c>
      <c r="W2259">
        <f t="shared" si="251"/>
        <v>2016</v>
      </c>
    </row>
    <row r="2260" spans="1:23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9">
        <f t="shared" si="245"/>
        <v>42166.75100694444</v>
      </c>
      <c r="K2260">
        <v>1431453687</v>
      </c>
      <c r="L2260" s="9">
        <f t="shared" si="246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2">
        <f t="shared" si="247"/>
        <v>1.47</v>
      </c>
      <c r="R2260">
        <f t="shared" si="248"/>
        <v>15.72</v>
      </c>
      <c r="S2260" s="14" t="s">
        <v>8331</v>
      </c>
      <c r="T2260" t="s">
        <v>8349</v>
      </c>
      <c r="U2260" s="9">
        <f t="shared" si="249"/>
        <v>42136.75100694444</v>
      </c>
      <c r="V2260" s="9">
        <f t="shared" si="250"/>
        <v>42166.75100694444</v>
      </c>
      <c r="W2260">
        <f t="shared" si="251"/>
        <v>2015</v>
      </c>
    </row>
    <row r="2261" spans="1:23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9">
        <f t="shared" si="245"/>
        <v>42712.804814814815</v>
      </c>
      <c r="K2261">
        <v>1480360736</v>
      </c>
      <c r="L2261" s="9">
        <f t="shared" si="246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2">
        <f t="shared" si="247"/>
        <v>18.670000000000002</v>
      </c>
      <c r="R2261">
        <f t="shared" si="248"/>
        <v>90.64</v>
      </c>
      <c r="S2261" s="14" t="s">
        <v>8331</v>
      </c>
      <c r="T2261" t="s">
        <v>8349</v>
      </c>
      <c r="U2261" s="9">
        <f t="shared" si="249"/>
        <v>42702.804814814815</v>
      </c>
      <c r="V2261" s="9">
        <f t="shared" si="250"/>
        <v>42712.804814814815</v>
      </c>
      <c r="W2261">
        <f t="shared" si="251"/>
        <v>2016</v>
      </c>
    </row>
    <row r="2262" spans="1:23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9">
        <f t="shared" si="245"/>
        <v>41724.975115740745</v>
      </c>
      <c r="K2262">
        <v>1393287850</v>
      </c>
      <c r="L2262" s="9">
        <f t="shared" si="246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2">
        <f t="shared" si="247"/>
        <v>3.27</v>
      </c>
      <c r="R2262">
        <f t="shared" si="248"/>
        <v>97.3</v>
      </c>
      <c r="S2262" s="14" t="s">
        <v>8331</v>
      </c>
      <c r="T2262" t="s">
        <v>8349</v>
      </c>
      <c r="U2262" s="9">
        <f t="shared" si="249"/>
        <v>41695.016782407409</v>
      </c>
      <c r="V2262" s="9">
        <f t="shared" si="250"/>
        <v>41724.975115740745</v>
      </c>
      <c r="W2262">
        <f t="shared" si="251"/>
        <v>2014</v>
      </c>
    </row>
    <row r="2263" spans="1:23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9">
        <f t="shared" si="245"/>
        <v>42780.724768518514</v>
      </c>
      <c r="K2263">
        <v>1485278620</v>
      </c>
      <c r="L2263" s="9">
        <f t="shared" si="246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2">
        <f t="shared" si="247"/>
        <v>7.8</v>
      </c>
      <c r="R2263">
        <f t="shared" si="248"/>
        <v>37.119999999999997</v>
      </c>
      <c r="S2263" s="14" t="s">
        <v>8331</v>
      </c>
      <c r="T2263" t="s">
        <v>8349</v>
      </c>
      <c r="U2263" s="9">
        <f t="shared" si="249"/>
        <v>42759.724768518514</v>
      </c>
      <c r="V2263" s="9">
        <f t="shared" si="250"/>
        <v>42780.724768518514</v>
      </c>
      <c r="W2263">
        <f t="shared" si="251"/>
        <v>2017</v>
      </c>
    </row>
    <row r="2264" spans="1:23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9">
        <f t="shared" si="245"/>
        <v>41961</v>
      </c>
      <c r="K2264">
        <v>1413295358</v>
      </c>
      <c r="L2264" s="9">
        <f t="shared" si="246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2">
        <f t="shared" si="247"/>
        <v>1.54</v>
      </c>
      <c r="R2264">
        <f t="shared" si="248"/>
        <v>28.1</v>
      </c>
      <c r="S2264" s="14" t="s">
        <v>8331</v>
      </c>
      <c r="T2264" t="s">
        <v>8349</v>
      </c>
      <c r="U2264" s="9">
        <f t="shared" si="249"/>
        <v>41926.585162037038</v>
      </c>
      <c r="V2264" s="9">
        <f t="shared" si="250"/>
        <v>41961</v>
      </c>
      <c r="W2264">
        <f t="shared" si="251"/>
        <v>2014</v>
      </c>
    </row>
    <row r="2265" spans="1:23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9">
        <f t="shared" si="245"/>
        <v>42035.832326388889</v>
      </c>
      <c r="K2265">
        <v>1420919913</v>
      </c>
      <c r="L2265" s="9">
        <f t="shared" si="246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2">
        <f t="shared" si="247"/>
        <v>1.1599999999999999</v>
      </c>
      <c r="R2265">
        <f t="shared" si="248"/>
        <v>144.43</v>
      </c>
      <c r="S2265" s="14" t="s">
        <v>8331</v>
      </c>
      <c r="T2265" t="s">
        <v>8349</v>
      </c>
      <c r="U2265" s="9">
        <f t="shared" si="249"/>
        <v>42014.832326388889</v>
      </c>
      <c r="V2265" s="9">
        <f t="shared" si="250"/>
        <v>42035.832326388889</v>
      </c>
      <c r="W2265">
        <f t="shared" si="251"/>
        <v>2015</v>
      </c>
    </row>
    <row r="2266" spans="1:23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9">
        <f t="shared" si="245"/>
        <v>42513.125</v>
      </c>
      <c r="K2266">
        <v>1462543114</v>
      </c>
      <c r="L2266" s="9">
        <f t="shared" si="246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2">
        <f t="shared" si="247"/>
        <v>1.8</v>
      </c>
      <c r="R2266">
        <f t="shared" si="248"/>
        <v>24.27</v>
      </c>
      <c r="S2266" s="14" t="s">
        <v>8331</v>
      </c>
      <c r="T2266" t="s">
        <v>8349</v>
      </c>
      <c r="U2266" s="9">
        <f t="shared" si="249"/>
        <v>42496.582337962958</v>
      </c>
      <c r="V2266" s="9">
        <f t="shared" si="250"/>
        <v>42513.125</v>
      </c>
      <c r="W2266">
        <f t="shared" si="251"/>
        <v>2016</v>
      </c>
    </row>
    <row r="2267" spans="1:23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9">
        <f t="shared" si="245"/>
        <v>42696.853090277778</v>
      </c>
      <c r="K2267">
        <v>1479241707</v>
      </c>
      <c r="L2267" s="9">
        <f t="shared" si="246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2">
        <f t="shared" si="247"/>
        <v>2.99</v>
      </c>
      <c r="R2267">
        <f t="shared" si="248"/>
        <v>35.119999999999997</v>
      </c>
      <c r="S2267" s="14" t="s">
        <v>8331</v>
      </c>
      <c r="T2267" t="s">
        <v>8349</v>
      </c>
      <c r="U2267" s="9">
        <f t="shared" si="249"/>
        <v>42689.853090277778</v>
      </c>
      <c r="V2267" s="9">
        <f t="shared" si="250"/>
        <v>42696.853090277778</v>
      </c>
      <c r="W2267">
        <f t="shared" si="251"/>
        <v>2016</v>
      </c>
    </row>
    <row r="2268" spans="1:23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9">
        <f t="shared" si="245"/>
        <v>42487.083333333328</v>
      </c>
      <c r="K2268">
        <v>1460235592</v>
      </c>
      <c r="L2268" s="9">
        <f t="shared" si="246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2">
        <f t="shared" si="247"/>
        <v>3.2</v>
      </c>
      <c r="R2268">
        <f t="shared" si="248"/>
        <v>24.76</v>
      </c>
      <c r="S2268" s="14" t="s">
        <v>8331</v>
      </c>
      <c r="T2268" t="s">
        <v>8349</v>
      </c>
      <c r="U2268" s="9">
        <f t="shared" si="249"/>
        <v>42469.874907407408</v>
      </c>
      <c r="V2268" s="9">
        <f t="shared" si="250"/>
        <v>42487.083333333328</v>
      </c>
      <c r="W2268">
        <f t="shared" si="251"/>
        <v>2016</v>
      </c>
    </row>
    <row r="2269" spans="1:23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9">
        <f t="shared" si="245"/>
        <v>41994.041666666672</v>
      </c>
      <c r="K2269">
        <v>1416945297</v>
      </c>
      <c r="L2269" s="9">
        <f t="shared" si="246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2">
        <f t="shared" si="247"/>
        <v>3.81</v>
      </c>
      <c r="R2269">
        <f t="shared" si="248"/>
        <v>188.38</v>
      </c>
      <c r="S2269" s="14" t="s">
        <v>8331</v>
      </c>
      <c r="T2269" t="s">
        <v>8349</v>
      </c>
      <c r="U2269" s="9">
        <f t="shared" si="249"/>
        <v>41968.829826388886</v>
      </c>
      <c r="V2269" s="9">
        <f t="shared" si="250"/>
        <v>41994.041666666672</v>
      </c>
      <c r="W2269">
        <f t="shared" si="251"/>
        <v>2014</v>
      </c>
    </row>
    <row r="2270" spans="1:23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9">
        <f t="shared" si="245"/>
        <v>42806.082349537042</v>
      </c>
      <c r="K2270">
        <v>1486691915</v>
      </c>
      <c r="L2270" s="9">
        <f t="shared" si="246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 s="12">
        <f t="shared" si="247"/>
        <v>1.03</v>
      </c>
      <c r="R2270">
        <f t="shared" si="248"/>
        <v>148.08000000000001</v>
      </c>
      <c r="S2270" s="14" t="s">
        <v>8331</v>
      </c>
      <c r="T2270" t="s">
        <v>8349</v>
      </c>
      <c r="U2270" s="9">
        <f t="shared" si="249"/>
        <v>42776.082349537042</v>
      </c>
      <c r="V2270" s="9">
        <f t="shared" si="250"/>
        <v>42806.082349537042</v>
      </c>
      <c r="W2270">
        <f t="shared" si="251"/>
        <v>2017</v>
      </c>
    </row>
    <row r="2271" spans="1:23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9">
        <f t="shared" si="245"/>
        <v>42801.208333333328</v>
      </c>
      <c r="K2271">
        <v>1486745663</v>
      </c>
      <c r="L2271" s="9">
        <f t="shared" si="246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2">
        <f t="shared" si="247"/>
        <v>18.02</v>
      </c>
      <c r="R2271">
        <f t="shared" si="248"/>
        <v>49.93</v>
      </c>
      <c r="S2271" s="14" t="s">
        <v>8331</v>
      </c>
      <c r="T2271" t="s">
        <v>8349</v>
      </c>
      <c r="U2271" s="9">
        <f t="shared" si="249"/>
        <v>42776.704432870371</v>
      </c>
      <c r="V2271" s="9">
        <f t="shared" si="250"/>
        <v>42801.208333333328</v>
      </c>
      <c r="W2271">
        <f t="shared" si="251"/>
        <v>2017</v>
      </c>
    </row>
    <row r="2272" spans="1:23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9">
        <f t="shared" si="245"/>
        <v>42745.915972222225</v>
      </c>
      <c r="K2272">
        <v>1482353513</v>
      </c>
      <c r="L2272" s="9">
        <f t="shared" si="246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2">
        <f t="shared" si="247"/>
        <v>7.2</v>
      </c>
      <c r="R2272">
        <f t="shared" si="248"/>
        <v>107.82</v>
      </c>
      <c r="S2272" s="14" t="s">
        <v>8331</v>
      </c>
      <c r="T2272" t="s">
        <v>8349</v>
      </c>
      <c r="U2272" s="9">
        <f t="shared" si="249"/>
        <v>42725.869363425925</v>
      </c>
      <c r="V2272" s="9">
        <f t="shared" si="250"/>
        <v>42745.915972222225</v>
      </c>
      <c r="W2272">
        <f t="shared" si="251"/>
        <v>2016</v>
      </c>
    </row>
    <row r="2273" spans="1:23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9">
        <f t="shared" si="245"/>
        <v>42714.000046296293</v>
      </c>
      <c r="K2273">
        <v>1478736004</v>
      </c>
      <c r="L2273" s="9">
        <f t="shared" si="246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2">
        <f t="shared" si="247"/>
        <v>2.83</v>
      </c>
      <c r="R2273">
        <f t="shared" si="248"/>
        <v>42.63</v>
      </c>
      <c r="S2273" s="14" t="s">
        <v>8331</v>
      </c>
      <c r="T2273" t="s">
        <v>8349</v>
      </c>
      <c r="U2273" s="9">
        <f t="shared" si="249"/>
        <v>42684.000046296293</v>
      </c>
      <c r="V2273" s="9">
        <f t="shared" si="250"/>
        <v>42714.000046296293</v>
      </c>
      <c r="W2273">
        <f t="shared" si="251"/>
        <v>2016</v>
      </c>
    </row>
    <row r="2274" spans="1:23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9">
        <f t="shared" si="245"/>
        <v>42345.699490740742</v>
      </c>
      <c r="K2274">
        <v>1446914836</v>
      </c>
      <c r="L2274" s="9">
        <f t="shared" si="246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 s="12">
        <f t="shared" si="247"/>
        <v>13.57</v>
      </c>
      <c r="R2274">
        <f t="shared" si="248"/>
        <v>14.37</v>
      </c>
      <c r="S2274" s="14" t="s">
        <v>8331</v>
      </c>
      <c r="T2274" t="s">
        <v>8349</v>
      </c>
      <c r="U2274" s="9">
        <f t="shared" si="249"/>
        <v>42315.699490740742</v>
      </c>
      <c r="V2274" s="9">
        <f t="shared" si="250"/>
        <v>42345.699490740742</v>
      </c>
      <c r="W2274">
        <f t="shared" si="251"/>
        <v>2015</v>
      </c>
    </row>
    <row r="2275" spans="1:23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9">
        <f t="shared" si="245"/>
        <v>42806.507430555561</v>
      </c>
      <c r="K2275">
        <v>1487164242</v>
      </c>
      <c r="L2275" s="9">
        <f t="shared" si="246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2">
        <f t="shared" si="247"/>
        <v>2.2000000000000002</v>
      </c>
      <c r="R2275">
        <f t="shared" si="248"/>
        <v>37.479999999999997</v>
      </c>
      <c r="S2275" s="14" t="s">
        <v>8331</v>
      </c>
      <c r="T2275" t="s">
        <v>8349</v>
      </c>
      <c r="U2275" s="9">
        <f t="shared" si="249"/>
        <v>42781.549097222218</v>
      </c>
      <c r="V2275" s="9">
        <f t="shared" si="250"/>
        <v>42806.507430555561</v>
      </c>
      <c r="W2275">
        <f t="shared" si="251"/>
        <v>2017</v>
      </c>
    </row>
    <row r="2276" spans="1:23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9">
        <f t="shared" si="245"/>
        <v>41693.500659722224</v>
      </c>
      <c r="K2276">
        <v>1390564857</v>
      </c>
      <c r="L2276" s="9">
        <f t="shared" si="246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2">
        <f t="shared" si="247"/>
        <v>1.2</v>
      </c>
      <c r="R2276">
        <f t="shared" si="248"/>
        <v>30.2</v>
      </c>
      <c r="S2276" s="14" t="s">
        <v>8331</v>
      </c>
      <c r="T2276" t="s">
        <v>8349</v>
      </c>
      <c r="U2276" s="9">
        <f t="shared" si="249"/>
        <v>41663.500659722224</v>
      </c>
      <c r="V2276" s="9">
        <f t="shared" si="250"/>
        <v>41693.500659722224</v>
      </c>
      <c r="W2276">
        <f t="shared" si="251"/>
        <v>2014</v>
      </c>
    </row>
    <row r="2277" spans="1:23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9">
        <f t="shared" si="245"/>
        <v>41995.616655092592</v>
      </c>
      <c r="K2277">
        <v>1416667679</v>
      </c>
      <c r="L2277" s="9">
        <f t="shared" si="246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 s="12">
        <f t="shared" si="247"/>
        <v>4.08</v>
      </c>
      <c r="R2277">
        <f t="shared" si="248"/>
        <v>33.549999999999997</v>
      </c>
      <c r="S2277" s="14" t="s">
        <v>8331</v>
      </c>
      <c r="T2277" t="s">
        <v>8349</v>
      </c>
      <c r="U2277" s="9">
        <f t="shared" si="249"/>
        <v>41965.616655092592</v>
      </c>
      <c r="V2277" s="9">
        <f t="shared" si="250"/>
        <v>41995.616655092592</v>
      </c>
      <c r="W2277">
        <f t="shared" si="251"/>
        <v>2014</v>
      </c>
    </row>
    <row r="2278" spans="1:23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9">
        <f t="shared" si="245"/>
        <v>41644.651493055557</v>
      </c>
      <c r="K2278">
        <v>1386344289</v>
      </c>
      <c r="L2278" s="9">
        <f t="shared" si="246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2">
        <f t="shared" si="247"/>
        <v>1.06</v>
      </c>
      <c r="R2278">
        <f t="shared" si="248"/>
        <v>64.75</v>
      </c>
      <c r="S2278" s="14" t="s">
        <v>8331</v>
      </c>
      <c r="T2278" t="s">
        <v>8349</v>
      </c>
      <c r="U2278" s="9">
        <f t="shared" si="249"/>
        <v>41614.651493055557</v>
      </c>
      <c r="V2278" s="9">
        <f t="shared" si="250"/>
        <v>41644.651493055557</v>
      </c>
      <c r="W2278">
        <f t="shared" si="251"/>
        <v>2013</v>
      </c>
    </row>
    <row r="2279" spans="1:23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9">
        <f t="shared" si="245"/>
        <v>40966.678506944445</v>
      </c>
      <c r="K2279">
        <v>1327767423</v>
      </c>
      <c r="L2279" s="9">
        <f t="shared" si="246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2">
        <f t="shared" si="247"/>
        <v>1.41</v>
      </c>
      <c r="R2279">
        <f t="shared" si="248"/>
        <v>57.93</v>
      </c>
      <c r="S2279" s="14" t="s">
        <v>8331</v>
      </c>
      <c r="T2279" t="s">
        <v>8349</v>
      </c>
      <c r="U2279" s="9">
        <f t="shared" si="249"/>
        <v>40936.678506944445</v>
      </c>
      <c r="V2279" s="9">
        <f t="shared" si="250"/>
        <v>40966.678506944445</v>
      </c>
      <c r="W2279">
        <f t="shared" si="251"/>
        <v>2012</v>
      </c>
    </row>
    <row r="2280" spans="1:23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9">
        <f t="shared" si="245"/>
        <v>42372.957638888889</v>
      </c>
      <c r="K2280">
        <v>1448902867</v>
      </c>
      <c r="L2280" s="9">
        <f t="shared" si="246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 s="12">
        <f t="shared" si="247"/>
        <v>2.71</v>
      </c>
      <c r="R2280">
        <f t="shared" si="248"/>
        <v>53.08</v>
      </c>
      <c r="S2280" s="14" t="s">
        <v>8331</v>
      </c>
      <c r="T2280" t="s">
        <v>8349</v>
      </c>
      <c r="U2280" s="9">
        <f t="shared" si="249"/>
        <v>42338.709108796298</v>
      </c>
      <c r="V2280" s="9">
        <f t="shared" si="250"/>
        <v>42372.957638888889</v>
      </c>
      <c r="W2280">
        <f t="shared" si="251"/>
        <v>2015</v>
      </c>
    </row>
    <row r="2281" spans="1:23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9">
        <f t="shared" si="245"/>
        <v>42039.166666666672</v>
      </c>
      <c r="K2281">
        <v>1421436099</v>
      </c>
      <c r="L2281" s="9">
        <f t="shared" si="246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 s="12">
        <f t="shared" si="247"/>
        <v>1.54</v>
      </c>
      <c r="R2281">
        <f t="shared" si="248"/>
        <v>48.06</v>
      </c>
      <c r="S2281" s="14" t="s">
        <v>8331</v>
      </c>
      <c r="T2281" t="s">
        <v>8349</v>
      </c>
      <c r="U2281" s="9">
        <f t="shared" si="249"/>
        <v>42020.806701388894</v>
      </c>
      <c r="V2281" s="9">
        <f t="shared" si="250"/>
        <v>42039.166666666672</v>
      </c>
      <c r="W2281">
        <f t="shared" si="251"/>
        <v>2015</v>
      </c>
    </row>
    <row r="2282" spans="1:23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9">
        <f t="shared" si="245"/>
        <v>42264.624895833331</v>
      </c>
      <c r="K2282">
        <v>1439909991</v>
      </c>
      <c r="L2282" s="9">
        <f t="shared" si="246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2">
        <f t="shared" si="247"/>
        <v>4.04</v>
      </c>
      <c r="R2282">
        <f t="shared" si="248"/>
        <v>82.4</v>
      </c>
      <c r="S2282" s="14" t="s">
        <v>8331</v>
      </c>
      <c r="T2282" t="s">
        <v>8349</v>
      </c>
      <c r="U2282" s="9">
        <f t="shared" si="249"/>
        <v>42234.624895833331</v>
      </c>
      <c r="V2282" s="9">
        <f t="shared" si="250"/>
        <v>42264.624895833331</v>
      </c>
      <c r="W2282">
        <f t="shared" si="251"/>
        <v>2015</v>
      </c>
    </row>
    <row r="2283" spans="1:23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9">
        <f t="shared" si="245"/>
        <v>40749.284722222219</v>
      </c>
      <c r="K2283">
        <v>1306219897</v>
      </c>
      <c r="L2283" s="9">
        <f t="shared" si="246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2">
        <f t="shared" si="247"/>
        <v>1.85</v>
      </c>
      <c r="R2283">
        <f t="shared" si="248"/>
        <v>50.45</v>
      </c>
      <c r="S2283" s="14" t="s">
        <v>8323</v>
      </c>
      <c r="T2283" t="s">
        <v>8324</v>
      </c>
      <c r="U2283" s="9">
        <f t="shared" si="249"/>
        <v>40687.285844907405</v>
      </c>
      <c r="V2283" s="9">
        <f t="shared" si="250"/>
        <v>40749.284722222219</v>
      </c>
      <c r="W2283">
        <f t="shared" si="251"/>
        <v>2011</v>
      </c>
    </row>
    <row r="2284" spans="1:23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9">
        <f t="shared" si="245"/>
        <v>42383.17460648148</v>
      </c>
      <c r="K2284">
        <v>1447560686</v>
      </c>
      <c r="L2284" s="9">
        <f t="shared" si="246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2">
        <f t="shared" si="247"/>
        <v>1.85</v>
      </c>
      <c r="R2284">
        <f t="shared" si="248"/>
        <v>115.83</v>
      </c>
      <c r="S2284" s="14" t="s">
        <v>8323</v>
      </c>
      <c r="T2284" t="s">
        <v>8324</v>
      </c>
      <c r="U2284" s="9">
        <f t="shared" si="249"/>
        <v>42323.17460648148</v>
      </c>
      <c r="V2284" s="9">
        <f t="shared" si="250"/>
        <v>42383.17460648148</v>
      </c>
      <c r="W2284">
        <f t="shared" si="251"/>
        <v>2015</v>
      </c>
    </row>
    <row r="2285" spans="1:23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9">
        <f t="shared" si="245"/>
        <v>41038.083379629628</v>
      </c>
      <c r="K2285">
        <v>1331348404</v>
      </c>
      <c r="L2285" s="9">
        <f t="shared" si="246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2">
        <f t="shared" si="247"/>
        <v>1.01</v>
      </c>
      <c r="R2285">
        <f t="shared" si="248"/>
        <v>63.03</v>
      </c>
      <c r="S2285" s="14" t="s">
        <v>8323</v>
      </c>
      <c r="T2285" t="s">
        <v>8324</v>
      </c>
      <c r="U2285" s="9">
        <f t="shared" si="249"/>
        <v>40978.125046296293</v>
      </c>
      <c r="V2285" s="9">
        <f t="shared" si="250"/>
        <v>41038.083379629628</v>
      </c>
      <c r="W2285">
        <f t="shared" si="251"/>
        <v>2012</v>
      </c>
    </row>
    <row r="2286" spans="1:23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9">
        <f t="shared" si="245"/>
        <v>40614.166666666664</v>
      </c>
      <c r="K2286">
        <v>1297451245</v>
      </c>
      <c r="L2286" s="9">
        <f t="shared" si="246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2">
        <f t="shared" si="247"/>
        <v>1.06</v>
      </c>
      <c r="R2286">
        <f t="shared" si="248"/>
        <v>108.02</v>
      </c>
      <c r="S2286" s="14" t="s">
        <v>8323</v>
      </c>
      <c r="T2286" t="s">
        <v>8324</v>
      </c>
      <c r="U2286" s="9">
        <f t="shared" si="249"/>
        <v>40585.796817129631</v>
      </c>
      <c r="V2286" s="9">
        <f t="shared" si="250"/>
        <v>40614.166666666664</v>
      </c>
      <c r="W2286">
        <f t="shared" si="251"/>
        <v>2011</v>
      </c>
    </row>
    <row r="2287" spans="1:23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9">
        <f t="shared" si="245"/>
        <v>41089.185682870375</v>
      </c>
      <c r="K2287">
        <v>1338352043</v>
      </c>
      <c r="L2287" s="9">
        <f t="shared" si="246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 s="12">
        <f t="shared" si="247"/>
        <v>1.21</v>
      </c>
      <c r="R2287">
        <f t="shared" si="248"/>
        <v>46.09</v>
      </c>
      <c r="S2287" s="14" t="s">
        <v>8323</v>
      </c>
      <c r="T2287" t="s">
        <v>8324</v>
      </c>
      <c r="U2287" s="9">
        <f t="shared" si="249"/>
        <v>41059.185682870375</v>
      </c>
      <c r="V2287" s="9">
        <f t="shared" si="250"/>
        <v>41089.185682870375</v>
      </c>
      <c r="W2287">
        <f t="shared" si="251"/>
        <v>2012</v>
      </c>
    </row>
    <row r="2288" spans="1:23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9">
        <f t="shared" si="245"/>
        <v>41523.165972222225</v>
      </c>
      <c r="K2288">
        <v>1376003254</v>
      </c>
      <c r="L2288" s="9">
        <f t="shared" si="246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2">
        <f t="shared" si="247"/>
        <v>1</v>
      </c>
      <c r="R2288">
        <f t="shared" si="248"/>
        <v>107.21</v>
      </c>
      <c r="S2288" s="14" t="s">
        <v>8323</v>
      </c>
      <c r="T2288" t="s">
        <v>8324</v>
      </c>
      <c r="U2288" s="9">
        <f t="shared" si="249"/>
        <v>41494.963587962964</v>
      </c>
      <c r="V2288" s="9">
        <f t="shared" si="250"/>
        <v>41523.165972222225</v>
      </c>
      <c r="W2288">
        <f t="shared" si="251"/>
        <v>2013</v>
      </c>
    </row>
    <row r="2289" spans="1:23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9">
        <f t="shared" si="245"/>
        <v>41813.667361111111</v>
      </c>
      <c r="K2289">
        <v>1401724860</v>
      </c>
      <c r="L2289" s="9">
        <f t="shared" si="246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2">
        <f t="shared" si="247"/>
        <v>1.2</v>
      </c>
      <c r="R2289">
        <f t="shared" si="248"/>
        <v>50.93</v>
      </c>
      <c r="S2289" s="14" t="s">
        <v>8323</v>
      </c>
      <c r="T2289" t="s">
        <v>8324</v>
      </c>
      <c r="U2289" s="9">
        <f t="shared" si="249"/>
        <v>41792.667361111111</v>
      </c>
      <c r="V2289" s="9">
        <f t="shared" si="250"/>
        <v>41813.667361111111</v>
      </c>
      <c r="W2289">
        <f t="shared" si="251"/>
        <v>2014</v>
      </c>
    </row>
    <row r="2290" spans="1:23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9">
        <f t="shared" si="245"/>
        <v>41086.75</v>
      </c>
      <c r="K2290">
        <v>1339098689</v>
      </c>
      <c r="L2290" s="9">
        <f t="shared" si="246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2">
        <f t="shared" si="247"/>
        <v>1</v>
      </c>
      <c r="R2290">
        <f t="shared" si="248"/>
        <v>40.04</v>
      </c>
      <c r="S2290" s="14" t="s">
        <v>8323</v>
      </c>
      <c r="T2290" t="s">
        <v>8324</v>
      </c>
      <c r="U2290" s="9">
        <f t="shared" si="249"/>
        <v>41067.827418981484</v>
      </c>
      <c r="V2290" s="9">
        <f t="shared" si="250"/>
        <v>41086.75</v>
      </c>
      <c r="W2290">
        <f t="shared" si="251"/>
        <v>2012</v>
      </c>
    </row>
    <row r="2291" spans="1:23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9">
        <f t="shared" si="245"/>
        <v>41614.973611111112</v>
      </c>
      <c r="K2291">
        <v>1382659060</v>
      </c>
      <c r="L2291" s="9">
        <f t="shared" si="246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2">
        <f t="shared" si="247"/>
        <v>1.07</v>
      </c>
      <c r="R2291">
        <f t="shared" si="248"/>
        <v>64.44</v>
      </c>
      <c r="S2291" s="14" t="s">
        <v>8323</v>
      </c>
      <c r="T2291" t="s">
        <v>8324</v>
      </c>
      <c r="U2291" s="9">
        <f t="shared" si="249"/>
        <v>41571.998379629629</v>
      </c>
      <c r="V2291" s="9">
        <f t="shared" si="250"/>
        <v>41614.973611111112</v>
      </c>
      <c r="W2291">
        <f t="shared" si="251"/>
        <v>2013</v>
      </c>
    </row>
    <row r="2292" spans="1:23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9">
        <f t="shared" si="245"/>
        <v>40148.708333333336</v>
      </c>
      <c r="K2292">
        <v>1252908330</v>
      </c>
      <c r="L2292" s="9">
        <f t="shared" si="246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2">
        <f t="shared" si="247"/>
        <v>1.04</v>
      </c>
      <c r="R2292">
        <f t="shared" si="248"/>
        <v>53.83</v>
      </c>
      <c r="S2292" s="14" t="s">
        <v>8323</v>
      </c>
      <c r="T2292" t="s">
        <v>8324</v>
      </c>
      <c r="U2292" s="9">
        <f t="shared" si="249"/>
        <v>40070.253819444442</v>
      </c>
      <c r="V2292" s="9">
        <f t="shared" si="250"/>
        <v>40148.708333333336</v>
      </c>
      <c r="W2292">
        <f t="shared" si="251"/>
        <v>2009</v>
      </c>
    </row>
    <row r="2293" spans="1:23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9">
        <f t="shared" si="245"/>
        <v>41022.166666666664</v>
      </c>
      <c r="K2293">
        <v>1332199618</v>
      </c>
      <c r="L2293" s="9">
        <f t="shared" si="246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2">
        <f t="shared" si="247"/>
        <v>1.73</v>
      </c>
      <c r="R2293">
        <f t="shared" si="248"/>
        <v>100.47</v>
      </c>
      <c r="S2293" s="14" t="s">
        <v>8323</v>
      </c>
      <c r="T2293" t="s">
        <v>8324</v>
      </c>
      <c r="U2293" s="9">
        <f t="shared" si="249"/>
        <v>40987.977060185185</v>
      </c>
      <c r="V2293" s="9">
        <f t="shared" si="250"/>
        <v>41022.166666666664</v>
      </c>
      <c r="W2293">
        <f t="shared" si="251"/>
        <v>2012</v>
      </c>
    </row>
    <row r="2294" spans="1:23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9">
        <f t="shared" si="245"/>
        <v>41017.697638888887</v>
      </c>
      <c r="K2294">
        <v>1332175476</v>
      </c>
      <c r="L2294" s="9">
        <f t="shared" si="246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2">
        <f t="shared" si="247"/>
        <v>1.07</v>
      </c>
      <c r="R2294">
        <f t="shared" si="248"/>
        <v>46.63</v>
      </c>
      <c r="S2294" s="14" t="s">
        <v>8323</v>
      </c>
      <c r="T2294" t="s">
        <v>8324</v>
      </c>
      <c r="U2294" s="9">
        <f t="shared" si="249"/>
        <v>40987.697638888887</v>
      </c>
      <c r="V2294" s="9">
        <f t="shared" si="250"/>
        <v>41017.697638888887</v>
      </c>
      <c r="W2294">
        <f t="shared" si="251"/>
        <v>2012</v>
      </c>
    </row>
    <row r="2295" spans="1:23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9">
        <f t="shared" si="245"/>
        <v>41177.165972222225</v>
      </c>
      <c r="K2295">
        <v>1346345999</v>
      </c>
      <c r="L2295" s="9">
        <f t="shared" si="246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2">
        <f t="shared" si="247"/>
        <v>1.08</v>
      </c>
      <c r="R2295">
        <f t="shared" si="248"/>
        <v>34.07</v>
      </c>
      <c r="S2295" s="14" t="s">
        <v>8323</v>
      </c>
      <c r="T2295" t="s">
        <v>8324</v>
      </c>
      <c r="U2295" s="9">
        <f t="shared" si="249"/>
        <v>41151.708321759259</v>
      </c>
      <c r="V2295" s="9">
        <f t="shared" si="250"/>
        <v>41177.165972222225</v>
      </c>
      <c r="W2295">
        <f t="shared" si="251"/>
        <v>2012</v>
      </c>
    </row>
    <row r="2296" spans="1:23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9">
        <f t="shared" si="245"/>
        <v>41294.72314814815</v>
      </c>
      <c r="K2296">
        <v>1356110480</v>
      </c>
      <c r="L2296" s="9">
        <f t="shared" si="246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2">
        <f t="shared" si="247"/>
        <v>1.46</v>
      </c>
      <c r="R2296">
        <f t="shared" si="248"/>
        <v>65.209999999999994</v>
      </c>
      <c r="S2296" s="14" t="s">
        <v>8323</v>
      </c>
      <c r="T2296" t="s">
        <v>8324</v>
      </c>
      <c r="U2296" s="9">
        <f t="shared" si="249"/>
        <v>41264.72314814815</v>
      </c>
      <c r="V2296" s="9">
        <f t="shared" si="250"/>
        <v>41294.72314814815</v>
      </c>
      <c r="W2296">
        <f t="shared" si="251"/>
        <v>2012</v>
      </c>
    </row>
    <row r="2297" spans="1:23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9">
        <f t="shared" si="245"/>
        <v>41300.954351851848</v>
      </c>
      <c r="K2297">
        <v>1356648856</v>
      </c>
      <c r="L2297" s="9">
        <f t="shared" si="246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2">
        <f t="shared" si="247"/>
        <v>1.25</v>
      </c>
      <c r="R2297">
        <f t="shared" si="248"/>
        <v>44.21</v>
      </c>
      <c r="S2297" s="14" t="s">
        <v>8323</v>
      </c>
      <c r="T2297" t="s">
        <v>8324</v>
      </c>
      <c r="U2297" s="9">
        <f t="shared" si="249"/>
        <v>41270.954351851848</v>
      </c>
      <c r="V2297" s="9">
        <f t="shared" si="250"/>
        <v>41300.954351851848</v>
      </c>
      <c r="W2297">
        <f t="shared" si="251"/>
        <v>2012</v>
      </c>
    </row>
    <row r="2298" spans="1:23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9">
        <f t="shared" si="245"/>
        <v>40962.731782407405</v>
      </c>
      <c r="K2298">
        <v>1326994426</v>
      </c>
      <c r="L2298" s="9">
        <f t="shared" si="246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2">
        <f t="shared" si="247"/>
        <v>1.49</v>
      </c>
      <c r="R2298">
        <f t="shared" si="248"/>
        <v>71.97</v>
      </c>
      <c r="S2298" s="14" t="s">
        <v>8323</v>
      </c>
      <c r="T2298" t="s">
        <v>8324</v>
      </c>
      <c r="U2298" s="9">
        <f t="shared" si="249"/>
        <v>40927.731782407405</v>
      </c>
      <c r="V2298" s="9">
        <f t="shared" si="250"/>
        <v>40962.731782407405</v>
      </c>
      <c r="W2298">
        <f t="shared" si="251"/>
        <v>2012</v>
      </c>
    </row>
    <row r="2299" spans="1:23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9">
        <f t="shared" si="245"/>
        <v>40982.165972222225</v>
      </c>
      <c r="K2299">
        <v>1328749249</v>
      </c>
      <c r="L2299" s="9">
        <f t="shared" si="246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2">
        <f t="shared" si="247"/>
        <v>1.01</v>
      </c>
      <c r="R2299">
        <f t="shared" si="248"/>
        <v>52.95</v>
      </c>
      <c r="S2299" s="14" t="s">
        <v>8323</v>
      </c>
      <c r="T2299" t="s">
        <v>8324</v>
      </c>
      <c r="U2299" s="9">
        <f t="shared" si="249"/>
        <v>40948.042233796295</v>
      </c>
      <c r="V2299" s="9">
        <f t="shared" si="250"/>
        <v>40982.165972222225</v>
      </c>
      <c r="W2299">
        <f t="shared" si="251"/>
        <v>2012</v>
      </c>
    </row>
    <row r="2300" spans="1:23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9">
        <f t="shared" si="245"/>
        <v>41724.798993055556</v>
      </c>
      <c r="K2300">
        <v>1393272633</v>
      </c>
      <c r="L2300" s="9">
        <f t="shared" si="246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2">
        <f t="shared" si="247"/>
        <v>1.05</v>
      </c>
      <c r="R2300">
        <f t="shared" si="248"/>
        <v>109.45</v>
      </c>
      <c r="S2300" s="14" t="s">
        <v>8323</v>
      </c>
      <c r="T2300" t="s">
        <v>8324</v>
      </c>
      <c r="U2300" s="9">
        <f t="shared" si="249"/>
        <v>41694.84065972222</v>
      </c>
      <c r="V2300" s="9">
        <f t="shared" si="250"/>
        <v>41724.798993055556</v>
      </c>
      <c r="W2300">
        <f t="shared" si="251"/>
        <v>2014</v>
      </c>
    </row>
    <row r="2301" spans="1:23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9">
        <f t="shared" si="245"/>
        <v>40580.032511574071</v>
      </c>
      <c r="K2301">
        <v>1295657209</v>
      </c>
      <c r="L2301" s="9">
        <f t="shared" si="246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2">
        <f t="shared" si="247"/>
        <v>3.5</v>
      </c>
      <c r="R2301">
        <f t="shared" si="248"/>
        <v>75.040000000000006</v>
      </c>
      <c r="S2301" s="14" t="s">
        <v>8323</v>
      </c>
      <c r="T2301" t="s">
        <v>8324</v>
      </c>
      <c r="U2301" s="9">
        <f t="shared" si="249"/>
        <v>40565.032511574071</v>
      </c>
      <c r="V2301" s="9">
        <f t="shared" si="250"/>
        <v>40580.032511574071</v>
      </c>
      <c r="W2301">
        <f t="shared" si="251"/>
        <v>2011</v>
      </c>
    </row>
    <row r="2302" spans="1:23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9">
        <f t="shared" si="245"/>
        <v>41088.727037037039</v>
      </c>
      <c r="K2302">
        <v>1339694816</v>
      </c>
      <c r="L2302" s="9">
        <f t="shared" si="246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2">
        <f t="shared" si="247"/>
        <v>1.01</v>
      </c>
      <c r="R2302">
        <f t="shared" si="248"/>
        <v>115.71</v>
      </c>
      <c r="S2302" s="14" t="s">
        <v>8323</v>
      </c>
      <c r="T2302" t="s">
        <v>8324</v>
      </c>
      <c r="U2302" s="9">
        <f t="shared" si="249"/>
        <v>41074.727037037039</v>
      </c>
      <c r="V2302" s="9">
        <f t="shared" si="250"/>
        <v>41088.727037037039</v>
      </c>
      <c r="W2302">
        <f t="shared" si="251"/>
        <v>2012</v>
      </c>
    </row>
    <row r="2303" spans="1:23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9">
        <f t="shared" si="245"/>
        <v>41446.146944444445</v>
      </c>
      <c r="K2303">
        <v>1369193496</v>
      </c>
      <c r="L2303" s="9">
        <f t="shared" si="246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2">
        <f t="shared" si="247"/>
        <v>1.34</v>
      </c>
      <c r="R2303">
        <f t="shared" si="248"/>
        <v>31.66</v>
      </c>
      <c r="S2303" s="14" t="s">
        <v>8323</v>
      </c>
      <c r="T2303" t="s">
        <v>8327</v>
      </c>
      <c r="U2303" s="9">
        <f t="shared" si="249"/>
        <v>41416.146944444445</v>
      </c>
      <c r="V2303" s="9">
        <f t="shared" si="250"/>
        <v>41446.146944444445</v>
      </c>
      <c r="W2303">
        <f t="shared" si="251"/>
        <v>2013</v>
      </c>
    </row>
    <row r="2304" spans="1:23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9">
        <f t="shared" si="245"/>
        <v>41639.291666666664</v>
      </c>
      <c r="K2304">
        <v>1385585434</v>
      </c>
      <c r="L2304" s="9">
        <f t="shared" si="246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2">
        <f t="shared" si="247"/>
        <v>1.71</v>
      </c>
      <c r="R2304">
        <f t="shared" si="248"/>
        <v>46.18</v>
      </c>
      <c r="S2304" s="14" t="s">
        <v>8323</v>
      </c>
      <c r="T2304" t="s">
        <v>8327</v>
      </c>
      <c r="U2304" s="9">
        <f t="shared" si="249"/>
        <v>41605.868449074071</v>
      </c>
      <c r="V2304" s="9">
        <f t="shared" si="250"/>
        <v>41639.291666666664</v>
      </c>
      <c r="W2304">
        <f t="shared" si="251"/>
        <v>2013</v>
      </c>
    </row>
    <row r="2305" spans="1:23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9">
        <f t="shared" si="245"/>
        <v>40890.152731481481</v>
      </c>
      <c r="K2305">
        <v>1320287996</v>
      </c>
      <c r="L2305" s="9">
        <f t="shared" si="246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2">
        <f t="shared" si="247"/>
        <v>1.0900000000000001</v>
      </c>
      <c r="R2305">
        <f t="shared" si="248"/>
        <v>68.48</v>
      </c>
      <c r="S2305" s="14" t="s">
        <v>8323</v>
      </c>
      <c r="T2305" t="s">
        <v>8327</v>
      </c>
      <c r="U2305" s="9">
        <f t="shared" si="249"/>
        <v>40850.111064814817</v>
      </c>
      <c r="V2305" s="9">
        <f t="shared" si="250"/>
        <v>40890.152731481481</v>
      </c>
      <c r="W2305">
        <f t="shared" si="251"/>
        <v>2011</v>
      </c>
    </row>
    <row r="2306" spans="1:23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9">
        <f t="shared" ref="J2306:J2369" si="252">(I2306/86400)+DATE(1970,1,1)</f>
        <v>40544.207638888889</v>
      </c>
      <c r="K2306">
        <v>1290281691</v>
      </c>
      <c r="L2306" s="9">
        <f t="shared" ref="L2306:L2369" si="253">(K2306/86400)+DATE(1970,1,1)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2">
        <f t="shared" si="247"/>
        <v>1.01</v>
      </c>
      <c r="R2306">
        <f t="shared" si="248"/>
        <v>53.47</v>
      </c>
      <c r="S2306" s="14" t="s">
        <v>8323</v>
      </c>
      <c r="T2306" t="s">
        <v>8327</v>
      </c>
      <c r="U2306" s="9">
        <f t="shared" si="249"/>
        <v>40502.815868055557</v>
      </c>
      <c r="V2306" s="9">
        <f t="shared" si="250"/>
        <v>40544.207638888889</v>
      </c>
      <c r="W2306">
        <f t="shared" si="251"/>
        <v>2010</v>
      </c>
    </row>
    <row r="2307" spans="1:23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9">
        <f t="shared" si="252"/>
        <v>41859.75</v>
      </c>
      <c r="K2307">
        <v>1405356072</v>
      </c>
      <c r="L2307" s="9">
        <f t="shared" si="253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2">
        <f t="shared" ref="Q2307:Q2370" si="254">ROUND(E2307/D2307,2)</f>
        <v>1.01</v>
      </c>
      <c r="R2307">
        <f t="shared" ref="R2307:R2370" si="255">IFERROR(ROUND(E2307/N2307,2),0)</f>
        <v>109.11</v>
      </c>
      <c r="S2307" s="14" t="s">
        <v>8323</v>
      </c>
      <c r="T2307" t="s">
        <v>8327</v>
      </c>
      <c r="U2307" s="9">
        <f t="shared" ref="U2307:U2370" si="256">(K2307/86400)+DATE(1970,1,1)</f>
        <v>41834.695277777777</v>
      </c>
      <c r="V2307" s="9">
        <f t="shared" ref="V2307:V2370" si="257">(I2307/86400)+DATE(1970,1,1)</f>
        <v>41859.75</v>
      </c>
      <c r="W2307">
        <f t="shared" ref="W2307:W2370" si="258">YEAR(U2307)</f>
        <v>2014</v>
      </c>
    </row>
    <row r="2308" spans="1:23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9">
        <f t="shared" si="252"/>
        <v>40978.16815972222</v>
      </c>
      <c r="K2308">
        <v>1328760129</v>
      </c>
      <c r="L2308" s="9">
        <f t="shared" si="25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2">
        <f t="shared" si="254"/>
        <v>1.07</v>
      </c>
      <c r="R2308">
        <f t="shared" si="255"/>
        <v>51.19</v>
      </c>
      <c r="S2308" s="14" t="s">
        <v>8323</v>
      </c>
      <c r="T2308" t="s">
        <v>8327</v>
      </c>
      <c r="U2308" s="9">
        <f t="shared" si="256"/>
        <v>40948.16815972222</v>
      </c>
      <c r="V2308" s="9">
        <f t="shared" si="257"/>
        <v>40978.16815972222</v>
      </c>
      <c r="W2308">
        <f t="shared" si="258"/>
        <v>2012</v>
      </c>
    </row>
    <row r="2309" spans="1:23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9">
        <f t="shared" si="252"/>
        <v>41034.802407407406</v>
      </c>
      <c r="K2309">
        <v>1333653333</v>
      </c>
      <c r="L2309" s="9">
        <f t="shared" si="253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 s="12">
        <f t="shared" si="254"/>
        <v>1.07</v>
      </c>
      <c r="R2309">
        <f t="shared" si="255"/>
        <v>27.94</v>
      </c>
      <c r="S2309" s="14" t="s">
        <v>8323</v>
      </c>
      <c r="T2309" t="s">
        <v>8327</v>
      </c>
      <c r="U2309" s="9">
        <f t="shared" si="256"/>
        <v>41004.802465277782</v>
      </c>
      <c r="V2309" s="9">
        <f t="shared" si="257"/>
        <v>41034.802407407406</v>
      </c>
      <c r="W2309">
        <f t="shared" si="258"/>
        <v>2012</v>
      </c>
    </row>
    <row r="2310" spans="1:23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9">
        <f t="shared" si="252"/>
        <v>41880.041666666664</v>
      </c>
      <c r="K2310">
        <v>1406847996</v>
      </c>
      <c r="L2310" s="9">
        <f t="shared" si="25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2">
        <f t="shared" si="254"/>
        <v>1.01</v>
      </c>
      <c r="R2310">
        <f t="shared" si="255"/>
        <v>82.5</v>
      </c>
      <c r="S2310" s="14" t="s">
        <v>8323</v>
      </c>
      <c r="T2310" t="s">
        <v>8327</v>
      </c>
      <c r="U2310" s="9">
        <f t="shared" si="256"/>
        <v>41851.962916666671</v>
      </c>
      <c r="V2310" s="9">
        <f t="shared" si="257"/>
        <v>41880.041666666664</v>
      </c>
      <c r="W2310">
        <f t="shared" si="258"/>
        <v>2014</v>
      </c>
    </row>
    <row r="2311" spans="1:23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9">
        <f t="shared" si="252"/>
        <v>41342.987696759257</v>
      </c>
      <c r="K2311">
        <v>1359848537</v>
      </c>
      <c r="L2311" s="9">
        <f t="shared" si="25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2">
        <f t="shared" si="254"/>
        <v>1.07</v>
      </c>
      <c r="R2311">
        <f t="shared" si="255"/>
        <v>59.82</v>
      </c>
      <c r="S2311" s="14" t="s">
        <v>8323</v>
      </c>
      <c r="T2311" t="s">
        <v>8327</v>
      </c>
      <c r="U2311" s="9">
        <f t="shared" si="256"/>
        <v>41307.987696759257</v>
      </c>
      <c r="V2311" s="9">
        <f t="shared" si="257"/>
        <v>41342.987696759257</v>
      </c>
      <c r="W2311">
        <f t="shared" si="258"/>
        <v>2013</v>
      </c>
    </row>
    <row r="2312" spans="1:23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9">
        <f t="shared" si="252"/>
        <v>41354.752488425926</v>
      </c>
      <c r="K2312">
        <v>1361300615</v>
      </c>
      <c r="L2312" s="9">
        <f t="shared" si="25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2">
        <f t="shared" si="254"/>
        <v>4.29</v>
      </c>
      <c r="R2312">
        <f t="shared" si="255"/>
        <v>64.819999999999993</v>
      </c>
      <c r="S2312" s="14" t="s">
        <v>8323</v>
      </c>
      <c r="T2312" t="s">
        <v>8327</v>
      </c>
      <c r="U2312" s="9">
        <f t="shared" si="256"/>
        <v>41324.79415509259</v>
      </c>
      <c r="V2312" s="9">
        <f t="shared" si="257"/>
        <v>41354.752488425926</v>
      </c>
      <c r="W2312">
        <f t="shared" si="258"/>
        <v>2013</v>
      </c>
    </row>
    <row r="2313" spans="1:23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9">
        <f t="shared" si="252"/>
        <v>41766.004502314812</v>
      </c>
      <c r="K2313">
        <v>1396829189</v>
      </c>
      <c r="L2313" s="9">
        <f t="shared" si="25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2">
        <f t="shared" si="254"/>
        <v>1.04</v>
      </c>
      <c r="R2313">
        <f t="shared" si="255"/>
        <v>90.1</v>
      </c>
      <c r="S2313" s="14" t="s">
        <v>8323</v>
      </c>
      <c r="T2313" t="s">
        <v>8327</v>
      </c>
      <c r="U2313" s="9">
        <f t="shared" si="256"/>
        <v>41736.004502314812</v>
      </c>
      <c r="V2313" s="9">
        <f t="shared" si="257"/>
        <v>41766.004502314812</v>
      </c>
      <c r="W2313">
        <f t="shared" si="258"/>
        <v>2014</v>
      </c>
    </row>
    <row r="2314" spans="1:23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9">
        <f t="shared" si="252"/>
        <v>41747.958333333336</v>
      </c>
      <c r="K2314">
        <v>1395155478</v>
      </c>
      <c r="L2314" s="9">
        <f t="shared" si="25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2">
        <f t="shared" si="254"/>
        <v>1.08</v>
      </c>
      <c r="R2314">
        <f t="shared" si="255"/>
        <v>40.96</v>
      </c>
      <c r="S2314" s="14" t="s">
        <v>8323</v>
      </c>
      <c r="T2314" t="s">
        <v>8327</v>
      </c>
      <c r="U2314" s="9">
        <f t="shared" si="256"/>
        <v>41716.632847222223</v>
      </c>
      <c r="V2314" s="9">
        <f t="shared" si="257"/>
        <v>41747.958333333336</v>
      </c>
      <c r="W2314">
        <f t="shared" si="258"/>
        <v>2014</v>
      </c>
    </row>
    <row r="2315" spans="1:23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9">
        <f t="shared" si="252"/>
        <v>41032.958634259259</v>
      </c>
      <c r="K2315">
        <v>1333494026</v>
      </c>
      <c r="L2315" s="9">
        <f t="shared" si="25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2">
        <f t="shared" si="254"/>
        <v>1.76</v>
      </c>
      <c r="R2315">
        <f t="shared" si="255"/>
        <v>56</v>
      </c>
      <c r="S2315" s="14" t="s">
        <v>8323</v>
      </c>
      <c r="T2315" t="s">
        <v>8327</v>
      </c>
      <c r="U2315" s="9">
        <f t="shared" si="256"/>
        <v>41002.958634259259</v>
      </c>
      <c r="V2315" s="9">
        <f t="shared" si="257"/>
        <v>41032.958634259259</v>
      </c>
      <c r="W2315">
        <f t="shared" si="258"/>
        <v>2012</v>
      </c>
    </row>
    <row r="2316" spans="1:23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9">
        <f t="shared" si="252"/>
        <v>41067.551585648151</v>
      </c>
      <c r="K2316">
        <v>1336482857</v>
      </c>
      <c r="L2316" s="9">
        <f t="shared" si="25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2">
        <f t="shared" si="254"/>
        <v>1.57</v>
      </c>
      <c r="R2316">
        <f t="shared" si="255"/>
        <v>37.67</v>
      </c>
      <c r="S2316" s="14" t="s">
        <v>8323</v>
      </c>
      <c r="T2316" t="s">
        <v>8327</v>
      </c>
      <c r="U2316" s="9">
        <f t="shared" si="256"/>
        <v>41037.551585648151</v>
      </c>
      <c r="V2316" s="9">
        <f t="shared" si="257"/>
        <v>41067.551585648151</v>
      </c>
      <c r="W2316">
        <f t="shared" si="258"/>
        <v>2012</v>
      </c>
    </row>
    <row r="2317" spans="1:23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9">
        <f t="shared" si="252"/>
        <v>41034.72619212963</v>
      </c>
      <c r="K2317">
        <v>1333646743</v>
      </c>
      <c r="L2317" s="9">
        <f t="shared" si="25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2">
        <f t="shared" si="254"/>
        <v>1.03</v>
      </c>
      <c r="R2317">
        <f t="shared" si="255"/>
        <v>40.08</v>
      </c>
      <c r="S2317" s="14" t="s">
        <v>8323</v>
      </c>
      <c r="T2317" t="s">
        <v>8327</v>
      </c>
      <c r="U2317" s="9">
        <f t="shared" si="256"/>
        <v>41004.72619212963</v>
      </c>
      <c r="V2317" s="9">
        <f t="shared" si="257"/>
        <v>41034.72619212963</v>
      </c>
      <c r="W2317">
        <f t="shared" si="258"/>
        <v>2012</v>
      </c>
    </row>
    <row r="2318" spans="1:23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9">
        <f t="shared" si="252"/>
        <v>40156.766666666663</v>
      </c>
      <c r="K2318">
        <v>1253726650</v>
      </c>
      <c r="L2318" s="9">
        <f t="shared" si="25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2">
        <f t="shared" si="254"/>
        <v>1.04</v>
      </c>
      <c r="R2318">
        <f t="shared" si="255"/>
        <v>78.03</v>
      </c>
      <c r="S2318" s="14" t="s">
        <v>8323</v>
      </c>
      <c r="T2318" t="s">
        <v>8327</v>
      </c>
      <c r="U2318" s="9">
        <f t="shared" si="256"/>
        <v>40079.725115740745</v>
      </c>
      <c r="V2318" s="9">
        <f t="shared" si="257"/>
        <v>40156.766666666663</v>
      </c>
      <c r="W2318">
        <f t="shared" si="258"/>
        <v>2009</v>
      </c>
    </row>
    <row r="2319" spans="1:23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9">
        <f t="shared" si="252"/>
        <v>40224.208333333336</v>
      </c>
      <c r="K2319">
        <v>1263474049</v>
      </c>
      <c r="L2319" s="9">
        <f t="shared" si="25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2">
        <f t="shared" si="254"/>
        <v>1.04</v>
      </c>
      <c r="R2319">
        <f t="shared" si="255"/>
        <v>18.91</v>
      </c>
      <c r="S2319" s="14" t="s">
        <v>8323</v>
      </c>
      <c r="T2319" t="s">
        <v>8327</v>
      </c>
      <c r="U2319" s="9">
        <f t="shared" si="256"/>
        <v>40192.542233796295</v>
      </c>
      <c r="V2319" s="9">
        <f t="shared" si="257"/>
        <v>40224.208333333336</v>
      </c>
      <c r="W2319">
        <f t="shared" si="258"/>
        <v>2010</v>
      </c>
    </row>
    <row r="2320" spans="1:23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9">
        <f t="shared" si="252"/>
        <v>40082.165972222225</v>
      </c>
      <c r="K2320">
        <v>1251214014</v>
      </c>
      <c r="L2320" s="9">
        <f t="shared" si="25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2">
        <f t="shared" si="254"/>
        <v>1.21</v>
      </c>
      <c r="R2320">
        <f t="shared" si="255"/>
        <v>37.130000000000003</v>
      </c>
      <c r="S2320" s="14" t="s">
        <v>8323</v>
      </c>
      <c r="T2320" t="s">
        <v>8327</v>
      </c>
      <c r="U2320" s="9">
        <f t="shared" si="256"/>
        <v>40050.643680555557</v>
      </c>
      <c r="V2320" s="9">
        <f t="shared" si="257"/>
        <v>40082.165972222225</v>
      </c>
      <c r="W2320">
        <f t="shared" si="258"/>
        <v>2009</v>
      </c>
    </row>
    <row r="2321" spans="1:23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9">
        <f t="shared" si="252"/>
        <v>41623.082002314812</v>
      </c>
      <c r="K2321">
        <v>1384480685</v>
      </c>
      <c r="L2321" s="9">
        <f t="shared" si="25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2">
        <f t="shared" si="254"/>
        <v>1.08</v>
      </c>
      <c r="R2321">
        <f t="shared" si="255"/>
        <v>41.96</v>
      </c>
      <c r="S2321" s="14" t="s">
        <v>8323</v>
      </c>
      <c r="T2321" t="s">
        <v>8327</v>
      </c>
      <c r="U2321" s="9">
        <f t="shared" si="256"/>
        <v>41593.082002314812</v>
      </c>
      <c r="V2321" s="9">
        <f t="shared" si="257"/>
        <v>41623.082002314812</v>
      </c>
      <c r="W2321">
        <f t="shared" si="258"/>
        <v>2013</v>
      </c>
    </row>
    <row r="2322" spans="1:23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9">
        <f t="shared" si="252"/>
        <v>41731.775462962964</v>
      </c>
      <c r="K2322">
        <v>1393443400</v>
      </c>
      <c r="L2322" s="9">
        <f t="shared" si="25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2">
        <f t="shared" si="254"/>
        <v>1.0900000000000001</v>
      </c>
      <c r="R2322">
        <f t="shared" si="255"/>
        <v>61.04</v>
      </c>
      <c r="S2322" s="14" t="s">
        <v>8323</v>
      </c>
      <c r="T2322" t="s">
        <v>8327</v>
      </c>
      <c r="U2322" s="9">
        <f t="shared" si="256"/>
        <v>41696.817129629628</v>
      </c>
      <c r="V2322" s="9">
        <f t="shared" si="257"/>
        <v>41731.775462962964</v>
      </c>
      <c r="W2322">
        <f t="shared" si="258"/>
        <v>2014</v>
      </c>
    </row>
    <row r="2323" spans="1:23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9">
        <f t="shared" si="252"/>
        <v>42829.21876157407</v>
      </c>
      <c r="K2323">
        <v>1488694501</v>
      </c>
      <c r="L2323" s="9">
        <f t="shared" si="25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2">
        <f t="shared" si="254"/>
        <v>0.39</v>
      </c>
      <c r="R2323">
        <f t="shared" si="255"/>
        <v>64.53</v>
      </c>
      <c r="S2323" s="14" t="s">
        <v>8334</v>
      </c>
      <c r="T2323" t="s">
        <v>8350</v>
      </c>
      <c r="U2323" s="9">
        <f t="shared" si="256"/>
        <v>42799.260428240741</v>
      </c>
      <c r="V2323" s="9">
        <f t="shared" si="257"/>
        <v>42829.21876157407</v>
      </c>
      <c r="W2323">
        <f t="shared" si="258"/>
        <v>2017</v>
      </c>
    </row>
    <row r="2324" spans="1:23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9">
        <f t="shared" si="252"/>
        <v>42834.853807870371</v>
      </c>
      <c r="K2324">
        <v>1489181369</v>
      </c>
      <c r="L2324" s="9">
        <f t="shared" si="253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 s="12">
        <f t="shared" si="254"/>
        <v>0.03</v>
      </c>
      <c r="R2324">
        <f t="shared" si="255"/>
        <v>21.25</v>
      </c>
      <c r="S2324" s="14" t="s">
        <v>8334</v>
      </c>
      <c r="T2324" t="s">
        <v>8350</v>
      </c>
      <c r="U2324" s="9">
        <f t="shared" si="256"/>
        <v>42804.895474537036</v>
      </c>
      <c r="V2324" s="9">
        <f t="shared" si="257"/>
        <v>42834.853807870371</v>
      </c>
      <c r="W2324">
        <f t="shared" si="258"/>
        <v>2017</v>
      </c>
    </row>
    <row r="2325" spans="1:23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9">
        <f t="shared" si="252"/>
        <v>42814.755173611113</v>
      </c>
      <c r="K2325">
        <v>1489428447</v>
      </c>
      <c r="L2325" s="9">
        <f t="shared" si="253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 s="12">
        <f t="shared" si="254"/>
        <v>0.48</v>
      </c>
      <c r="R2325">
        <f t="shared" si="255"/>
        <v>30</v>
      </c>
      <c r="S2325" s="14" t="s">
        <v>8334</v>
      </c>
      <c r="T2325" t="s">
        <v>8350</v>
      </c>
      <c r="U2325" s="9">
        <f t="shared" si="256"/>
        <v>42807.755173611113</v>
      </c>
      <c r="V2325" s="9">
        <f t="shared" si="257"/>
        <v>42814.755173611113</v>
      </c>
      <c r="W2325">
        <f t="shared" si="258"/>
        <v>2017</v>
      </c>
    </row>
    <row r="2326" spans="1:23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9">
        <f t="shared" si="252"/>
        <v>42820.843576388885</v>
      </c>
      <c r="K2326">
        <v>1487970885</v>
      </c>
      <c r="L2326" s="9">
        <f t="shared" si="25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2">
        <f t="shared" si="254"/>
        <v>0.21</v>
      </c>
      <c r="R2326">
        <f t="shared" si="255"/>
        <v>25.49</v>
      </c>
      <c r="S2326" s="14" t="s">
        <v>8334</v>
      </c>
      <c r="T2326" t="s">
        <v>8350</v>
      </c>
      <c r="U2326" s="9">
        <f t="shared" si="256"/>
        <v>42790.885243055556</v>
      </c>
      <c r="V2326" s="9">
        <f t="shared" si="257"/>
        <v>42820.843576388885</v>
      </c>
      <c r="W2326">
        <f t="shared" si="258"/>
        <v>2017</v>
      </c>
    </row>
    <row r="2327" spans="1:23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9">
        <f t="shared" si="252"/>
        <v>42823.980682870373</v>
      </c>
      <c r="K2327">
        <v>1488241931</v>
      </c>
      <c r="L2327" s="9">
        <f t="shared" si="25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2">
        <f t="shared" si="254"/>
        <v>0.08</v>
      </c>
      <c r="R2327">
        <f t="shared" si="255"/>
        <v>11.43</v>
      </c>
      <c r="S2327" s="14" t="s">
        <v>8334</v>
      </c>
      <c r="T2327" t="s">
        <v>8350</v>
      </c>
      <c r="U2327" s="9">
        <f t="shared" si="256"/>
        <v>42794.022349537037</v>
      </c>
      <c r="V2327" s="9">
        <f t="shared" si="257"/>
        <v>42823.980682870373</v>
      </c>
      <c r="W2327">
        <f t="shared" si="258"/>
        <v>2017</v>
      </c>
    </row>
    <row r="2328" spans="1:23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9">
        <f t="shared" si="252"/>
        <v>42855.708333333328</v>
      </c>
      <c r="K2328">
        <v>1489106948</v>
      </c>
      <c r="L2328" s="9">
        <f t="shared" si="25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2">
        <f t="shared" si="254"/>
        <v>0.01</v>
      </c>
      <c r="R2328">
        <f t="shared" si="255"/>
        <v>108</v>
      </c>
      <c r="S2328" s="14" t="s">
        <v>8334</v>
      </c>
      <c r="T2328" t="s">
        <v>8350</v>
      </c>
      <c r="U2328" s="9">
        <f t="shared" si="256"/>
        <v>42804.034120370372</v>
      </c>
      <c r="V2328" s="9">
        <f t="shared" si="257"/>
        <v>42855.708333333328</v>
      </c>
      <c r="W2328">
        <f t="shared" si="258"/>
        <v>2017</v>
      </c>
    </row>
    <row r="2329" spans="1:23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9">
        <f t="shared" si="252"/>
        <v>41877.917129629626</v>
      </c>
      <c r="K2329">
        <v>1406066440</v>
      </c>
      <c r="L2329" s="9">
        <f t="shared" si="253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 s="12">
        <f t="shared" si="254"/>
        <v>5.26</v>
      </c>
      <c r="R2329">
        <f t="shared" si="255"/>
        <v>54.88</v>
      </c>
      <c r="S2329" s="14" t="s">
        <v>8334</v>
      </c>
      <c r="T2329" t="s">
        <v>8350</v>
      </c>
      <c r="U2329" s="9">
        <f t="shared" si="256"/>
        <v>41842.917129629626</v>
      </c>
      <c r="V2329" s="9">
        <f t="shared" si="257"/>
        <v>41877.917129629626</v>
      </c>
      <c r="W2329">
        <f t="shared" si="258"/>
        <v>2014</v>
      </c>
    </row>
    <row r="2330" spans="1:23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9">
        <f t="shared" si="252"/>
        <v>42169.781678240739</v>
      </c>
      <c r="K2330">
        <v>1431715537</v>
      </c>
      <c r="L2330" s="9">
        <f t="shared" si="253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 s="12">
        <f t="shared" si="254"/>
        <v>2.54</v>
      </c>
      <c r="R2330">
        <f t="shared" si="255"/>
        <v>47.38</v>
      </c>
      <c r="S2330" s="14" t="s">
        <v>8334</v>
      </c>
      <c r="T2330" t="s">
        <v>8350</v>
      </c>
      <c r="U2330" s="9">
        <f t="shared" si="256"/>
        <v>42139.781678240739</v>
      </c>
      <c r="V2330" s="9">
        <f t="shared" si="257"/>
        <v>42169.781678240739</v>
      </c>
      <c r="W2330">
        <f t="shared" si="258"/>
        <v>2015</v>
      </c>
    </row>
    <row r="2331" spans="1:23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9">
        <f t="shared" si="252"/>
        <v>41837.624374999999</v>
      </c>
      <c r="K2331">
        <v>1403017146</v>
      </c>
      <c r="L2331" s="9">
        <f t="shared" si="25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2">
        <f t="shared" si="254"/>
        <v>1.06</v>
      </c>
      <c r="R2331">
        <f t="shared" si="255"/>
        <v>211.84</v>
      </c>
      <c r="S2331" s="14" t="s">
        <v>8334</v>
      </c>
      <c r="T2331" t="s">
        <v>8350</v>
      </c>
      <c r="U2331" s="9">
        <f t="shared" si="256"/>
        <v>41807.624374999999</v>
      </c>
      <c r="V2331" s="9">
        <f t="shared" si="257"/>
        <v>41837.624374999999</v>
      </c>
      <c r="W2331">
        <f t="shared" si="258"/>
        <v>2014</v>
      </c>
    </row>
    <row r="2332" spans="1:23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9">
        <f t="shared" si="252"/>
        <v>42363</v>
      </c>
      <c r="K2332">
        <v>1448400943</v>
      </c>
      <c r="L2332" s="9">
        <f t="shared" si="25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2">
        <f t="shared" si="254"/>
        <v>1.02</v>
      </c>
      <c r="R2332">
        <f t="shared" si="255"/>
        <v>219.93</v>
      </c>
      <c r="S2332" s="14" t="s">
        <v>8334</v>
      </c>
      <c r="T2332" t="s">
        <v>8350</v>
      </c>
      <c r="U2332" s="9">
        <f t="shared" si="256"/>
        <v>42332.89980324074</v>
      </c>
      <c r="V2332" s="9">
        <f t="shared" si="257"/>
        <v>42363</v>
      </c>
      <c r="W2332">
        <f t="shared" si="258"/>
        <v>2015</v>
      </c>
    </row>
    <row r="2333" spans="1:23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9">
        <f t="shared" si="252"/>
        <v>41869.005671296298</v>
      </c>
      <c r="K2333">
        <v>1405728490</v>
      </c>
      <c r="L2333" s="9">
        <f t="shared" si="25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2">
        <f t="shared" si="254"/>
        <v>1.44</v>
      </c>
      <c r="R2333">
        <f t="shared" si="255"/>
        <v>40.799999999999997</v>
      </c>
      <c r="S2333" s="14" t="s">
        <v>8334</v>
      </c>
      <c r="T2333" t="s">
        <v>8350</v>
      </c>
      <c r="U2333" s="9">
        <f t="shared" si="256"/>
        <v>41839.005671296298</v>
      </c>
      <c r="V2333" s="9">
        <f t="shared" si="257"/>
        <v>41869.005671296298</v>
      </c>
      <c r="W2333">
        <f t="shared" si="258"/>
        <v>2014</v>
      </c>
    </row>
    <row r="2334" spans="1:23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9">
        <f t="shared" si="252"/>
        <v>42041.628136574072</v>
      </c>
      <c r="K2334">
        <v>1420643071</v>
      </c>
      <c r="L2334" s="9">
        <f t="shared" si="25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2">
        <f t="shared" si="254"/>
        <v>1.06</v>
      </c>
      <c r="R2334">
        <f t="shared" si="255"/>
        <v>75.5</v>
      </c>
      <c r="S2334" s="14" t="s">
        <v>8334</v>
      </c>
      <c r="T2334" t="s">
        <v>8350</v>
      </c>
      <c r="U2334" s="9">
        <f t="shared" si="256"/>
        <v>42011.628136574072</v>
      </c>
      <c r="V2334" s="9">
        <f t="shared" si="257"/>
        <v>42041.628136574072</v>
      </c>
      <c r="W2334">
        <f t="shared" si="258"/>
        <v>2015</v>
      </c>
    </row>
    <row r="2335" spans="1:23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9">
        <f t="shared" si="252"/>
        <v>41788.743055555555</v>
      </c>
      <c r="K2335">
        <v>1399563390</v>
      </c>
      <c r="L2335" s="9">
        <f t="shared" si="25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2">
        <f t="shared" si="254"/>
        <v>2.12</v>
      </c>
      <c r="R2335">
        <f t="shared" si="255"/>
        <v>13.54</v>
      </c>
      <c r="S2335" s="14" t="s">
        <v>8334</v>
      </c>
      <c r="T2335" t="s">
        <v>8350</v>
      </c>
      <c r="U2335" s="9">
        <f t="shared" si="256"/>
        <v>41767.650347222225</v>
      </c>
      <c r="V2335" s="9">
        <f t="shared" si="257"/>
        <v>41788.743055555555</v>
      </c>
      <c r="W2335">
        <f t="shared" si="258"/>
        <v>2014</v>
      </c>
    </row>
    <row r="2336" spans="1:23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9">
        <f t="shared" si="252"/>
        <v>41948.731944444444</v>
      </c>
      <c r="K2336">
        <v>1412611498</v>
      </c>
      <c r="L2336" s="9">
        <f t="shared" si="25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2">
        <f t="shared" si="254"/>
        <v>1.02</v>
      </c>
      <c r="R2336">
        <f t="shared" si="255"/>
        <v>60.87</v>
      </c>
      <c r="S2336" s="14" t="s">
        <v>8334</v>
      </c>
      <c r="T2336" t="s">
        <v>8350</v>
      </c>
      <c r="U2336" s="9">
        <f t="shared" si="256"/>
        <v>41918.670115740737</v>
      </c>
      <c r="V2336" s="9">
        <f t="shared" si="257"/>
        <v>41948.731944444444</v>
      </c>
      <c r="W2336">
        <f t="shared" si="258"/>
        <v>2014</v>
      </c>
    </row>
    <row r="2337" spans="1:23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9">
        <f t="shared" si="252"/>
        <v>41801.572256944448</v>
      </c>
      <c r="K2337">
        <v>1399902243</v>
      </c>
      <c r="L2337" s="9">
        <f t="shared" si="25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2">
        <f t="shared" si="254"/>
        <v>1.02</v>
      </c>
      <c r="R2337">
        <f t="shared" si="255"/>
        <v>115.69</v>
      </c>
      <c r="S2337" s="14" t="s">
        <v>8334</v>
      </c>
      <c r="T2337" t="s">
        <v>8350</v>
      </c>
      <c r="U2337" s="9">
        <f t="shared" si="256"/>
        <v>41771.572256944448</v>
      </c>
      <c r="V2337" s="9">
        <f t="shared" si="257"/>
        <v>41801.572256944448</v>
      </c>
      <c r="W2337">
        <f t="shared" si="258"/>
        <v>2014</v>
      </c>
    </row>
    <row r="2338" spans="1:23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9">
        <f t="shared" si="252"/>
        <v>41706.924710648149</v>
      </c>
      <c r="K2338">
        <v>1390860695</v>
      </c>
      <c r="L2338" s="9">
        <f t="shared" si="25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2">
        <f t="shared" si="254"/>
        <v>5.21</v>
      </c>
      <c r="R2338">
        <f t="shared" si="255"/>
        <v>48.1</v>
      </c>
      <c r="S2338" s="14" t="s">
        <v>8334</v>
      </c>
      <c r="T2338" t="s">
        <v>8350</v>
      </c>
      <c r="U2338" s="9">
        <f t="shared" si="256"/>
        <v>41666.924710648149</v>
      </c>
      <c r="V2338" s="9">
        <f t="shared" si="257"/>
        <v>41706.924710648149</v>
      </c>
      <c r="W2338">
        <f t="shared" si="258"/>
        <v>2014</v>
      </c>
    </row>
    <row r="2339" spans="1:23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9">
        <f t="shared" si="252"/>
        <v>41816.640543981484</v>
      </c>
      <c r="K2339">
        <v>1401204143</v>
      </c>
      <c r="L2339" s="9">
        <f t="shared" si="25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2">
        <f t="shared" si="254"/>
        <v>1.1100000000000001</v>
      </c>
      <c r="R2339">
        <f t="shared" si="255"/>
        <v>74.180000000000007</v>
      </c>
      <c r="S2339" s="14" t="s">
        <v>8334</v>
      </c>
      <c r="T2339" t="s">
        <v>8350</v>
      </c>
      <c r="U2339" s="9">
        <f t="shared" si="256"/>
        <v>41786.640543981484</v>
      </c>
      <c r="V2339" s="9">
        <f t="shared" si="257"/>
        <v>41816.640543981484</v>
      </c>
      <c r="W2339">
        <f t="shared" si="258"/>
        <v>2014</v>
      </c>
    </row>
    <row r="2340" spans="1:23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9">
        <f t="shared" si="252"/>
        <v>41819.89680555556</v>
      </c>
      <c r="K2340">
        <v>1401485484</v>
      </c>
      <c r="L2340" s="9">
        <f t="shared" si="253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 s="12">
        <f t="shared" si="254"/>
        <v>1.01</v>
      </c>
      <c r="R2340">
        <f t="shared" si="255"/>
        <v>123.35</v>
      </c>
      <c r="S2340" s="14" t="s">
        <v>8334</v>
      </c>
      <c r="T2340" t="s">
        <v>8350</v>
      </c>
      <c r="U2340" s="9">
        <f t="shared" si="256"/>
        <v>41789.89680555556</v>
      </c>
      <c r="V2340" s="9">
        <f t="shared" si="257"/>
        <v>41819.89680555556</v>
      </c>
      <c r="W2340">
        <f t="shared" si="258"/>
        <v>2014</v>
      </c>
    </row>
    <row r="2341" spans="1:23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9">
        <f t="shared" si="252"/>
        <v>42723.332638888889</v>
      </c>
      <c r="K2341">
        <v>1479496309</v>
      </c>
      <c r="L2341" s="9">
        <f t="shared" si="25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2">
        <f t="shared" si="254"/>
        <v>2.94</v>
      </c>
      <c r="R2341">
        <f t="shared" si="255"/>
        <v>66.62</v>
      </c>
      <c r="S2341" s="14" t="s">
        <v>8334</v>
      </c>
      <c r="T2341" t="s">
        <v>8350</v>
      </c>
      <c r="U2341" s="9">
        <f t="shared" si="256"/>
        <v>42692.79987268518</v>
      </c>
      <c r="V2341" s="9">
        <f t="shared" si="257"/>
        <v>42723.332638888889</v>
      </c>
      <c r="W2341">
        <f t="shared" si="258"/>
        <v>2016</v>
      </c>
    </row>
    <row r="2342" spans="1:23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9">
        <f t="shared" si="252"/>
        <v>42673.642800925925</v>
      </c>
      <c r="K2342">
        <v>1475249138</v>
      </c>
      <c r="L2342" s="9">
        <f t="shared" si="25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2">
        <f t="shared" si="254"/>
        <v>1.06</v>
      </c>
      <c r="R2342">
        <f t="shared" si="255"/>
        <v>104.99</v>
      </c>
      <c r="S2342" s="14" t="s">
        <v>8334</v>
      </c>
      <c r="T2342" t="s">
        <v>8350</v>
      </c>
      <c r="U2342" s="9">
        <f t="shared" si="256"/>
        <v>42643.642800925925</v>
      </c>
      <c r="V2342" s="9">
        <f t="shared" si="257"/>
        <v>42673.642800925925</v>
      </c>
      <c r="W2342">
        <f t="shared" si="258"/>
        <v>2016</v>
      </c>
    </row>
    <row r="2343" spans="1:23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9">
        <f t="shared" si="252"/>
        <v>42197.813703703709</v>
      </c>
      <c r="K2343">
        <v>1434137504</v>
      </c>
      <c r="L2343" s="9">
        <f t="shared" si="25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2">
        <f t="shared" si="254"/>
        <v>0</v>
      </c>
      <c r="R2343">
        <f t="shared" si="255"/>
        <v>0</v>
      </c>
      <c r="S2343" s="14" t="s">
        <v>8317</v>
      </c>
      <c r="T2343" t="s">
        <v>8318</v>
      </c>
      <c r="U2343" s="9">
        <f t="shared" si="256"/>
        <v>42167.813703703709</v>
      </c>
      <c r="V2343" s="9">
        <f t="shared" si="257"/>
        <v>42197.813703703709</v>
      </c>
      <c r="W2343">
        <f t="shared" si="258"/>
        <v>2015</v>
      </c>
    </row>
    <row r="2344" spans="1:23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9">
        <f t="shared" si="252"/>
        <v>41918.208333333336</v>
      </c>
      <c r="K2344">
        <v>1410799870</v>
      </c>
      <c r="L2344" s="9">
        <f t="shared" si="25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2">
        <f t="shared" si="254"/>
        <v>0</v>
      </c>
      <c r="R2344">
        <f t="shared" si="255"/>
        <v>0</v>
      </c>
      <c r="S2344" s="14" t="s">
        <v>8317</v>
      </c>
      <c r="T2344" t="s">
        <v>8318</v>
      </c>
      <c r="U2344" s="9">
        <f t="shared" si="256"/>
        <v>41897.702199074076</v>
      </c>
      <c r="V2344" s="9">
        <f t="shared" si="257"/>
        <v>41918.208333333336</v>
      </c>
      <c r="W2344">
        <f t="shared" si="258"/>
        <v>2014</v>
      </c>
    </row>
    <row r="2345" spans="1:23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9">
        <f t="shared" si="252"/>
        <v>42377.82430555555</v>
      </c>
      <c r="K2345">
        <v>1447962505</v>
      </c>
      <c r="L2345" s="9">
        <f t="shared" si="25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2">
        <f t="shared" si="254"/>
        <v>0.03</v>
      </c>
      <c r="R2345">
        <f t="shared" si="255"/>
        <v>300</v>
      </c>
      <c r="S2345" s="14" t="s">
        <v>8317</v>
      </c>
      <c r="T2345" t="s">
        <v>8318</v>
      </c>
      <c r="U2345" s="9">
        <f t="shared" si="256"/>
        <v>42327.825289351851</v>
      </c>
      <c r="V2345" s="9">
        <f t="shared" si="257"/>
        <v>42377.82430555555</v>
      </c>
      <c r="W2345">
        <f t="shared" si="258"/>
        <v>2015</v>
      </c>
    </row>
    <row r="2346" spans="1:23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9">
        <f t="shared" si="252"/>
        <v>42545.727650462963</v>
      </c>
      <c r="K2346">
        <v>1464197269</v>
      </c>
      <c r="L2346" s="9">
        <f t="shared" si="25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2">
        <f t="shared" si="254"/>
        <v>0</v>
      </c>
      <c r="R2346">
        <f t="shared" si="255"/>
        <v>1</v>
      </c>
      <c r="S2346" s="14" t="s">
        <v>8317</v>
      </c>
      <c r="T2346" t="s">
        <v>8318</v>
      </c>
      <c r="U2346" s="9">
        <f t="shared" si="256"/>
        <v>42515.727650462963</v>
      </c>
      <c r="V2346" s="9">
        <f t="shared" si="257"/>
        <v>42545.727650462963</v>
      </c>
      <c r="W2346">
        <f t="shared" si="258"/>
        <v>2016</v>
      </c>
    </row>
    <row r="2347" spans="1:23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9">
        <f t="shared" si="252"/>
        <v>42094.985416666663</v>
      </c>
      <c r="K2347">
        <v>1424822556</v>
      </c>
      <c r="L2347" s="9">
        <f t="shared" si="25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2">
        <f t="shared" si="254"/>
        <v>0</v>
      </c>
      <c r="R2347">
        <f t="shared" si="255"/>
        <v>0</v>
      </c>
      <c r="S2347" s="14" t="s">
        <v>8317</v>
      </c>
      <c r="T2347" t="s">
        <v>8318</v>
      </c>
      <c r="U2347" s="9">
        <f t="shared" si="256"/>
        <v>42060.001805555556</v>
      </c>
      <c r="V2347" s="9">
        <f t="shared" si="257"/>
        <v>42094.985416666663</v>
      </c>
      <c r="W2347">
        <f t="shared" si="258"/>
        <v>2015</v>
      </c>
    </row>
    <row r="2348" spans="1:23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9">
        <f t="shared" si="252"/>
        <v>42660.79896990741</v>
      </c>
      <c r="K2348">
        <v>1472843431</v>
      </c>
      <c r="L2348" s="9">
        <f t="shared" si="25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2">
        <f t="shared" si="254"/>
        <v>0</v>
      </c>
      <c r="R2348">
        <f t="shared" si="255"/>
        <v>13</v>
      </c>
      <c r="S2348" s="14" t="s">
        <v>8317</v>
      </c>
      <c r="T2348" t="s">
        <v>8318</v>
      </c>
      <c r="U2348" s="9">
        <f t="shared" si="256"/>
        <v>42615.79896990741</v>
      </c>
      <c r="V2348" s="9">
        <f t="shared" si="257"/>
        <v>42660.79896990741</v>
      </c>
      <c r="W2348">
        <f t="shared" si="258"/>
        <v>2016</v>
      </c>
    </row>
    <row r="2349" spans="1:23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9">
        <f t="shared" si="252"/>
        <v>42607.607361111106</v>
      </c>
      <c r="K2349">
        <v>1469543676</v>
      </c>
      <c r="L2349" s="9">
        <f t="shared" si="253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 s="12">
        <f t="shared" si="254"/>
        <v>0.02</v>
      </c>
      <c r="R2349">
        <f t="shared" si="255"/>
        <v>15</v>
      </c>
      <c r="S2349" s="14" t="s">
        <v>8317</v>
      </c>
      <c r="T2349" t="s">
        <v>8318</v>
      </c>
      <c r="U2349" s="9">
        <f t="shared" si="256"/>
        <v>42577.607361111106</v>
      </c>
      <c r="V2349" s="9">
        <f t="shared" si="257"/>
        <v>42607.607361111106</v>
      </c>
      <c r="W2349">
        <f t="shared" si="258"/>
        <v>2016</v>
      </c>
    </row>
    <row r="2350" spans="1:23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9">
        <f t="shared" si="252"/>
        <v>42420.932152777779</v>
      </c>
      <c r="K2350">
        <v>1450822938</v>
      </c>
      <c r="L2350" s="9">
        <f t="shared" si="25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2">
        <f t="shared" si="254"/>
        <v>0</v>
      </c>
      <c r="R2350">
        <f t="shared" si="255"/>
        <v>54</v>
      </c>
      <c r="S2350" s="14" t="s">
        <v>8317</v>
      </c>
      <c r="T2350" t="s">
        <v>8318</v>
      </c>
      <c r="U2350" s="9">
        <f t="shared" si="256"/>
        <v>42360.932152777779</v>
      </c>
      <c r="V2350" s="9">
        <f t="shared" si="257"/>
        <v>42420.932152777779</v>
      </c>
      <c r="W2350">
        <f t="shared" si="258"/>
        <v>2015</v>
      </c>
    </row>
    <row r="2351" spans="1:23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9">
        <f t="shared" si="252"/>
        <v>42227.775787037041</v>
      </c>
      <c r="K2351">
        <v>1436812628</v>
      </c>
      <c r="L2351" s="9">
        <f t="shared" si="25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2">
        <f t="shared" si="254"/>
        <v>0</v>
      </c>
      <c r="R2351">
        <f t="shared" si="255"/>
        <v>0</v>
      </c>
      <c r="S2351" s="14" t="s">
        <v>8317</v>
      </c>
      <c r="T2351" t="s">
        <v>8318</v>
      </c>
      <c r="U2351" s="9">
        <f t="shared" si="256"/>
        <v>42198.775787037041</v>
      </c>
      <c r="V2351" s="9">
        <f t="shared" si="257"/>
        <v>42227.775787037041</v>
      </c>
      <c r="W2351">
        <f t="shared" si="258"/>
        <v>2015</v>
      </c>
    </row>
    <row r="2352" spans="1:23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9">
        <f t="shared" si="252"/>
        <v>42738.842245370368</v>
      </c>
      <c r="K2352">
        <v>1480882370</v>
      </c>
      <c r="L2352" s="9">
        <f t="shared" si="25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2">
        <f t="shared" si="254"/>
        <v>0</v>
      </c>
      <c r="R2352">
        <f t="shared" si="255"/>
        <v>0</v>
      </c>
      <c r="S2352" s="14" t="s">
        <v>8317</v>
      </c>
      <c r="T2352" t="s">
        <v>8318</v>
      </c>
      <c r="U2352" s="9">
        <f t="shared" si="256"/>
        <v>42708.842245370368</v>
      </c>
      <c r="V2352" s="9">
        <f t="shared" si="257"/>
        <v>42738.842245370368</v>
      </c>
      <c r="W2352">
        <f t="shared" si="258"/>
        <v>2016</v>
      </c>
    </row>
    <row r="2353" spans="1:23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9">
        <f t="shared" si="252"/>
        <v>42124.101145833338</v>
      </c>
      <c r="K2353">
        <v>1427768739</v>
      </c>
      <c r="L2353" s="9">
        <f t="shared" si="25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2">
        <f t="shared" si="254"/>
        <v>0.01</v>
      </c>
      <c r="R2353">
        <f t="shared" si="255"/>
        <v>15.43</v>
      </c>
      <c r="S2353" s="14" t="s">
        <v>8317</v>
      </c>
      <c r="T2353" t="s">
        <v>8318</v>
      </c>
      <c r="U2353" s="9">
        <f t="shared" si="256"/>
        <v>42094.101145833338</v>
      </c>
      <c r="V2353" s="9">
        <f t="shared" si="257"/>
        <v>42124.101145833338</v>
      </c>
      <c r="W2353">
        <f t="shared" si="258"/>
        <v>2015</v>
      </c>
    </row>
    <row r="2354" spans="1:23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9">
        <f t="shared" si="252"/>
        <v>42161.633703703701</v>
      </c>
      <c r="K2354">
        <v>1428419552</v>
      </c>
      <c r="L2354" s="9">
        <f t="shared" si="25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2">
        <f t="shared" si="254"/>
        <v>0</v>
      </c>
      <c r="R2354">
        <f t="shared" si="255"/>
        <v>0</v>
      </c>
      <c r="S2354" s="14" t="s">
        <v>8317</v>
      </c>
      <c r="T2354" t="s">
        <v>8318</v>
      </c>
      <c r="U2354" s="9">
        <f t="shared" si="256"/>
        <v>42101.633703703701</v>
      </c>
      <c r="V2354" s="9">
        <f t="shared" si="257"/>
        <v>42161.633703703701</v>
      </c>
      <c r="W2354">
        <f t="shared" si="258"/>
        <v>2015</v>
      </c>
    </row>
    <row r="2355" spans="1:23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9">
        <f t="shared" si="252"/>
        <v>42115.676180555558</v>
      </c>
      <c r="K2355">
        <v>1428596022</v>
      </c>
      <c r="L2355" s="9">
        <f t="shared" si="25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2">
        <f t="shared" si="254"/>
        <v>0</v>
      </c>
      <c r="R2355">
        <f t="shared" si="255"/>
        <v>0</v>
      </c>
      <c r="S2355" s="14" t="s">
        <v>8317</v>
      </c>
      <c r="T2355" t="s">
        <v>8318</v>
      </c>
      <c r="U2355" s="9">
        <f t="shared" si="256"/>
        <v>42103.676180555558</v>
      </c>
      <c r="V2355" s="9">
        <f t="shared" si="257"/>
        <v>42115.676180555558</v>
      </c>
      <c r="W2355">
        <f t="shared" si="258"/>
        <v>2015</v>
      </c>
    </row>
    <row r="2356" spans="1:23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9">
        <f t="shared" si="252"/>
        <v>42014.722916666666</v>
      </c>
      <c r="K2356">
        <v>1415726460</v>
      </c>
      <c r="L2356" s="9">
        <f t="shared" si="25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2">
        <f t="shared" si="254"/>
        <v>0</v>
      </c>
      <c r="R2356">
        <f t="shared" si="255"/>
        <v>25</v>
      </c>
      <c r="S2356" s="14" t="s">
        <v>8317</v>
      </c>
      <c r="T2356" t="s">
        <v>8318</v>
      </c>
      <c r="U2356" s="9">
        <f t="shared" si="256"/>
        <v>41954.722916666666</v>
      </c>
      <c r="V2356" s="9">
        <f t="shared" si="257"/>
        <v>42014.722916666666</v>
      </c>
      <c r="W2356">
        <f t="shared" si="258"/>
        <v>2014</v>
      </c>
    </row>
    <row r="2357" spans="1:23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9">
        <f t="shared" si="252"/>
        <v>42126.918240740742</v>
      </c>
      <c r="K2357">
        <v>1428012136</v>
      </c>
      <c r="L2357" s="9">
        <f t="shared" si="253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 s="12">
        <f t="shared" si="254"/>
        <v>0.01</v>
      </c>
      <c r="R2357">
        <f t="shared" si="255"/>
        <v>27.5</v>
      </c>
      <c r="S2357" s="14" t="s">
        <v>8317</v>
      </c>
      <c r="T2357" t="s">
        <v>8318</v>
      </c>
      <c r="U2357" s="9">
        <f t="shared" si="256"/>
        <v>42096.918240740742</v>
      </c>
      <c r="V2357" s="9">
        <f t="shared" si="257"/>
        <v>42126.918240740742</v>
      </c>
      <c r="W2357">
        <f t="shared" si="258"/>
        <v>2015</v>
      </c>
    </row>
    <row r="2358" spans="1:23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9">
        <f t="shared" si="252"/>
        <v>42160.78361111111</v>
      </c>
      <c r="K2358">
        <v>1430938104</v>
      </c>
      <c r="L2358" s="9">
        <f t="shared" si="25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2">
        <f t="shared" si="254"/>
        <v>0</v>
      </c>
      <c r="R2358">
        <f t="shared" si="255"/>
        <v>0</v>
      </c>
      <c r="S2358" s="14" t="s">
        <v>8317</v>
      </c>
      <c r="T2358" t="s">
        <v>8318</v>
      </c>
      <c r="U2358" s="9">
        <f t="shared" si="256"/>
        <v>42130.78361111111</v>
      </c>
      <c r="V2358" s="9">
        <f t="shared" si="257"/>
        <v>42160.78361111111</v>
      </c>
      <c r="W2358">
        <f t="shared" si="258"/>
        <v>2015</v>
      </c>
    </row>
    <row r="2359" spans="1:23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9">
        <f t="shared" si="252"/>
        <v>42294.620115740741</v>
      </c>
      <c r="K2359">
        <v>1442501578</v>
      </c>
      <c r="L2359" s="9">
        <f t="shared" si="253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s="12">
        <f t="shared" si="254"/>
        <v>0</v>
      </c>
      <c r="R2359">
        <f t="shared" si="255"/>
        <v>0</v>
      </c>
      <c r="S2359" s="14" t="s">
        <v>8317</v>
      </c>
      <c r="T2359" t="s">
        <v>8318</v>
      </c>
      <c r="U2359" s="9">
        <f t="shared" si="256"/>
        <v>42264.620115740741</v>
      </c>
      <c r="V2359" s="9">
        <f t="shared" si="257"/>
        <v>42294.620115740741</v>
      </c>
      <c r="W2359">
        <f t="shared" si="258"/>
        <v>2015</v>
      </c>
    </row>
    <row r="2360" spans="1:23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9">
        <f t="shared" si="252"/>
        <v>42035.027083333334</v>
      </c>
      <c r="K2360">
        <v>1417818036</v>
      </c>
      <c r="L2360" s="9">
        <f t="shared" si="25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2">
        <f t="shared" si="254"/>
        <v>0</v>
      </c>
      <c r="R2360">
        <f t="shared" si="255"/>
        <v>0</v>
      </c>
      <c r="S2360" s="14" t="s">
        <v>8317</v>
      </c>
      <c r="T2360" t="s">
        <v>8318</v>
      </c>
      <c r="U2360" s="9">
        <f t="shared" si="256"/>
        <v>41978.930972222224</v>
      </c>
      <c r="V2360" s="9">
        <f t="shared" si="257"/>
        <v>42035.027083333334</v>
      </c>
      <c r="W2360">
        <f t="shared" si="258"/>
        <v>2014</v>
      </c>
    </row>
    <row r="2361" spans="1:23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9">
        <f t="shared" si="252"/>
        <v>42219.649583333332</v>
      </c>
      <c r="K2361">
        <v>1433432124</v>
      </c>
      <c r="L2361" s="9">
        <f t="shared" si="25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2">
        <f t="shared" si="254"/>
        <v>0.15</v>
      </c>
      <c r="R2361">
        <f t="shared" si="255"/>
        <v>367</v>
      </c>
      <c r="S2361" s="14" t="s">
        <v>8317</v>
      </c>
      <c r="T2361" t="s">
        <v>8318</v>
      </c>
      <c r="U2361" s="9">
        <f t="shared" si="256"/>
        <v>42159.649583333332</v>
      </c>
      <c r="V2361" s="9">
        <f t="shared" si="257"/>
        <v>42219.649583333332</v>
      </c>
      <c r="W2361">
        <f t="shared" si="258"/>
        <v>2015</v>
      </c>
    </row>
    <row r="2362" spans="1:23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9">
        <f t="shared" si="252"/>
        <v>42407.70694444445</v>
      </c>
      <c r="K2362">
        <v>1452272280</v>
      </c>
      <c r="L2362" s="9">
        <f t="shared" si="25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2">
        <f t="shared" si="254"/>
        <v>0</v>
      </c>
      <c r="R2362">
        <f t="shared" si="255"/>
        <v>2</v>
      </c>
      <c r="S2362" s="14" t="s">
        <v>8317</v>
      </c>
      <c r="T2362" t="s">
        <v>8318</v>
      </c>
      <c r="U2362" s="9">
        <f t="shared" si="256"/>
        <v>42377.70694444445</v>
      </c>
      <c r="V2362" s="9">
        <f t="shared" si="257"/>
        <v>42407.70694444445</v>
      </c>
      <c r="W2362">
        <f t="shared" si="258"/>
        <v>2016</v>
      </c>
    </row>
    <row r="2363" spans="1:23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9">
        <f t="shared" si="252"/>
        <v>42490.916666666672</v>
      </c>
      <c r="K2363">
        <v>1459975008</v>
      </c>
      <c r="L2363" s="9">
        <f t="shared" si="25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2">
        <f t="shared" si="254"/>
        <v>0</v>
      </c>
      <c r="R2363">
        <f t="shared" si="255"/>
        <v>0</v>
      </c>
      <c r="S2363" s="14" t="s">
        <v>8317</v>
      </c>
      <c r="T2363" t="s">
        <v>8318</v>
      </c>
      <c r="U2363" s="9">
        <f t="shared" si="256"/>
        <v>42466.858888888892</v>
      </c>
      <c r="V2363" s="9">
        <f t="shared" si="257"/>
        <v>42490.916666666672</v>
      </c>
      <c r="W2363">
        <f t="shared" si="258"/>
        <v>2016</v>
      </c>
    </row>
    <row r="2364" spans="1:23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9">
        <f t="shared" si="252"/>
        <v>41984.688310185185</v>
      </c>
      <c r="K2364">
        <v>1415723470</v>
      </c>
      <c r="L2364" s="9">
        <f t="shared" si="25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2">
        <f t="shared" si="254"/>
        <v>0.28999999999999998</v>
      </c>
      <c r="R2364">
        <f t="shared" si="255"/>
        <v>60</v>
      </c>
      <c r="S2364" s="14" t="s">
        <v>8317</v>
      </c>
      <c r="T2364" t="s">
        <v>8318</v>
      </c>
      <c r="U2364" s="9">
        <f t="shared" si="256"/>
        <v>41954.688310185185</v>
      </c>
      <c r="V2364" s="9">
        <f t="shared" si="257"/>
        <v>41984.688310185185</v>
      </c>
      <c r="W2364">
        <f t="shared" si="258"/>
        <v>2014</v>
      </c>
    </row>
    <row r="2365" spans="1:23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9">
        <f t="shared" si="252"/>
        <v>42367.011574074073</v>
      </c>
      <c r="K2365">
        <v>1447460200</v>
      </c>
      <c r="L2365" s="9">
        <f t="shared" si="25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2">
        <f t="shared" si="254"/>
        <v>0</v>
      </c>
      <c r="R2365">
        <f t="shared" si="255"/>
        <v>0</v>
      </c>
      <c r="S2365" s="14" t="s">
        <v>8317</v>
      </c>
      <c r="T2365" t="s">
        <v>8318</v>
      </c>
      <c r="U2365" s="9">
        <f t="shared" si="256"/>
        <v>42322.011574074073</v>
      </c>
      <c r="V2365" s="9">
        <f t="shared" si="257"/>
        <v>42367.011574074073</v>
      </c>
      <c r="W2365">
        <f t="shared" si="258"/>
        <v>2015</v>
      </c>
    </row>
    <row r="2366" spans="1:23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9">
        <f t="shared" si="252"/>
        <v>42303.934675925921</v>
      </c>
      <c r="K2366">
        <v>1441146356</v>
      </c>
      <c r="L2366" s="9">
        <f t="shared" si="25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2">
        <f t="shared" si="254"/>
        <v>0</v>
      </c>
      <c r="R2366">
        <f t="shared" si="255"/>
        <v>0</v>
      </c>
      <c r="S2366" s="14" t="s">
        <v>8317</v>
      </c>
      <c r="T2366" t="s">
        <v>8318</v>
      </c>
      <c r="U2366" s="9">
        <f t="shared" si="256"/>
        <v>42248.934675925921</v>
      </c>
      <c r="V2366" s="9">
        <f t="shared" si="257"/>
        <v>42303.934675925921</v>
      </c>
      <c r="W2366">
        <f t="shared" si="258"/>
        <v>2015</v>
      </c>
    </row>
    <row r="2367" spans="1:23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9">
        <f t="shared" si="252"/>
        <v>42386.958333333328</v>
      </c>
      <c r="K2367">
        <v>1449596425</v>
      </c>
      <c r="L2367" s="9">
        <f t="shared" si="25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2">
        <f t="shared" si="254"/>
        <v>0</v>
      </c>
      <c r="R2367">
        <f t="shared" si="255"/>
        <v>0</v>
      </c>
      <c r="S2367" s="14" t="s">
        <v>8317</v>
      </c>
      <c r="T2367" t="s">
        <v>8318</v>
      </c>
      <c r="U2367" s="9">
        <f t="shared" si="256"/>
        <v>42346.736400462964</v>
      </c>
      <c r="V2367" s="9">
        <f t="shared" si="257"/>
        <v>42386.958333333328</v>
      </c>
      <c r="W2367">
        <f t="shared" si="258"/>
        <v>2015</v>
      </c>
    </row>
    <row r="2368" spans="1:23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9">
        <f t="shared" si="252"/>
        <v>42298.531631944439</v>
      </c>
      <c r="K2368">
        <v>1442839533</v>
      </c>
      <c r="L2368" s="9">
        <f t="shared" si="25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2">
        <f t="shared" si="254"/>
        <v>0.11</v>
      </c>
      <c r="R2368">
        <f t="shared" si="255"/>
        <v>97.41</v>
      </c>
      <c r="S2368" s="14" t="s">
        <v>8317</v>
      </c>
      <c r="T2368" t="s">
        <v>8318</v>
      </c>
      <c r="U2368" s="9">
        <f t="shared" si="256"/>
        <v>42268.531631944439</v>
      </c>
      <c r="V2368" s="9">
        <f t="shared" si="257"/>
        <v>42298.531631944439</v>
      </c>
      <c r="W2368">
        <f t="shared" si="258"/>
        <v>2015</v>
      </c>
    </row>
    <row r="2369" spans="1:23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9">
        <f t="shared" si="252"/>
        <v>42485.928425925929</v>
      </c>
      <c r="K2369">
        <v>1456442216</v>
      </c>
      <c r="L2369" s="9">
        <f t="shared" si="25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2">
        <f t="shared" si="254"/>
        <v>0.01</v>
      </c>
      <c r="R2369">
        <f t="shared" si="255"/>
        <v>47.86</v>
      </c>
      <c r="S2369" s="14" t="s">
        <v>8317</v>
      </c>
      <c r="T2369" t="s">
        <v>8318</v>
      </c>
      <c r="U2369" s="9">
        <f t="shared" si="256"/>
        <v>42425.970092592594</v>
      </c>
      <c r="V2369" s="9">
        <f t="shared" si="257"/>
        <v>42485.928425925929</v>
      </c>
      <c r="W2369">
        <f t="shared" si="258"/>
        <v>2016</v>
      </c>
    </row>
    <row r="2370" spans="1:23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9">
        <f t="shared" ref="J2370:J2433" si="259">(I2370/86400)+DATE(1970,1,1)</f>
        <v>42108.680150462962</v>
      </c>
      <c r="K2370">
        <v>1425143965</v>
      </c>
      <c r="L2370" s="9">
        <f t="shared" ref="L2370:L2433" si="260">(K2370/86400)+DATE(1970,1,1)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2">
        <f t="shared" si="254"/>
        <v>0</v>
      </c>
      <c r="R2370">
        <f t="shared" si="255"/>
        <v>50</v>
      </c>
      <c r="S2370" s="14" t="s">
        <v>8317</v>
      </c>
      <c r="T2370" t="s">
        <v>8318</v>
      </c>
      <c r="U2370" s="9">
        <f t="shared" si="256"/>
        <v>42063.721817129626</v>
      </c>
      <c r="V2370" s="9">
        <f t="shared" si="257"/>
        <v>42108.680150462962</v>
      </c>
      <c r="W2370">
        <f t="shared" si="258"/>
        <v>2015</v>
      </c>
    </row>
    <row r="2371" spans="1:23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9">
        <f t="shared" si="259"/>
        <v>42410.812627314815</v>
      </c>
      <c r="K2371">
        <v>1452540611</v>
      </c>
      <c r="L2371" s="9">
        <f t="shared" si="260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2">
        <f t="shared" ref="Q2371:Q2434" si="261">ROUND(E2371/D2371,2)</f>
        <v>0</v>
      </c>
      <c r="R2371">
        <f t="shared" ref="R2371:R2434" si="262">IFERROR(ROUND(E2371/N2371,2),0)</f>
        <v>0</v>
      </c>
      <c r="S2371" s="14" t="s">
        <v>8317</v>
      </c>
      <c r="T2371" t="s">
        <v>8318</v>
      </c>
      <c r="U2371" s="9">
        <f t="shared" ref="U2371:U2434" si="263">(K2371/86400)+DATE(1970,1,1)</f>
        <v>42380.812627314815</v>
      </c>
      <c r="V2371" s="9">
        <f t="shared" ref="V2371:V2434" si="264">(I2371/86400)+DATE(1970,1,1)</f>
        <v>42410.812627314815</v>
      </c>
      <c r="W2371">
        <f t="shared" ref="W2371:W2434" si="265">YEAR(U2371)</f>
        <v>2016</v>
      </c>
    </row>
    <row r="2372" spans="1:23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9">
        <f t="shared" si="259"/>
        <v>41991.18913194444</v>
      </c>
      <c r="K2372">
        <v>1416285141</v>
      </c>
      <c r="L2372" s="9">
        <f t="shared" si="260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2">
        <f t="shared" si="261"/>
        <v>0</v>
      </c>
      <c r="R2372">
        <f t="shared" si="262"/>
        <v>20.5</v>
      </c>
      <c r="S2372" s="14" t="s">
        <v>8317</v>
      </c>
      <c r="T2372" t="s">
        <v>8318</v>
      </c>
      <c r="U2372" s="9">
        <f t="shared" si="263"/>
        <v>41961.18913194444</v>
      </c>
      <c r="V2372" s="9">
        <f t="shared" si="264"/>
        <v>41991.18913194444</v>
      </c>
      <c r="W2372">
        <f t="shared" si="265"/>
        <v>2014</v>
      </c>
    </row>
    <row r="2373" spans="1:23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9">
        <f t="shared" si="259"/>
        <v>42180.777731481481</v>
      </c>
      <c r="K2373">
        <v>1432665596</v>
      </c>
      <c r="L2373" s="9">
        <f t="shared" si="260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2">
        <f t="shared" si="261"/>
        <v>0</v>
      </c>
      <c r="R2373">
        <f t="shared" si="262"/>
        <v>0</v>
      </c>
      <c r="S2373" s="14" t="s">
        <v>8317</v>
      </c>
      <c r="T2373" t="s">
        <v>8318</v>
      </c>
      <c r="U2373" s="9">
        <f t="shared" si="263"/>
        <v>42150.777731481481</v>
      </c>
      <c r="V2373" s="9">
        <f t="shared" si="264"/>
        <v>42180.777731481481</v>
      </c>
      <c r="W2373">
        <f t="shared" si="265"/>
        <v>2015</v>
      </c>
    </row>
    <row r="2374" spans="1:23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9">
        <f t="shared" si="259"/>
        <v>42118.069108796291</v>
      </c>
      <c r="K2374">
        <v>1427247571</v>
      </c>
      <c r="L2374" s="9">
        <f t="shared" si="260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2">
        <f t="shared" si="261"/>
        <v>0.03</v>
      </c>
      <c r="R2374">
        <f t="shared" si="262"/>
        <v>30</v>
      </c>
      <c r="S2374" s="14" t="s">
        <v>8317</v>
      </c>
      <c r="T2374" t="s">
        <v>8318</v>
      </c>
      <c r="U2374" s="9">
        <f t="shared" si="263"/>
        <v>42088.069108796291</v>
      </c>
      <c r="V2374" s="9">
        <f t="shared" si="264"/>
        <v>42118.069108796291</v>
      </c>
      <c r="W2374">
        <f t="shared" si="265"/>
        <v>2015</v>
      </c>
    </row>
    <row r="2375" spans="1:23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9">
        <f t="shared" si="259"/>
        <v>42245.662314814814</v>
      </c>
      <c r="K2375">
        <v>1438271624</v>
      </c>
      <c r="L2375" s="9">
        <f t="shared" si="260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s="12">
        <f t="shared" si="261"/>
        <v>0</v>
      </c>
      <c r="R2375">
        <f t="shared" si="262"/>
        <v>50</v>
      </c>
      <c r="S2375" s="14" t="s">
        <v>8317</v>
      </c>
      <c r="T2375" t="s">
        <v>8318</v>
      </c>
      <c r="U2375" s="9">
        <f t="shared" si="263"/>
        <v>42215.662314814814</v>
      </c>
      <c r="V2375" s="9">
        <f t="shared" si="264"/>
        <v>42245.662314814814</v>
      </c>
      <c r="W2375">
        <f t="shared" si="265"/>
        <v>2015</v>
      </c>
    </row>
    <row r="2376" spans="1:23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9">
        <f t="shared" si="259"/>
        <v>42047.843287037038</v>
      </c>
      <c r="K2376">
        <v>1421180060</v>
      </c>
      <c r="L2376" s="9">
        <f t="shared" si="260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s="12">
        <f t="shared" si="261"/>
        <v>0</v>
      </c>
      <c r="R2376">
        <f t="shared" si="262"/>
        <v>10</v>
      </c>
      <c r="S2376" s="14" t="s">
        <v>8317</v>
      </c>
      <c r="T2376" t="s">
        <v>8318</v>
      </c>
      <c r="U2376" s="9">
        <f t="shared" si="263"/>
        <v>42017.843287037038</v>
      </c>
      <c r="V2376" s="9">
        <f t="shared" si="264"/>
        <v>42047.843287037038</v>
      </c>
      <c r="W2376">
        <f t="shared" si="265"/>
        <v>2015</v>
      </c>
    </row>
    <row r="2377" spans="1:23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9">
        <f t="shared" si="259"/>
        <v>42622.836076388892</v>
      </c>
      <c r="K2377">
        <v>1470859437</v>
      </c>
      <c r="L2377" s="9">
        <f t="shared" si="260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2">
        <f t="shared" si="261"/>
        <v>0</v>
      </c>
      <c r="R2377">
        <f t="shared" si="262"/>
        <v>0</v>
      </c>
      <c r="S2377" s="14" t="s">
        <v>8317</v>
      </c>
      <c r="T2377" t="s">
        <v>8318</v>
      </c>
      <c r="U2377" s="9">
        <f t="shared" si="263"/>
        <v>42592.836076388892</v>
      </c>
      <c r="V2377" s="9">
        <f t="shared" si="264"/>
        <v>42622.836076388892</v>
      </c>
      <c r="W2377">
        <f t="shared" si="265"/>
        <v>2016</v>
      </c>
    </row>
    <row r="2378" spans="1:23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9">
        <f t="shared" si="259"/>
        <v>42348.925532407404</v>
      </c>
      <c r="K2378">
        <v>1447193566</v>
      </c>
      <c r="L2378" s="9">
        <f t="shared" si="260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2">
        <f t="shared" si="261"/>
        <v>0.11</v>
      </c>
      <c r="R2378">
        <f t="shared" si="262"/>
        <v>81.58</v>
      </c>
      <c r="S2378" s="14" t="s">
        <v>8317</v>
      </c>
      <c r="T2378" t="s">
        <v>8318</v>
      </c>
      <c r="U2378" s="9">
        <f t="shared" si="263"/>
        <v>42318.925532407404</v>
      </c>
      <c r="V2378" s="9">
        <f t="shared" si="264"/>
        <v>42348.925532407404</v>
      </c>
      <c r="W2378">
        <f t="shared" si="265"/>
        <v>2015</v>
      </c>
    </row>
    <row r="2379" spans="1:23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9">
        <f t="shared" si="259"/>
        <v>42699.911840277782</v>
      </c>
      <c r="K2379">
        <v>1477515183</v>
      </c>
      <c r="L2379" s="9">
        <f t="shared" si="260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2">
        <f t="shared" si="261"/>
        <v>0</v>
      </c>
      <c r="R2379">
        <f t="shared" si="262"/>
        <v>0</v>
      </c>
      <c r="S2379" s="14" t="s">
        <v>8317</v>
      </c>
      <c r="T2379" t="s">
        <v>8318</v>
      </c>
      <c r="U2379" s="9">
        <f t="shared" si="263"/>
        <v>42669.870173611111</v>
      </c>
      <c r="V2379" s="9">
        <f t="shared" si="264"/>
        <v>42699.911840277782</v>
      </c>
      <c r="W2379">
        <f t="shared" si="265"/>
        <v>2016</v>
      </c>
    </row>
    <row r="2380" spans="1:23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9">
        <f t="shared" si="259"/>
        <v>42242.013078703705</v>
      </c>
      <c r="K2380">
        <v>1438042730</v>
      </c>
      <c r="L2380" s="9">
        <f t="shared" si="260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2">
        <f t="shared" si="261"/>
        <v>0</v>
      </c>
      <c r="R2380">
        <f t="shared" si="262"/>
        <v>0</v>
      </c>
      <c r="S2380" s="14" t="s">
        <v>8317</v>
      </c>
      <c r="T2380" t="s">
        <v>8318</v>
      </c>
      <c r="U2380" s="9">
        <f t="shared" si="263"/>
        <v>42213.013078703705</v>
      </c>
      <c r="V2380" s="9">
        <f t="shared" si="264"/>
        <v>42242.013078703705</v>
      </c>
      <c r="W2380">
        <f t="shared" si="265"/>
        <v>2015</v>
      </c>
    </row>
    <row r="2381" spans="1:23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9">
        <f t="shared" si="259"/>
        <v>42282.016388888893</v>
      </c>
      <c r="K2381">
        <v>1440116616</v>
      </c>
      <c r="L2381" s="9">
        <f t="shared" si="260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2">
        <f t="shared" si="261"/>
        <v>0</v>
      </c>
      <c r="R2381">
        <f t="shared" si="262"/>
        <v>0</v>
      </c>
      <c r="S2381" s="14" t="s">
        <v>8317</v>
      </c>
      <c r="T2381" t="s">
        <v>8318</v>
      </c>
      <c r="U2381" s="9">
        <f t="shared" si="263"/>
        <v>42237.016388888893</v>
      </c>
      <c r="V2381" s="9">
        <f t="shared" si="264"/>
        <v>42282.016388888893</v>
      </c>
      <c r="W2381">
        <f t="shared" si="265"/>
        <v>2015</v>
      </c>
    </row>
    <row r="2382" spans="1:23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9">
        <f t="shared" si="259"/>
        <v>42278.793310185181</v>
      </c>
      <c r="K2382">
        <v>1441134142</v>
      </c>
      <c r="L2382" s="9">
        <f t="shared" si="260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2">
        <f t="shared" si="261"/>
        <v>0</v>
      </c>
      <c r="R2382">
        <f t="shared" si="262"/>
        <v>18.329999999999998</v>
      </c>
      <c r="S2382" s="14" t="s">
        <v>8317</v>
      </c>
      <c r="T2382" t="s">
        <v>8318</v>
      </c>
      <c r="U2382" s="9">
        <f t="shared" si="263"/>
        <v>42248.793310185181</v>
      </c>
      <c r="V2382" s="9">
        <f t="shared" si="264"/>
        <v>42278.793310185181</v>
      </c>
      <c r="W2382">
        <f t="shared" si="265"/>
        <v>2015</v>
      </c>
    </row>
    <row r="2383" spans="1:23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9">
        <f t="shared" si="259"/>
        <v>42104.935740740737</v>
      </c>
      <c r="K2383">
        <v>1426112848</v>
      </c>
      <c r="L2383" s="9">
        <f t="shared" si="260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2">
        <f t="shared" si="261"/>
        <v>0.02</v>
      </c>
      <c r="R2383">
        <f t="shared" si="262"/>
        <v>224.43</v>
      </c>
      <c r="S2383" s="14" t="s">
        <v>8317</v>
      </c>
      <c r="T2383" t="s">
        <v>8318</v>
      </c>
      <c r="U2383" s="9">
        <f t="shared" si="263"/>
        <v>42074.935740740737</v>
      </c>
      <c r="V2383" s="9">
        <f t="shared" si="264"/>
        <v>42104.935740740737</v>
      </c>
      <c r="W2383">
        <f t="shared" si="265"/>
        <v>2015</v>
      </c>
    </row>
    <row r="2384" spans="1:23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9">
        <f t="shared" si="259"/>
        <v>42220.187534722223</v>
      </c>
      <c r="K2384">
        <v>1436502603</v>
      </c>
      <c r="L2384" s="9">
        <f t="shared" si="260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2">
        <f t="shared" si="261"/>
        <v>0.03</v>
      </c>
      <c r="R2384">
        <f t="shared" si="262"/>
        <v>37.5</v>
      </c>
      <c r="S2384" s="14" t="s">
        <v>8317</v>
      </c>
      <c r="T2384" t="s">
        <v>8318</v>
      </c>
      <c r="U2384" s="9">
        <f t="shared" si="263"/>
        <v>42195.187534722223</v>
      </c>
      <c r="V2384" s="9">
        <f t="shared" si="264"/>
        <v>42220.187534722223</v>
      </c>
      <c r="W2384">
        <f t="shared" si="265"/>
        <v>2015</v>
      </c>
    </row>
    <row r="2385" spans="1:23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9">
        <f t="shared" si="259"/>
        <v>42057.056793981479</v>
      </c>
      <c r="K2385">
        <v>1421976107</v>
      </c>
      <c r="L2385" s="9">
        <f t="shared" si="260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2">
        <f t="shared" si="261"/>
        <v>0.04</v>
      </c>
      <c r="R2385">
        <f t="shared" si="262"/>
        <v>145</v>
      </c>
      <c r="S2385" s="14" t="s">
        <v>8317</v>
      </c>
      <c r="T2385" t="s">
        <v>8318</v>
      </c>
      <c r="U2385" s="9">
        <f t="shared" si="263"/>
        <v>42027.056793981479</v>
      </c>
      <c r="V2385" s="9">
        <f t="shared" si="264"/>
        <v>42057.056793981479</v>
      </c>
      <c r="W2385">
        <f t="shared" si="265"/>
        <v>2015</v>
      </c>
    </row>
    <row r="2386" spans="1:23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9">
        <f t="shared" si="259"/>
        <v>41957.109293981484</v>
      </c>
      <c r="K2386">
        <v>1413337043</v>
      </c>
      <c r="L2386" s="9">
        <f t="shared" si="260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2">
        <f t="shared" si="261"/>
        <v>0.01</v>
      </c>
      <c r="R2386">
        <f t="shared" si="262"/>
        <v>1</v>
      </c>
      <c r="S2386" s="14" t="s">
        <v>8317</v>
      </c>
      <c r="T2386" t="s">
        <v>8318</v>
      </c>
      <c r="U2386" s="9">
        <f t="shared" si="263"/>
        <v>41927.067627314813</v>
      </c>
      <c r="V2386" s="9">
        <f t="shared" si="264"/>
        <v>41957.109293981484</v>
      </c>
      <c r="W2386">
        <f t="shared" si="265"/>
        <v>2014</v>
      </c>
    </row>
    <row r="2387" spans="1:23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9">
        <f t="shared" si="259"/>
        <v>42221.70175925926</v>
      </c>
      <c r="K2387">
        <v>1436201432</v>
      </c>
      <c r="L2387" s="9">
        <f t="shared" si="260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2">
        <f t="shared" si="261"/>
        <v>0.01</v>
      </c>
      <c r="R2387">
        <f t="shared" si="262"/>
        <v>112.57</v>
      </c>
      <c r="S2387" s="14" t="s">
        <v>8317</v>
      </c>
      <c r="T2387" t="s">
        <v>8318</v>
      </c>
      <c r="U2387" s="9">
        <f t="shared" si="263"/>
        <v>42191.70175925926</v>
      </c>
      <c r="V2387" s="9">
        <f t="shared" si="264"/>
        <v>42221.70175925926</v>
      </c>
      <c r="W2387">
        <f t="shared" si="265"/>
        <v>2015</v>
      </c>
    </row>
    <row r="2388" spans="1:23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9">
        <f t="shared" si="259"/>
        <v>42014.838240740741</v>
      </c>
      <c r="K2388">
        <v>1415736424</v>
      </c>
      <c r="L2388" s="9">
        <f t="shared" si="260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2">
        <f t="shared" si="261"/>
        <v>0</v>
      </c>
      <c r="R2388">
        <f t="shared" si="262"/>
        <v>0</v>
      </c>
      <c r="S2388" s="14" t="s">
        <v>8317</v>
      </c>
      <c r="T2388" t="s">
        <v>8318</v>
      </c>
      <c r="U2388" s="9">
        <f t="shared" si="263"/>
        <v>41954.838240740741</v>
      </c>
      <c r="V2388" s="9">
        <f t="shared" si="264"/>
        <v>42014.838240740741</v>
      </c>
      <c r="W2388">
        <f t="shared" si="265"/>
        <v>2014</v>
      </c>
    </row>
    <row r="2389" spans="1:23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9">
        <f t="shared" si="259"/>
        <v>42573.626620370371</v>
      </c>
      <c r="K2389">
        <v>1465311740</v>
      </c>
      <c r="L2389" s="9">
        <f t="shared" si="260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2">
        <f t="shared" si="261"/>
        <v>0.01</v>
      </c>
      <c r="R2389">
        <f t="shared" si="262"/>
        <v>342</v>
      </c>
      <c r="S2389" s="14" t="s">
        <v>8317</v>
      </c>
      <c r="T2389" t="s">
        <v>8318</v>
      </c>
      <c r="U2389" s="9">
        <f t="shared" si="263"/>
        <v>42528.626620370371</v>
      </c>
      <c r="V2389" s="9">
        <f t="shared" si="264"/>
        <v>42573.626620370371</v>
      </c>
      <c r="W2389">
        <f t="shared" si="265"/>
        <v>2016</v>
      </c>
    </row>
    <row r="2390" spans="1:23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9">
        <f t="shared" si="259"/>
        <v>42019.811805555553</v>
      </c>
      <c r="K2390">
        <v>1418761759</v>
      </c>
      <c r="L2390" s="9">
        <f t="shared" si="260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2">
        <f t="shared" si="261"/>
        <v>0.01</v>
      </c>
      <c r="R2390">
        <f t="shared" si="262"/>
        <v>57.88</v>
      </c>
      <c r="S2390" s="14" t="s">
        <v>8317</v>
      </c>
      <c r="T2390" t="s">
        <v>8318</v>
      </c>
      <c r="U2390" s="9">
        <f t="shared" si="263"/>
        <v>41989.853692129633</v>
      </c>
      <c r="V2390" s="9">
        <f t="shared" si="264"/>
        <v>42019.811805555553</v>
      </c>
      <c r="W2390">
        <f t="shared" si="265"/>
        <v>2014</v>
      </c>
    </row>
    <row r="2391" spans="1:23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9">
        <f t="shared" si="259"/>
        <v>42210.915972222225</v>
      </c>
      <c r="K2391">
        <v>1435160452</v>
      </c>
      <c r="L2391" s="9">
        <f t="shared" si="260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2">
        <f t="shared" si="261"/>
        <v>0</v>
      </c>
      <c r="R2391">
        <f t="shared" si="262"/>
        <v>30</v>
      </c>
      <c r="S2391" s="14" t="s">
        <v>8317</v>
      </c>
      <c r="T2391" t="s">
        <v>8318</v>
      </c>
      <c r="U2391" s="9">
        <f t="shared" si="263"/>
        <v>42179.653379629628</v>
      </c>
      <c r="V2391" s="9">
        <f t="shared" si="264"/>
        <v>42210.915972222225</v>
      </c>
      <c r="W2391">
        <f t="shared" si="265"/>
        <v>2015</v>
      </c>
    </row>
    <row r="2392" spans="1:23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9">
        <f t="shared" si="259"/>
        <v>42008.262314814812</v>
      </c>
      <c r="K2392">
        <v>1416896264</v>
      </c>
      <c r="L2392" s="9">
        <f t="shared" si="260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2">
        <f t="shared" si="261"/>
        <v>0</v>
      </c>
      <c r="R2392">
        <f t="shared" si="262"/>
        <v>0</v>
      </c>
      <c r="S2392" s="14" t="s">
        <v>8317</v>
      </c>
      <c r="T2392" t="s">
        <v>8318</v>
      </c>
      <c r="U2392" s="9">
        <f t="shared" si="263"/>
        <v>41968.262314814812</v>
      </c>
      <c r="V2392" s="9">
        <f t="shared" si="264"/>
        <v>42008.262314814812</v>
      </c>
      <c r="W2392">
        <f t="shared" si="265"/>
        <v>2014</v>
      </c>
    </row>
    <row r="2393" spans="1:23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9">
        <f t="shared" si="259"/>
        <v>42094.752824074079</v>
      </c>
      <c r="K2393">
        <v>1425236644</v>
      </c>
      <c r="L2393" s="9">
        <f t="shared" si="260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2">
        <f t="shared" si="261"/>
        <v>0</v>
      </c>
      <c r="R2393">
        <f t="shared" si="262"/>
        <v>25</v>
      </c>
      <c r="S2393" s="14" t="s">
        <v>8317</v>
      </c>
      <c r="T2393" t="s">
        <v>8318</v>
      </c>
      <c r="U2393" s="9">
        <f t="shared" si="263"/>
        <v>42064.794490740736</v>
      </c>
      <c r="V2393" s="9">
        <f t="shared" si="264"/>
        <v>42094.752824074079</v>
      </c>
      <c r="W2393">
        <f t="shared" si="265"/>
        <v>2015</v>
      </c>
    </row>
    <row r="2394" spans="1:23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9">
        <f t="shared" si="259"/>
        <v>42306.120636574073</v>
      </c>
      <c r="K2394">
        <v>1443495223</v>
      </c>
      <c r="L2394" s="9">
        <f t="shared" si="260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2">
        <f t="shared" si="261"/>
        <v>0</v>
      </c>
      <c r="R2394">
        <f t="shared" si="262"/>
        <v>0</v>
      </c>
      <c r="S2394" s="14" t="s">
        <v>8317</v>
      </c>
      <c r="T2394" t="s">
        <v>8318</v>
      </c>
      <c r="U2394" s="9">
        <f t="shared" si="263"/>
        <v>42276.120636574073</v>
      </c>
      <c r="V2394" s="9">
        <f t="shared" si="264"/>
        <v>42306.120636574073</v>
      </c>
      <c r="W2394">
        <f t="shared" si="265"/>
        <v>2015</v>
      </c>
    </row>
    <row r="2395" spans="1:23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9">
        <f t="shared" si="259"/>
        <v>42224.648344907408</v>
      </c>
      <c r="K2395">
        <v>1436456017</v>
      </c>
      <c r="L2395" s="9">
        <f t="shared" si="260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2">
        <f t="shared" si="261"/>
        <v>0</v>
      </c>
      <c r="R2395">
        <f t="shared" si="262"/>
        <v>50</v>
      </c>
      <c r="S2395" s="14" t="s">
        <v>8317</v>
      </c>
      <c r="T2395" t="s">
        <v>8318</v>
      </c>
      <c r="U2395" s="9">
        <f t="shared" si="263"/>
        <v>42194.648344907408</v>
      </c>
      <c r="V2395" s="9">
        <f t="shared" si="264"/>
        <v>42224.648344907408</v>
      </c>
      <c r="W2395">
        <f t="shared" si="265"/>
        <v>2015</v>
      </c>
    </row>
    <row r="2396" spans="1:23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9">
        <f t="shared" si="259"/>
        <v>42061.362187499995</v>
      </c>
      <c r="K2396">
        <v>1422348093</v>
      </c>
      <c r="L2396" s="9">
        <f t="shared" si="260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2">
        <f t="shared" si="261"/>
        <v>0</v>
      </c>
      <c r="R2396">
        <f t="shared" si="262"/>
        <v>1.5</v>
      </c>
      <c r="S2396" s="14" t="s">
        <v>8317</v>
      </c>
      <c r="T2396" t="s">
        <v>8318</v>
      </c>
      <c r="U2396" s="9">
        <f t="shared" si="263"/>
        <v>42031.362187499995</v>
      </c>
      <c r="V2396" s="9">
        <f t="shared" si="264"/>
        <v>42061.362187499995</v>
      </c>
      <c r="W2396">
        <f t="shared" si="265"/>
        <v>2015</v>
      </c>
    </row>
    <row r="2397" spans="1:23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9">
        <f t="shared" si="259"/>
        <v>42745.372916666667</v>
      </c>
      <c r="K2397">
        <v>1481597687</v>
      </c>
      <c r="L2397" s="9">
        <f t="shared" si="260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2">
        <f t="shared" si="261"/>
        <v>0</v>
      </c>
      <c r="R2397">
        <f t="shared" si="262"/>
        <v>0</v>
      </c>
      <c r="S2397" s="14" t="s">
        <v>8317</v>
      </c>
      <c r="T2397" t="s">
        <v>8318</v>
      </c>
      <c r="U2397" s="9">
        <f t="shared" si="263"/>
        <v>42717.121377314819</v>
      </c>
      <c r="V2397" s="9">
        <f t="shared" si="264"/>
        <v>42745.372916666667</v>
      </c>
      <c r="W2397">
        <f t="shared" si="265"/>
        <v>2016</v>
      </c>
    </row>
    <row r="2398" spans="1:23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9">
        <f t="shared" si="259"/>
        <v>42292.849050925928</v>
      </c>
      <c r="K2398">
        <v>1442348558</v>
      </c>
      <c r="L2398" s="9">
        <f t="shared" si="260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2">
        <f t="shared" si="261"/>
        <v>0</v>
      </c>
      <c r="R2398">
        <f t="shared" si="262"/>
        <v>10</v>
      </c>
      <c r="S2398" s="14" t="s">
        <v>8317</v>
      </c>
      <c r="T2398" t="s">
        <v>8318</v>
      </c>
      <c r="U2398" s="9">
        <f t="shared" si="263"/>
        <v>42262.849050925928</v>
      </c>
      <c r="V2398" s="9">
        <f t="shared" si="264"/>
        <v>42292.849050925928</v>
      </c>
      <c r="W2398">
        <f t="shared" si="265"/>
        <v>2015</v>
      </c>
    </row>
    <row r="2399" spans="1:23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9">
        <f t="shared" si="259"/>
        <v>42006.88490740741</v>
      </c>
      <c r="K2399">
        <v>1417641256</v>
      </c>
      <c r="L2399" s="9">
        <f t="shared" si="260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2">
        <f t="shared" si="261"/>
        <v>0</v>
      </c>
      <c r="R2399">
        <f t="shared" si="262"/>
        <v>0</v>
      </c>
      <c r="S2399" s="14" t="s">
        <v>8317</v>
      </c>
      <c r="T2399" t="s">
        <v>8318</v>
      </c>
      <c r="U2399" s="9">
        <f t="shared" si="263"/>
        <v>41976.88490740741</v>
      </c>
      <c r="V2399" s="9">
        <f t="shared" si="264"/>
        <v>42006.88490740741</v>
      </c>
      <c r="W2399">
        <f t="shared" si="265"/>
        <v>2014</v>
      </c>
    </row>
    <row r="2400" spans="1:23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9">
        <f t="shared" si="259"/>
        <v>42187.916481481487</v>
      </c>
      <c r="K2400">
        <v>1433282384</v>
      </c>
      <c r="L2400" s="9">
        <f t="shared" si="260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2">
        <f t="shared" si="261"/>
        <v>0</v>
      </c>
      <c r="R2400">
        <f t="shared" si="262"/>
        <v>0</v>
      </c>
      <c r="S2400" s="14" t="s">
        <v>8317</v>
      </c>
      <c r="T2400" t="s">
        <v>8318</v>
      </c>
      <c r="U2400" s="9">
        <f t="shared" si="263"/>
        <v>42157.916481481487</v>
      </c>
      <c r="V2400" s="9">
        <f t="shared" si="264"/>
        <v>42187.916481481487</v>
      </c>
      <c r="W2400">
        <f t="shared" si="265"/>
        <v>2015</v>
      </c>
    </row>
    <row r="2401" spans="1:23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9">
        <f t="shared" si="259"/>
        <v>41991.853078703702</v>
      </c>
      <c r="K2401">
        <v>1415910506</v>
      </c>
      <c r="L2401" s="9">
        <f t="shared" si="260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2">
        <f t="shared" si="261"/>
        <v>0</v>
      </c>
      <c r="R2401">
        <f t="shared" si="262"/>
        <v>0</v>
      </c>
      <c r="S2401" s="14" t="s">
        <v>8317</v>
      </c>
      <c r="T2401" t="s">
        <v>8318</v>
      </c>
      <c r="U2401" s="9">
        <f t="shared" si="263"/>
        <v>41956.853078703702</v>
      </c>
      <c r="V2401" s="9">
        <f t="shared" si="264"/>
        <v>41991.853078703702</v>
      </c>
      <c r="W2401">
        <f t="shared" si="265"/>
        <v>2014</v>
      </c>
    </row>
    <row r="2402" spans="1:23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9">
        <f t="shared" si="259"/>
        <v>42474.268101851849</v>
      </c>
      <c r="K2402">
        <v>1458023164</v>
      </c>
      <c r="L2402" s="9">
        <f t="shared" si="260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2">
        <f t="shared" si="261"/>
        <v>0</v>
      </c>
      <c r="R2402">
        <f t="shared" si="262"/>
        <v>0</v>
      </c>
      <c r="S2402" s="14" t="s">
        <v>8317</v>
      </c>
      <c r="T2402" t="s">
        <v>8318</v>
      </c>
      <c r="U2402" s="9">
        <f t="shared" si="263"/>
        <v>42444.268101851849</v>
      </c>
      <c r="V2402" s="9">
        <f t="shared" si="264"/>
        <v>42474.268101851849</v>
      </c>
      <c r="W2402">
        <f t="shared" si="265"/>
        <v>2016</v>
      </c>
    </row>
    <row r="2403" spans="1:23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9">
        <f t="shared" si="259"/>
        <v>42434.822870370372</v>
      </c>
      <c r="K2403">
        <v>1452023096</v>
      </c>
      <c r="L2403" s="9">
        <f t="shared" si="260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2">
        <f t="shared" si="261"/>
        <v>0.01</v>
      </c>
      <c r="R2403">
        <f t="shared" si="262"/>
        <v>22.33</v>
      </c>
      <c r="S2403" s="14" t="s">
        <v>8334</v>
      </c>
      <c r="T2403" t="s">
        <v>8335</v>
      </c>
      <c r="U2403" s="9">
        <f t="shared" si="263"/>
        <v>42374.822870370372</v>
      </c>
      <c r="V2403" s="9">
        <f t="shared" si="264"/>
        <v>42434.822870370372</v>
      </c>
      <c r="W2403">
        <f t="shared" si="265"/>
        <v>2016</v>
      </c>
    </row>
    <row r="2404" spans="1:23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9">
        <f t="shared" si="259"/>
        <v>42137.679756944446</v>
      </c>
      <c r="K2404">
        <v>1428941931</v>
      </c>
      <c r="L2404" s="9">
        <f t="shared" si="260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2">
        <f t="shared" si="261"/>
        <v>0</v>
      </c>
      <c r="R2404">
        <f t="shared" si="262"/>
        <v>52</v>
      </c>
      <c r="S2404" s="14" t="s">
        <v>8334</v>
      </c>
      <c r="T2404" t="s">
        <v>8335</v>
      </c>
      <c r="U2404" s="9">
        <f t="shared" si="263"/>
        <v>42107.679756944446</v>
      </c>
      <c r="V2404" s="9">
        <f t="shared" si="264"/>
        <v>42137.679756944446</v>
      </c>
      <c r="W2404">
        <f t="shared" si="265"/>
        <v>2015</v>
      </c>
    </row>
    <row r="2405" spans="1:23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9">
        <f t="shared" si="259"/>
        <v>42459.840949074074</v>
      </c>
      <c r="K2405">
        <v>1454188258</v>
      </c>
      <c r="L2405" s="9">
        <f t="shared" si="260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 s="12">
        <f t="shared" si="261"/>
        <v>0.17</v>
      </c>
      <c r="R2405">
        <f t="shared" si="262"/>
        <v>16.829999999999998</v>
      </c>
      <c r="S2405" s="14" t="s">
        <v>8334</v>
      </c>
      <c r="T2405" t="s">
        <v>8335</v>
      </c>
      <c r="U2405" s="9">
        <f t="shared" si="263"/>
        <v>42399.882615740746</v>
      </c>
      <c r="V2405" s="9">
        <f t="shared" si="264"/>
        <v>42459.840949074074</v>
      </c>
      <c r="W2405">
        <f t="shared" si="265"/>
        <v>2016</v>
      </c>
    </row>
    <row r="2406" spans="1:23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9">
        <f t="shared" si="259"/>
        <v>42372.03943287037</v>
      </c>
      <c r="K2406">
        <v>1449190607</v>
      </c>
      <c r="L2406" s="9">
        <f t="shared" si="260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2">
        <f t="shared" si="261"/>
        <v>0</v>
      </c>
      <c r="R2406">
        <f t="shared" si="262"/>
        <v>0</v>
      </c>
      <c r="S2406" s="14" t="s">
        <v>8334</v>
      </c>
      <c r="T2406" t="s">
        <v>8335</v>
      </c>
      <c r="U2406" s="9">
        <f t="shared" si="263"/>
        <v>42342.03943287037</v>
      </c>
      <c r="V2406" s="9">
        <f t="shared" si="264"/>
        <v>42372.03943287037</v>
      </c>
      <c r="W2406">
        <f t="shared" si="265"/>
        <v>2015</v>
      </c>
    </row>
    <row r="2407" spans="1:23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9">
        <f t="shared" si="259"/>
        <v>42616.585358796292</v>
      </c>
      <c r="K2407">
        <v>1471096975</v>
      </c>
      <c r="L2407" s="9">
        <f t="shared" si="260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2">
        <f t="shared" si="261"/>
        <v>0.23</v>
      </c>
      <c r="R2407">
        <f t="shared" si="262"/>
        <v>56.3</v>
      </c>
      <c r="S2407" s="14" t="s">
        <v>8334</v>
      </c>
      <c r="T2407" t="s">
        <v>8335</v>
      </c>
      <c r="U2407" s="9">
        <f t="shared" si="263"/>
        <v>42595.585358796292</v>
      </c>
      <c r="V2407" s="9">
        <f t="shared" si="264"/>
        <v>42616.585358796292</v>
      </c>
      <c r="W2407">
        <f t="shared" si="265"/>
        <v>2016</v>
      </c>
    </row>
    <row r="2408" spans="1:23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9">
        <f t="shared" si="259"/>
        <v>42023.110995370371</v>
      </c>
      <c r="K2408">
        <v>1418179190</v>
      </c>
      <c r="L2408" s="9">
        <f t="shared" si="260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2">
        <f t="shared" si="261"/>
        <v>0.41</v>
      </c>
      <c r="R2408">
        <f t="shared" si="262"/>
        <v>84.06</v>
      </c>
      <c r="S2408" s="14" t="s">
        <v>8334</v>
      </c>
      <c r="T2408" t="s">
        <v>8335</v>
      </c>
      <c r="U2408" s="9">
        <f t="shared" si="263"/>
        <v>41983.110995370371</v>
      </c>
      <c r="V2408" s="9">
        <f t="shared" si="264"/>
        <v>42023.110995370371</v>
      </c>
      <c r="W2408">
        <f t="shared" si="265"/>
        <v>2014</v>
      </c>
    </row>
    <row r="2409" spans="1:23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9">
        <f t="shared" si="259"/>
        <v>42105.25</v>
      </c>
      <c r="K2409">
        <v>1426772928</v>
      </c>
      <c r="L2409" s="9">
        <f t="shared" si="260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2">
        <f t="shared" si="261"/>
        <v>0.25</v>
      </c>
      <c r="R2409">
        <f t="shared" si="262"/>
        <v>168.39</v>
      </c>
      <c r="S2409" s="14" t="s">
        <v>8334</v>
      </c>
      <c r="T2409" t="s">
        <v>8335</v>
      </c>
      <c r="U2409" s="9">
        <f t="shared" si="263"/>
        <v>42082.575555555552</v>
      </c>
      <c r="V2409" s="9">
        <f t="shared" si="264"/>
        <v>42105.25</v>
      </c>
      <c r="W2409">
        <f t="shared" si="265"/>
        <v>2015</v>
      </c>
    </row>
    <row r="2410" spans="1:23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9">
        <f t="shared" si="259"/>
        <v>41949.182372685187</v>
      </c>
      <c r="K2410">
        <v>1412652157</v>
      </c>
      <c r="L2410" s="9">
        <f t="shared" si="260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2">
        <f t="shared" si="261"/>
        <v>0</v>
      </c>
      <c r="R2410">
        <f t="shared" si="262"/>
        <v>15</v>
      </c>
      <c r="S2410" s="14" t="s">
        <v>8334</v>
      </c>
      <c r="T2410" t="s">
        <v>8335</v>
      </c>
      <c r="U2410" s="9">
        <f t="shared" si="263"/>
        <v>41919.140706018516</v>
      </c>
      <c r="V2410" s="9">
        <f t="shared" si="264"/>
        <v>41949.182372685187</v>
      </c>
      <c r="W2410">
        <f t="shared" si="265"/>
        <v>2014</v>
      </c>
    </row>
    <row r="2411" spans="1:23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9">
        <f t="shared" si="259"/>
        <v>42234.875868055555</v>
      </c>
      <c r="K2411">
        <v>1437339675</v>
      </c>
      <c r="L2411" s="9">
        <f t="shared" si="260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2">
        <f t="shared" si="261"/>
        <v>0.02</v>
      </c>
      <c r="R2411">
        <f t="shared" si="262"/>
        <v>76.67</v>
      </c>
      <c r="S2411" s="14" t="s">
        <v>8334</v>
      </c>
      <c r="T2411" t="s">
        <v>8335</v>
      </c>
      <c r="U2411" s="9">
        <f t="shared" si="263"/>
        <v>42204.875868055555</v>
      </c>
      <c r="V2411" s="9">
        <f t="shared" si="264"/>
        <v>42234.875868055555</v>
      </c>
      <c r="W2411">
        <f t="shared" si="265"/>
        <v>2015</v>
      </c>
    </row>
    <row r="2412" spans="1:23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9">
        <f t="shared" si="259"/>
        <v>42254.408275462964</v>
      </c>
      <c r="K2412">
        <v>1439027275</v>
      </c>
      <c r="L2412" s="9">
        <f t="shared" si="260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2">
        <f t="shared" si="261"/>
        <v>0</v>
      </c>
      <c r="R2412">
        <f t="shared" si="262"/>
        <v>0</v>
      </c>
      <c r="S2412" s="14" t="s">
        <v>8334</v>
      </c>
      <c r="T2412" t="s">
        <v>8335</v>
      </c>
      <c r="U2412" s="9">
        <f t="shared" si="263"/>
        <v>42224.408275462964</v>
      </c>
      <c r="V2412" s="9">
        <f t="shared" si="264"/>
        <v>42254.408275462964</v>
      </c>
      <c r="W2412">
        <f t="shared" si="265"/>
        <v>2015</v>
      </c>
    </row>
    <row r="2413" spans="1:23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9">
        <f t="shared" si="259"/>
        <v>42241.732430555552</v>
      </c>
      <c r="K2413">
        <v>1437932082</v>
      </c>
      <c r="L2413" s="9">
        <f t="shared" si="260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2">
        <f t="shared" si="261"/>
        <v>0.01</v>
      </c>
      <c r="R2413">
        <f t="shared" si="262"/>
        <v>50.33</v>
      </c>
      <c r="S2413" s="14" t="s">
        <v>8334</v>
      </c>
      <c r="T2413" t="s">
        <v>8335</v>
      </c>
      <c r="U2413" s="9">
        <f t="shared" si="263"/>
        <v>42211.732430555552</v>
      </c>
      <c r="V2413" s="9">
        <f t="shared" si="264"/>
        <v>42241.732430555552</v>
      </c>
      <c r="W2413">
        <f t="shared" si="265"/>
        <v>2015</v>
      </c>
    </row>
    <row r="2414" spans="1:23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9">
        <f t="shared" si="259"/>
        <v>42700.778622685189</v>
      </c>
      <c r="K2414">
        <v>1476294073</v>
      </c>
      <c r="L2414" s="9">
        <f t="shared" si="260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2">
        <f t="shared" si="261"/>
        <v>0</v>
      </c>
      <c r="R2414">
        <f t="shared" si="262"/>
        <v>0</v>
      </c>
      <c r="S2414" s="14" t="s">
        <v>8334</v>
      </c>
      <c r="T2414" t="s">
        <v>8335</v>
      </c>
      <c r="U2414" s="9">
        <f t="shared" si="263"/>
        <v>42655.736956018518</v>
      </c>
      <c r="V2414" s="9">
        <f t="shared" si="264"/>
        <v>42700.778622685189</v>
      </c>
      <c r="W2414">
        <f t="shared" si="265"/>
        <v>2016</v>
      </c>
    </row>
    <row r="2415" spans="1:23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9">
        <f t="shared" si="259"/>
        <v>41790.979166666664</v>
      </c>
      <c r="K2415">
        <v>1398911882</v>
      </c>
      <c r="L2415" s="9">
        <f t="shared" si="260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2">
        <f t="shared" si="261"/>
        <v>0.01</v>
      </c>
      <c r="R2415">
        <f t="shared" si="262"/>
        <v>8.33</v>
      </c>
      <c r="S2415" s="14" t="s">
        <v>8334</v>
      </c>
      <c r="T2415" t="s">
        <v>8335</v>
      </c>
      <c r="U2415" s="9">
        <f t="shared" si="263"/>
        <v>41760.10974537037</v>
      </c>
      <c r="V2415" s="9">
        <f t="shared" si="264"/>
        <v>41790.979166666664</v>
      </c>
      <c r="W2415">
        <f t="shared" si="265"/>
        <v>2014</v>
      </c>
    </row>
    <row r="2416" spans="1:23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9">
        <f t="shared" si="259"/>
        <v>42238.165972222225</v>
      </c>
      <c r="K2416">
        <v>1436805660</v>
      </c>
      <c r="L2416" s="9">
        <f t="shared" si="260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2">
        <f t="shared" si="261"/>
        <v>0.03</v>
      </c>
      <c r="R2416">
        <f t="shared" si="262"/>
        <v>35.380000000000003</v>
      </c>
      <c r="S2416" s="14" t="s">
        <v>8334</v>
      </c>
      <c r="T2416" t="s">
        <v>8335</v>
      </c>
      <c r="U2416" s="9">
        <f t="shared" si="263"/>
        <v>42198.695138888885</v>
      </c>
      <c r="V2416" s="9">
        <f t="shared" si="264"/>
        <v>42238.165972222225</v>
      </c>
      <c r="W2416">
        <f t="shared" si="265"/>
        <v>2015</v>
      </c>
    </row>
    <row r="2417" spans="1:23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9">
        <f t="shared" si="259"/>
        <v>42566.862800925926</v>
      </c>
      <c r="K2417">
        <v>1466023346</v>
      </c>
      <c r="L2417" s="9">
        <f t="shared" si="260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2">
        <f t="shared" si="261"/>
        <v>0.01</v>
      </c>
      <c r="R2417">
        <f t="shared" si="262"/>
        <v>55.83</v>
      </c>
      <c r="S2417" s="14" t="s">
        <v>8334</v>
      </c>
      <c r="T2417" t="s">
        <v>8335</v>
      </c>
      <c r="U2417" s="9">
        <f t="shared" si="263"/>
        <v>42536.862800925926</v>
      </c>
      <c r="V2417" s="9">
        <f t="shared" si="264"/>
        <v>42566.862800925926</v>
      </c>
      <c r="W2417">
        <f t="shared" si="265"/>
        <v>2016</v>
      </c>
    </row>
    <row r="2418" spans="1:23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9">
        <f t="shared" si="259"/>
        <v>42077.625</v>
      </c>
      <c r="K2418">
        <v>1421343743</v>
      </c>
      <c r="L2418" s="9">
        <f t="shared" si="260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2">
        <f t="shared" si="261"/>
        <v>0</v>
      </c>
      <c r="R2418">
        <f t="shared" si="262"/>
        <v>5</v>
      </c>
      <c r="S2418" s="14" t="s">
        <v>8334</v>
      </c>
      <c r="T2418" t="s">
        <v>8335</v>
      </c>
      <c r="U2418" s="9">
        <f t="shared" si="263"/>
        <v>42019.737766203703</v>
      </c>
      <c r="V2418" s="9">
        <f t="shared" si="264"/>
        <v>42077.625</v>
      </c>
      <c r="W2418">
        <f t="shared" si="265"/>
        <v>2015</v>
      </c>
    </row>
    <row r="2419" spans="1:23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9">
        <f t="shared" si="259"/>
        <v>41861.884108796294</v>
      </c>
      <c r="K2419">
        <v>1405113187</v>
      </c>
      <c r="L2419" s="9">
        <f t="shared" si="260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2">
        <f t="shared" si="261"/>
        <v>0</v>
      </c>
      <c r="R2419">
        <f t="shared" si="262"/>
        <v>0</v>
      </c>
      <c r="S2419" s="14" t="s">
        <v>8334</v>
      </c>
      <c r="T2419" t="s">
        <v>8335</v>
      </c>
      <c r="U2419" s="9">
        <f t="shared" si="263"/>
        <v>41831.884108796294</v>
      </c>
      <c r="V2419" s="9">
        <f t="shared" si="264"/>
        <v>41861.884108796294</v>
      </c>
      <c r="W2419">
        <f t="shared" si="265"/>
        <v>2014</v>
      </c>
    </row>
    <row r="2420" spans="1:23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9">
        <f t="shared" si="259"/>
        <v>42087.815324074079</v>
      </c>
      <c r="K2420">
        <v>1422045244</v>
      </c>
      <c r="L2420" s="9">
        <f t="shared" si="260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2">
        <f t="shared" si="261"/>
        <v>0</v>
      </c>
      <c r="R2420">
        <f t="shared" si="262"/>
        <v>1</v>
      </c>
      <c r="S2420" s="14" t="s">
        <v>8334</v>
      </c>
      <c r="T2420" t="s">
        <v>8335</v>
      </c>
      <c r="U2420" s="9">
        <f t="shared" si="263"/>
        <v>42027.856990740736</v>
      </c>
      <c r="V2420" s="9">
        <f t="shared" si="264"/>
        <v>42087.815324074079</v>
      </c>
      <c r="W2420">
        <f t="shared" si="265"/>
        <v>2015</v>
      </c>
    </row>
    <row r="2421" spans="1:23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9">
        <f t="shared" si="259"/>
        <v>42053.738298611112</v>
      </c>
      <c r="K2421">
        <v>1419097389</v>
      </c>
      <c r="L2421" s="9">
        <f t="shared" si="260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s="12">
        <f t="shared" si="261"/>
        <v>0</v>
      </c>
      <c r="R2421">
        <f t="shared" si="262"/>
        <v>0</v>
      </c>
      <c r="S2421" s="14" t="s">
        <v>8334</v>
      </c>
      <c r="T2421" t="s">
        <v>8335</v>
      </c>
      <c r="U2421" s="9">
        <f t="shared" si="263"/>
        <v>41993.738298611112</v>
      </c>
      <c r="V2421" s="9">
        <f t="shared" si="264"/>
        <v>42053.738298611112</v>
      </c>
      <c r="W2421">
        <f t="shared" si="265"/>
        <v>2014</v>
      </c>
    </row>
    <row r="2422" spans="1:23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9">
        <f t="shared" si="259"/>
        <v>41953.070543981477</v>
      </c>
      <c r="K2422">
        <v>1410396095</v>
      </c>
      <c r="L2422" s="9">
        <f t="shared" si="260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2">
        <f t="shared" si="261"/>
        <v>0.15</v>
      </c>
      <c r="R2422">
        <f t="shared" si="262"/>
        <v>69.47</v>
      </c>
      <c r="S2422" s="14" t="s">
        <v>8334</v>
      </c>
      <c r="T2422" t="s">
        <v>8335</v>
      </c>
      <c r="U2422" s="9">
        <f t="shared" si="263"/>
        <v>41893.028877314813</v>
      </c>
      <c r="V2422" s="9">
        <f t="shared" si="264"/>
        <v>41953.070543981477</v>
      </c>
      <c r="W2422">
        <f t="shared" si="265"/>
        <v>2014</v>
      </c>
    </row>
    <row r="2423" spans="1:23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9">
        <f t="shared" si="259"/>
        <v>42056.687453703707</v>
      </c>
      <c r="K2423">
        <v>1421944196</v>
      </c>
      <c r="L2423" s="9">
        <f t="shared" si="260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2">
        <f t="shared" si="261"/>
        <v>0</v>
      </c>
      <c r="R2423">
        <f t="shared" si="262"/>
        <v>1</v>
      </c>
      <c r="S2423" s="14" t="s">
        <v>8334</v>
      </c>
      <c r="T2423" t="s">
        <v>8335</v>
      </c>
      <c r="U2423" s="9">
        <f t="shared" si="263"/>
        <v>42026.687453703707</v>
      </c>
      <c r="V2423" s="9">
        <f t="shared" si="264"/>
        <v>42056.687453703707</v>
      </c>
      <c r="W2423">
        <f t="shared" si="265"/>
        <v>2015</v>
      </c>
    </row>
    <row r="2424" spans="1:23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9">
        <f t="shared" si="259"/>
        <v>42074.683287037042</v>
      </c>
      <c r="K2424">
        <v>1423502636</v>
      </c>
      <c r="L2424" s="9">
        <f t="shared" si="260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2">
        <f t="shared" si="261"/>
        <v>0</v>
      </c>
      <c r="R2424">
        <f t="shared" si="262"/>
        <v>1</v>
      </c>
      <c r="S2424" s="14" t="s">
        <v>8334</v>
      </c>
      <c r="T2424" t="s">
        <v>8335</v>
      </c>
      <c r="U2424" s="9">
        <f t="shared" si="263"/>
        <v>42044.724953703699</v>
      </c>
      <c r="V2424" s="9">
        <f t="shared" si="264"/>
        <v>42074.683287037042</v>
      </c>
      <c r="W2424">
        <f t="shared" si="265"/>
        <v>2015</v>
      </c>
    </row>
    <row r="2425" spans="1:23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9">
        <f t="shared" si="259"/>
        <v>42004.704745370371</v>
      </c>
      <c r="K2425">
        <v>1417452890</v>
      </c>
      <c r="L2425" s="9">
        <f t="shared" si="260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2">
        <f t="shared" si="261"/>
        <v>0</v>
      </c>
      <c r="R2425">
        <f t="shared" si="262"/>
        <v>8</v>
      </c>
      <c r="S2425" s="14" t="s">
        <v>8334</v>
      </c>
      <c r="T2425" t="s">
        <v>8335</v>
      </c>
      <c r="U2425" s="9">
        <f t="shared" si="263"/>
        <v>41974.704745370371</v>
      </c>
      <c r="V2425" s="9">
        <f t="shared" si="264"/>
        <v>42004.704745370371</v>
      </c>
      <c r="W2425">
        <f t="shared" si="265"/>
        <v>2014</v>
      </c>
    </row>
    <row r="2426" spans="1:23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9">
        <f t="shared" si="259"/>
        <v>41939.892453703702</v>
      </c>
      <c r="K2426">
        <v>1411853108</v>
      </c>
      <c r="L2426" s="9">
        <f t="shared" si="260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2">
        <f t="shared" si="261"/>
        <v>0.01</v>
      </c>
      <c r="R2426">
        <f t="shared" si="262"/>
        <v>34.44</v>
      </c>
      <c r="S2426" s="14" t="s">
        <v>8334</v>
      </c>
      <c r="T2426" t="s">
        <v>8335</v>
      </c>
      <c r="U2426" s="9">
        <f t="shared" si="263"/>
        <v>41909.892453703702</v>
      </c>
      <c r="V2426" s="9">
        <f t="shared" si="264"/>
        <v>41939.892453703702</v>
      </c>
      <c r="W2426">
        <f t="shared" si="265"/>
        <v>2014</v>
      </c>
    </row>
    <row r="2427" spans="1:23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9">
        <f t="shared" si="259"/>
        <v>42517.919444444444</v>
      </c>
      <c r="K2427">
        <v>1463090149</v>
      </c>
      <c r="L2427" s="9">
        <f t="shared" si="260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2">
        <f t="shared" si="261"/>
        <v>0</v>
      </c>
      <c r="R2427">
        <f t="shared" si="262"/>
        <v>1</v>
      </c>
      <c r="S2427" s="14" t="s">
        <v>8334</v>
      </c>
      <c r="T2427" t="s">
        <v>8335</v>
      </c>
      <c r="U2427" s="9">
        <f t="shared" si="263"/>
        <v>42502.913761574076</v>
      </c>
      <c r="V2427" s="9">
        <f t="shared" si="264"/>
        <v>42517.919444444444</v>
      </c>
      <c r="W2427">
        <f t="shared" si="265"/>
        <v>2016</v>
      </c>
    </row>
    <row r="2428" spans="1:23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9">
        <f t="shared" si="259"/>
        <v>42224.170046296298</v>
      </c>
      <c r="K2428">
        <v>1433822692</v>
      </c>
      <c r="L2428" s="9">
        <f t="shared" si="260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s="12">
        <f t="shared" si="261"/>
        <v>0</v>
      </c>
      <c r="R2428">
        <f t="shared" si="262"/>
        <v>0</v>
      </c>
      <c r="S2428" s="14" t="s">
        <v>8334</v>
      </c>
      <c r="T2428" t="s">
        <v>8335</v>
      </c>
      <c r="U2428" s="9">
        <f t="shared" si="263"/>
        <v>42164.170046296298</v>
      </c>
      <c r="V2428" s="9">
        <f t="shared" si="264"/>
        <v>42224.170046296298</v>
      </c>
      <c r="W2428">
        <f t="shared" si="265"/>
        <v>2015</v>
      </c>
    </row>
    <row r="2429" spans="1:23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9">
        <f t="shared" si="259"/>
        <v>42452.277002314819</v>
      </c>
      <c r="K2429">
        <v>1455262733</v>
      </c>
      <c r="L2429" s="9">
        <f t="shared" si="260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s="12">
        <f t="shared" si="261"/>
        <v>0</v>
      </c>
      <c r="R2429">
        <f t="shared" si="262"/>
        <v>1</v>
      </c>
      <c r="S2429" s="14" t="s">
        <v>8334</v>
      </c>
      <c r="T2429" t="s">
        <v>8335</v>
      </c>
      <c r="U2429" s="9">
        <f t="shared" si="263"/>
        <v>42412.318668981483</v>
      </c>
      <c r="V2429" s="9">
        <f t="shared" si="264"/>
        <v>42452.277002314819</v>
      </c>
      <c r="W2429">
        <f t="shared" si="265"/>
        <v>2016</v>
      </c>
    </row>
    <row r="2430" spans="1:23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9">
        <f t="shared" si="259"/>
        <v>42075.742488425924</v>
      </c>
      <c r="K2430">
        <v>1423594151</v>
      </c>
      <c r="L2430" s="9">
        <f t="shared" si="260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2">
        <f t="shared" si="261"/>
        <v>0</v>
      </c>
      <c r="R2430">
        <f t="shared" si="262"/>
        <v>1</v>
      </c>
      <c r="S2430" s="14" t="s">
        <v>8334</v>
      </c>
      <c r="T2430" t="s">
        <v>8335</v>
      </c>
      <c r="U2430" s="9">
        <f t="shared" si="263"/>
        <v>42045.784155092595</v>
      </c>
      <c r="V2430" s="9">
        <f t="shared" si="264"/>
        <v>42075.742488425924</v>
      </c>
      <c r="W2430">
        <f t="shared" si="265"/>
        <v>2015</v>
      </c>
    </row>
    <row r="2431" spans="1:23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9">
        <f t="shared" si="259"/>
        <v>42771.697222222225</v>
      </c>
      <c r="K2431">
        <v>1483131966</v>
      </c>
      <c r="L2431" s="9">
        <f t="shared" si="260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2">
        <f t="shared" si="261"/>
        <v>0.01</v>
      </c>
      <c r="R2431">
        <f t="shared" si="262"/>
        <v>501.25</v>
      </c>
      <c r="S2431" s="14" t="s">
        <v>8334</v>
      </c>
      <c r="T2431" t="s">
        <v>8335</v>
      </c>
      <c r="U2431" s="9">
        <f t="shared" si="263"/>
        <v>42734.879236111112</v>
      </c>
      <c r="V2431" s="9">
        <f t="shared" si="264"/>
        <v>42771.697222222225</v>
      </c>
      <c r="W2431">
        <f t="shared" si="265"/>
        <v>2016</v>
      </c>
    </row>
    <row r="2432" spans="1:23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9">
        <f t="shared" si="259"/>
        <v>42412.130833333329</v>
      </c>
      <c r="K2432">
        <v>1452654504</v>
      </c>
      <c r="L2432" s="9">
        <f t="shared" si="260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2">
        <f t="shared" si="261"/>
        <v>0.01</v>
      </c>
      <c r="R2432">
        <f t="shared" si="262"/>
        <v>10.5</v>
      </c>
      <c r="S2432" s="14" t="s">
        <v>8334</v>
      </c>
      <c r="T2432" t="s">
        <v>8335</v>
      </c>
      <c r="U2432" s="9">
        <f t="shared" si="263"/>
        <v>42382.130833333329</v>
      </c>
      <c r="V2432" s="9">
        <f t="shared" si="264"/>
        <v>42412.130833333329</v>
      </c>
      <c r="W2432">
        <f t="shared" si="265"/>
        <v>2016</v>
      </c>
    </row>
    <row r="2433" spans="1:23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9">
        <f t="shared" si="259"/>
        <v>42549.099687499998</v>
      </c>
      <c r="K2433">
        <v>1461896613</v>
      </c>
      <c r="L2433" s="9">
        <f t="shared" si="260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2">
        <f t="shared" si="261"/>
        <v>0</v>
      </c>
      <c r="R2433">
        <f t="shared" si="262"/>
        <v>1</v>
      </c>
      <c r="S2433" s="14" t="s">
        <v>8334</v>
      </c>
      <c r="T2433" t="s">
        <v>8335</v>
      </c>
      <c r="U2433" s="9">
        <f t="shared" si="263"/>
        <v>42489.099687499998</v>
      </c>
      <c r="V2433" s="9">
        <f t="shared" si="264"/>
        <v>42549.099687499998</v>
      </c>
      <c r="W2433">
        <f t="shared" si="265"/>
        <v>2016</v>
      </c>
    </row>
    <row r="2434" spans="1:23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9">
        <f t="shared" ref="J2434:J2497" si="266">(I2434/86400)+DATE(1970,1,1)</f>
        <v>42071.218715277777</v>
      </c>
      <c r="K2434">
        <v>1423199697</v>
      </c>
      <c r="L2434" s="9">
        <f t="shared" ref="L2434:L2497" si="267">(K2434/86400)+DATE(1970,1,1)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2">
        <f t="shared" si="261"/>
        <v>0</v>
      </c>
      <c r="R2434">
        <f t="shared" si="262"/>
        <v>1</v>
      </c>
      <c r="S2434" s="14" t="s">
        <v>8334</v>
      </c>
      <c r="T2434" t="s">
        <v>8335</v>
      </c>
      <c r="U2434" s="9">
        <f t="shared" si="263"/>
        <v>42041.218715277777</v>
      </c>
      <c r="V2434" s="9">
        <f t="shared" si="264"/>
        <v>42071.218715277777</v>
      </c>
      <c r="W2434">
        <f t="shared" si="265"/>
        <v>2015</v>
      </c>
    </row>
    <row r="2435" spans="1:23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9">
        <f t="shared" si="266"/>
        <v>42427.89980324074</v>
      </c>
      <c r="K2435">
        <v>1454016943</v>
      </c>
      <c r="L2435" s="9">
        <f t="shared" si="267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2">
        <f t="shared" ref="Q2435:Q2498" si="268">ROUND(E2435/D2435,2)</f>
        <v>0</v>
      </c>
      <c r="R2435">
        <f t="shared" ref="R2435:R2498" si="269">IFERROR(ROUND(E2435/N2435,2),0)</f>
        <v>0</v>
      </c>
      <c r="S2435" s="14" t="s">
        <v>8334</v>
      </c>
      <c r="T2435" t="s">
        <v>8335</v>
      </c>
      <c r="U2435" s="9">
        <f t="shared" ref="U2435:U2498" si="270">(K2435/86400)+DATE(1970,1,1)</f>
        <v>42397.89980324074</v>
      </c>
      <c r="V2435" s="9">
        <f t="shared" ref="V2435:V2498" si="271">(I2435/86400)+DATE(1970,1,1)</f>
        <v>42427.89980324074</v>
      </c>
      <c r="W2435">
        <f t="shared" ref="W2435:W2498" si="272">YEAR(U2435)</f>
        <v>2016</v>
      </c>
    </row>
    <row r="2436" spans="1:23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9">
        <f t="shared" si="266"/>
        <v>42220.186041666668</v>
      </c>
      <c r="K2436">
        <v>1435206474</v>
      </c>
      <c r="L2436" s="9">
        <f t="shared" si="267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s="12">
        <f t="shared" si="268"/>
        <v>0</v>
      </c>
      <c r="R2436">
        <f t="shared" si="269"/>
        <v>13</v>
      </c>
      <c r="S2436" s="14" t="s">
        <v>8334</v>
      </c>
      <c r="T2436" t="s">
        <v>8335</v>
      </c>
      <c r="U2436" s="9">
        <f t="shared" si="270"/>
        <v>42180.186041666668</v>
      </c>
      <c r="V2436" s="9">
        <f t="shared" si="271"/>
        <v>42220.186041666668</v>
      </c>
      <c r="W2436">
        <f t="shared" si="272"/>
        <v>2015</v>
      </c>
    </row>
    <row r="2437" spans="1:23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9">
        <f t="shared" si="266"/>
        <v>42282.277615740742</v>
      </c>
      <c r="K2437">
        <v>1441435186</v>
      </c>
      <c r="L2437" s="9">
        <f t="shared" si="267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s="12">
        <f t="shared" si="268"/>
        <v>0</v>
      </c>
      <c r="R2437">
        <f t="shared" si="269"/>
        <v>306</v>
      </c>
      <c r="S2437" s="14" t="s">
        <v>8334</v>
      </c>
      <c r="T2437" t="s">
        <v>8335</v>
      </c>
      <c r="U2437" s="9">
        <f t="shared" si="270"/>
        <v>42252.277615740742</v>
      </c>
      <c r="V2437" s="9">
        <f t="shared" si="271"/>
        <v>42282.277615740742</v>
      </c>
      <c r="W2437">
        <f t="shared" si="272"/>
        <v>2015</v>
      </c>
    </row>
    <row r="2438" spans="1:23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9">
        <f t="shared" si="266"/>
        <v>42398.615393518514</v>
      </c>
      <c r="K2438">
        <v>1448894770</v>
      </c>
      <c r="L2438" s="9">
        <f t="shared" si="26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2">
        <f t="shared" si="268"/>
        <v>0</v>
      </c>
      <c r="R2438">
        <f t="shared" si="269"/>
        <v>22.5</v>
      </c>
      <c r="S2438" s="14" t="s">
        <v>8334</v>
      </c>
      <c r="T2438" t="s">
        <v>8335</v>
      </c>
      <c r="U2438" s="9">
        <f t="shared" si="270"/>
        <v>42338.615393518514</v>
      </c>
      <c r="V2438" s="9">
        <f t="shared" si="271"/>
        <v>42398.615393518514</v>
      </c>
      <c r="W2438">
        <f t="shared" si="272"/>
        <v>2015</v>
      </c>
    </row>
    <row r="2439" spans="1:23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9">
        <f t="shared" si="266"/>
        <v>42080.75</v>
      </c>
      <c r="K2439">
        <v>1422400188</v>
      </c>
      <c r="L2439" s="9">
        <f t="shared" si="26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2">
        <f t="shared" si="268"/>
        <v>0</v>
      </c>
      <c r="R2439">
        <f t="shared" si="269"/>
        <v>0</v>
      </c>
      <c r="S2439" s="14" t="s">
        <v>8334</v>
      </c>
      <c r="T2439" t="s">
        <v>8335</v>
      </c>
      <c r="U2439" s="9">
        <f t="shared" si="270"/>
        <v>42031.965138888889</v>
      </c>
      <c r="V2439" s="9">
        <f t="shared" si="271"/>
        <v>42080.75</v>
      </c>
      <c r="W2439">
        <f t="shared" si="272"/>
        <v>2015</v>
      </c>
    </row>
    <row r="2440" spans="1:23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9">
        <f t="shared" si="266"/>
        <v>42345.956736111111</v>
      </c>
      <c r="K2440">
        <v>1444341462</v>
      </c>
      <c r="L2440" s="9">
        <f t="shared" si="26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2">
        <f t="shared" si="268"/>
        <v>0</v>
      </c>
      <c r="R2440">
        <f t="shared" si="269"/>
        <v>50</v>
      </c>
      <c r="S2440" s="14" t="s">
        <v>8334</v>
      </c>
      <c r="T2440" t="s">
        <v>8335</v>
      </c>
      <c r="U2440" s="9">
        <f t="shared" si="270"/>
        <v>42285.91506944444</v>
      </c>
      <c r="V2440" s="9">
        <f t="shared" si="271"/>
        <v>42345.956736111111</v>
      </c>
      <c r="W2440">
        <f t="shared" si="272"/>
        <v>2015</v>
      </c>
    </row>
    <row r="2441" spans="1:23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9">
        <f t="shared" si="266"/>
        <v>42295.818622685183</v>
      </c>
      <c r="K2441">
        <v>1442605129</v>
      </c>
      <c r="L2441" s="9">
        <f t="shared" si="26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2">
        <f t="shared" si="268"/>
        <v>0</v>
      </c>
      <c r="R2441">
        <f t="shared" si="269"/>
        <v>0</v>
      </c>
      <c r="S2441" s="14" t="s">
        <v>8334</v>
      </c>
      <c r="T2441" t="s">
        <v>8335</v>
      </c>
      <c r="U2441" s="9">
        <f t="shared" si="270"/>
        <v>42265.818622685183</v>
      </c>
      <c r="V2441" s="9">
        <f t="shared" si="271"/>
        <v>42295.818622685183</v>
      </c>
      <c r="W2441">
        <f t="shared" si="272"/>
        <v>2015</v>
      </c>
    </row>
    <row r="2442" spans="1:23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9">
        <f t="shared" si="266"/>
        <v>42413.899456018524</v>
      </c>
      <c r="K2442">
        <v>1452807313</v>
      </c>
      <c r="L2442" s="9">
        <f t="shared" si="267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s="12">
        <f t="shared" si="268"/>
        <v>0</v>
      </c>
      <c r="R2442">
        <f t="shared" si="269"/>
        <v>5</v>
      </c>
      <c r="S2442" s="14" t="s">
        <v>8334</v>
      </c>
      <c r="T2442" t="s">
        <v>8335</v>
      </c>
      <c r="U2442" s="9">
        <f t="shared" si="270"/>
        <v>42383.899456018524</v>
      </c>
      <c r="V2442" s="9">
        <f t="shared" si="271"/>
        <v>42413.899456018524</v>
      </c>
      <c r="W2442">
        <f t="shared" si="272"/>
        <v>2016</v>
      </c>
    </row>
    <row r="2443" spans="1:23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9">
        <f t="shared" si="266"/>
        <v>42208.207638888889</v>
      </c>
      <c r="K2443">
        <v>1435806054</v>
      </c>
      <c r="L2443" s="9">
        <f t="shared" si="26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2">
        <f t="shared" si="268"/>
        <v>1.08</v>
      </c>
      <c r="R2443">
        <f t="shared" si="269"/>
        <v>74.23</v>
      </c>
      <c r="S2443" s="14" t="s">
        <v>8334</v>
      </c>
      <c r="T2443" t="s">
        <v>8350</v>
      </c>
      <c r="U2443" s="9">
        <f t="shared" si="270"/>
        <v>42187.125625000001</v>
      </c>
      <c r="V2443" s="9">
        <f t="shared" si="271"/>
        <v>42208.207638888889</v>
      </c>
      <c r="W2443">
        <f t="shared" si="272"/>
        <v>2015</v>
      </c>
    </row>
    <row r="2444" spans="1:23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9">
        <f t="shared" si="266"/>
        <v>42082.625324074077</v>
      </c>
      <c r="K2444">
        <v>1424188828</v>
      </c>
      <c r="L2444" s="9">
        <f t="shared" si="267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 s="12">
        <f t="shared" si="268"/>
        <v>1.26</v>
      </c>
      <c r="R2444">
        <f t="shared" si="269"/>
        <v>81.25</v>
      </c>
      <c r="S2444" s="14" t="s">
        <v>8334</v>
      </c>
      <c r="T2444" t="s">
        <v>8350</v>
      </c>
      <c r="U2444" s="9">
        <f t="shared" si="270"/>
        <v>42052.666990740741</v>
      </c>
      <c r="V2444" s="9">
        <f t="shared" si="271"/>
        <v>42082.625324074077</v>
      </c>
      <c r="W2444">
        <f t="shared" si="272"/>
        <v>2015</v>
      </c>
    </row>
    <row r="2445" spans="1:23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9">
        <f t="shared" si="266"/>
        <v>41866.625254629631</v>
      </c>
      <c r="K2445">
        <v>1405522822</v>
      </c>
      <c r="L2445" s="9">
        <f t="shared" si="26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2">
        <f t="shared" si="268"/>
        <v>2.0299999999999998</v>
      </c>
      <c r="R2445">
        <f t="shared" si="269"/>
        <v>130.22999999999999</v>
      </c>
      <c r="S2445" s="14" t="s">
        <v>8334</v>
      </c>
      <c r="T2445" t="s">
        <v>8350</v>
      </c>
      <c r="U2445" s="9">
        <f t="shared" si="270"/>
        <v>41836.625254629631</v>
      </c>
      <c r="V2445" s="9">
        <f t="shared" si="271"/>
        <v>41866.625254629631</v>
      </c>
      <c r="W2445">
        <f t="shared" si="272"/>
        <v>2014</v>
      </c>
    </row>
    <row r="2446" spans="1:23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9">
        <f t="shared" si="266"/>
        <v>42515.754525462966</v>
      </c>
      <c r="K2446">
        <v>1461607591</v>
      </c>
      <c r="L2446" s="9">
        <f t="shared" si="26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2">
        <f t="shared" si="268"/>
        <v>1.0900000000000001</v>
      </c>
      <c r="R2446">
        <f t="shared" si="269"/>
        <v>53.41</v>
      </c>
      <c r="S2446" s="14" t="s">
        <v>8334</v>
      </c>
      <c r="T2446" t="s">
        <v>8350</v>
      </c>
      <c r="U2446" s="9">
        <f t="shared" si="270"/>
        <v>42485.754525462966</v>
      </c>
      <c r="V2446" s="9">
        <f t="shared" si="271"/>
        <v>42515.754525462966</v>
      </c>
      <c r="W2446">
        <f t="shared" si="272"/>
        <v>2016</v>
      </c>
    </row>
    <row r="2447" spans="1:23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9">
        <f t="shared" si="266"/>
        <v>42273.190057870372</v>
      </c>
      <c r="K2447">
        <v>1440650021</v>
      </c>
      <c r="L2447" s="9">
        <f t="shared" si="26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2">
        <f t="shared" si="268"/>
        <v>1.73</v>
      </c>
      <c r="R2447">
        <f t="shared" si="269"/>
        <v>75.13</v>
      </c>
      <c r="S2447" s="14" t="s">
        <v>8334</v>
      </c>
      <c r="T2447" t="s">
        <v>8350</v>
      </c>
      <c r="U2447" s="9">
        <f t="shared" si="270"/>
        <v>42243.190057870372</v>
      </c>
      <c r="V2447" s="9">
        <f t="shared" si="271"/>
        <v>42273.190057870372</v>
      </c>
      <c r="W2447">
        <f t="shared" si="272"/>
        <v>2015</v>
      </c>
    </row>
    <row r="2448" spans="1:23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9">
        <f t="shared" si="266"/>
        <v>42700.64434027778</v>
      </c>
      <c r="K2448">
        <v>1477578471</v>
      </c>
      <c r="L2448" s="9">
        <f t="shared" si="26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2">
        <f t="shared" si="268"/>
        <v>1.68</v>
      </c>
      <c r="R2448">
        <f t="shared" si="269"/>
        <v>75.67</v>
      </c>
      <c r="S2448" s="14" t="s">
        <v>8334</v>
      </c>
      <c r="T2448" t="s">
        <v>8350</v>
      </c>
      <c r="U2448" s="9">
        <f t="shared" si="270"/>
        <v>42670.602673611109</v>
      </c>
      <c r="V2448" s="9">
        <f t="shared" si="271"/>
        <v>42700.64434027778</v>
      </c>
      <c r="W2448">
        <f t="shared" si="272"/>
        <v>2016</v>
      </c>
    </row>
    <row r="2449" spans="1:23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9">
        <f t="shared" si="266"/>
        <v>42686.166666666672</v>
      </c>
      <c r="K2449">
        <v>1476184593</v>
      </c>
      <c r="L2449" s="9">
        <f t="shared" si="26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2">
        <f t="shared" si="268"/>
        <v>4.2699999999999996</v>
      </c>
      <c r="R2449">
        <f t="shared" si="269"/>
        <v>31.69</v>
      </c>
      <c r="S2449" s="14" t="s">
        <v>8334</v>
      </c>
      <c r="T2449" t="s">
        <v>8350</v>
      </c>
      <c r="U2449" s="9">
        <f t="shared" si="270"/>
        <v>42654.469826388886</v>
      </c>
      <c r="V2449" s="9">
        <f t="shared" si="271"/>
        <v>42686.166666666672</v>
      </c>
      <c r="W2449">
        <f t="shared" si="272"/>
        <v>2016</v>
      </c>
    </row>
    <row r="2450" spans="1:23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9">
        <f t="shared" si="266"/>
        <v>42613.233333333337</v>
      </c>
      <c r="K2450">
        <v>1472110513</v>
      </c>
      <c r="L2450" s="9">
        <f t="shared" si="26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2">
        <f t="shared" si="268"/>
        <v>1.08</v>
      </c>
      <c r="R2450">
        <f t="shared" si="269"/>
        <v>47.78</v>
      </c>
      <c r="S2450" s="14" t="s">
        <v>8334</v>
      </c>
      <c r="T2450" t="s">
        <v>8350</v>
      </c>
      <c r="U2450" s="9">
        <f t="shared" si="270"/>
        <v>42607.316122685181</v>
      </c>
      <c r="V2450" s="9">
        <f t="shared" si="271"/>
        <v>42613.233333333337</v>
      </c>
      <c r="W2450">
        <f t="shared" si="272"/>
        <v>2016</v>
      </c>
    </row>
    <row r="2451" spans="1:23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9">
        <f t="shared" si="266"/>
        <v>41973.184201388889</v>
      </c>
      <c r="K2451">
        <v>1414725915</v>
      </c>
      <c r="L2451" s="9">
        <f t="shared" si="26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2">
        <f t="shared" si="268"/>
        <v>1.08</v>
      </c>
      <c r="R2451">
        <f t="shared" si="269"/>
        <v>90</v>
      </c>
      <c r="S2451" s="14" t="s">
        <v>8334</v>
      </c>
      <c r="T2451" t="s">
        <v>8350</v>
      </c>
      <c r="U2451" s="9">
        <f t="shared" si="270"/>
        <v>41943.142534722225</v>
      </c>
      <c r="V2451" s="9">
        <f t="shared" si="271"/>
        <v>41973.184201388889</v>
      </c>
      <c r="W2451">
        <f t="shared" si="272"/>
        <v>2014</v>
      </c>
    </row>
    <row r="2452" spans="1:23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9">
        <f t="shared" si="266"/>
        <v>41940.132638888885</v>
      </c>
      <c r="K2452">
        <v>1411177456</v>
      </c>
      <c r="L2452" s="9">
        <f t="shared" si="26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2">
        <f t="shared" si="268"/>
        <v>1.02</v>
      </c>
      <c r="R2452">
        <f t="shared" si="269"/>
        <v>149.31</v>
      </c>
      <c r="S2452" s="14" t="s">
        <v>8334</v>
      </c>
      <c r="T2452" t="s">
        <v>8350</v>
      </c>
      <c r="U2452" s="9">
        <f t="shared" si="270"/>
        <v>41902.07240740741</v>
      </c>
      <c r="V2452" s="9">
        <f t="shared" si="271"/>
        <v>41940.132638888885</v>
      </c>
      <c r="W2452">
        <f t="shared" si="272"/>
        <v>2014</v>
      </c>
    </row>
    <row r="2453" spans="1:23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9">
        <f t="shared" si="266"/>
        <v>42799.908449074079</v>
      </c>
      <c r="K2453">
        <v>1487022490</v>
      </c>
      <c r="L2453" s="9">
        <f t="shared" si="26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2">
        <f t="shared" si="268"/>
        <v>1.1499999999999999</v>
      </c>
      <c r="R2453">
        <f t="shared" si="269"/>
        <v>62.07</v>
      </c>
      <c r="S2453" s="14" t="s">
        <v>8334</v>
      </c>
      <c r="T2453" t="s">
        <v>8350</v>
      </c>
      <c r="U2453" s="9">
        <f t="shared" si="270"/>
        <v>42779.908449074079</v>
      </c>
      <c r="V2453" s="9">
        <f t="shared" si="271"/>
        <v>42799.908449074079</v>
      </c>
      <c r="W2453">
        <f t="shared" si="272"/>
        <v>2017</v>
      </c>
    </row>
    <row r="2454" spans="1:23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9">
        <f t="shared" si="266"/>
        <v>42367.958333333328</v>
      </c>
      <c r="K2454">
        <v>1448914500</v>
      </c>
      <c r="L2454" s="9">
        <f t="shared" si="267"/>
        <v>42338.84375</v>
      </c>
      <c r="M2454" t="b">
        <v>0</v>
      </c>
      <c r="N2454">
        <v>15</v>
      </c>
      <c r="O2454" t="b">
        <v>1</v>
      </c>
      <c r="P2454" t="s">
        <v>8296</v>
      </c>
      <c r="Q2454" s="12">
        <f t="shared" si="268"/>
        <v>1.34</v>
      </c>
      <c r="R2454">
        <f t="shared" si="269"/>
        <v>53.4</v>
      </c>
      <c r="S2454" s="14" t="s">
        <v>8334</v>
      </c>
      <c r="T2454" t="s">
        <v>8350</v>
      </c>
      <c r="U2454" s="9">
        <f t="shared" si="270"/>
        <v>42338.84375</v>
      </c>
      <c r="V2454" s="9">
        <f t="shared" si="271"/>
        <v>42367.958333333328</v>
      </c>
      <c r="W2454">
        <f t="shared" si="272"/>
        <v>2015</v>
      </c>
    </row>
    <row r="2455" spans="1:23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9">
        <f t="shared" si="266"/>
        <v>42768.692233796297</v>
      </c>
      <c r="K2455">
        <v>1483461409</v>
      </c>
      <c r="L2455" s="9">
        <f t="shared" si="26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2">
        <f t="shared" si="268"/>
        <v>1.55</v>
      </c>
      <c r="R2455">
        <f t="shared" si="269"/>
        <v>69.27</v>
      </c>
      <c r="S2455" s="14" t="s">
        <v>8334</v>
      </c>
      <c r="T2455" t="s">
        <v>8350</v>
      </c>
      <c r="U2455" s="9">
        <f t="shared" si="270"/>
        <v>42738.692233796297</v>
      </c>
      <c r="V2455" s="9">
        <f t="shared" si="271"/>
        <v>42768.692233796297</v>
      </c>
      <c r="W2455">
        <f t="shared" si="272"/>
        <v>2017</v>
      </c>
    </row>
    <row r="2456" spans="1:23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9">
        <f t="shared" si="266"/>
        <v>42805.201481481483</v>
      </c>
      <c r="K2456">
        <v>1486183808</v>
      </c>
      <c r="L2456" s="9">
        <f t="shared" si="267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 s="12">
        <f t="shared" si="268"/>
        <v>1.01</v>
      </c>
      <c r="R2456">
        <f t="shared" si="269"/>
        <v>271.51</v>
      </c>
      <c r="S2456" s="14" t="s">
        <v>8334</v>
      </c>
      <c r="T2456" t="s">
        <v>8350</v>
      </c>
      <c r="U2456" s="9">
        <f t="shared" si="270"/>
        <v>42770.201481481483</v>
      </c>
      <c r="V2456" s="9">
        <f t="shared" si="271"/>
        <v>42805.201481481483</v>
      </c>
      <c r="W2456">
        <f t="shared" si="272"/>
        <v>2017</v>
      </c>
    </row>
    <row r="2457" spans="1:23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9">
        <f t="shared" si="266"/>
        <v>42480.781828703708</v>
      </c>
      <c r="K2457">
        <v>1458758750</v>
      </c>
      <c r="L2457" s="9">
        <f t="shared" si="26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2">
        <f t="shared" si="268"/>
        <v>1.82</v>
      </c>
      <c r="R2457">
        <f t="shared" si="269"/>
        <v>34.130000000000003</v>
      </c>
      <c r="S2457" s="14" t="s">
        <v>8334</v>
      </c>
      <c r="T2457" t="s">
        <v>8350</v>
      </c>
      <c r="U2457" s="9">
        <f t="shared" si="270"/>
        <v>42452.781828703708</v>
      </c>
      <c r="V2457" s="9">
        <f t="shared" si="271"/>
        <v>42480.781828703708</v>
      </c>
      <c r="W2457">
        <f t="shared" si="272"/>
        <v>2016</v>
      </c>
    </row>
    <row r="2458" spans="1:23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9">
        <f t="shared" si="266"/>
        <v>42791.961099537039</v>
      </c>
      <c r="K2458">
        <v>1485471839</v>
      </c>
      <c r="L2458" s="9">
        <f t="shared" si="26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2">
        <f t="shared" si="268"/>
        <v>1.81</v>
      </c>
      <c r="R2458">
        <f t="shared" si="269"/>
        <v>40.49</v>
      </c>
      <c r="S2458" s="14" t="s">
        <v>8334</v>
      </c>
      <c r="T2458" t="s">
        <v>8350</v>
      </c>
      <c r="U2458" s="9">
        <f t="shared" si="270"/>
        <v>42761.961099537039</v>
      </c>
      <c r="V2458" s="9">
        <f t="shared" si="271"/>
        <v>42791.961099537039</v>
      </c>
      <c r="W2458">
        <f t="shared" si="272"/>
        <v>2017</v>
      </c>
    </row>
    <row r="2459" spans="1:23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9">
        <f t="shared" si="266"/>
        <v>42453.560833333337</v>
      </c>
      <c r="K2459">
        <v>1456237656</v>
      </c>
      <c r="L2459" s="9">
        <f t="shared" si="26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2">
        <f t="shared" si="268"/>
        <v>1.02</v>
      </c>
      <c r="R2459">
        <f t="shared" si="269"/>
        <v>189.76</v>
      </c>
      <c r="S2459" s="14" t="s">
        <v>8334</v>
      </c>
      <c r="T2459" t="s">
        <v>8350</v>
      </c>
      <c r="U2459" s="9">
        <f t="shared" si="270"/>
        <v>42423.602500000001</v>
      </c>
      <c r="V2459" s="9">
        <f t="shared" si="271"/>
        <v>42453.560833333337</v>
      </c>
      <c r="W2459">
        <f t="shared" si="272"/>
        <v>2016</v>
      </c>
    </row>
    <row r="2460" spans="1:23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9">
        <f t="shared" si="266"/>
        <v>42530.791666666672</v>
      </c>
      <c r="K2460">
        <v>1462481718</v>
      </c>
      <c r="L2460" s="9">
        <f t="shared" si="26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2">
        <f t="shared" si="268"/>
        <v>1.1000000000000001</v>
      </c>
      <c r="R2460">
        <f t="shared" si="269"/>
        <v>68.86</v>
      </c>
      <c r="S2460" s="14" t="s">
        <v>8334</v>
      </c>
      <c r="T2460" t="s">
        <v>8350</v>
      </c>
      <c r="U2460" s="9">
        <f t="shared" si="270"/>
        <v>42495.871736111112</v>
      </c>
      <c r="V2460" s="9">
        <f t="shared" si="271"/>
        <v>42530.791666666672</v>
      </c>
      <c r="W2460">
        <f t="shared" si="272"/>
        <v>2016</v>
      </c>
    </row>
    <row r="2461" spans="1:23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9">
        <f t="shared" si="266"/>
        <v>42452.595891203702</v>
      </c>
      <c r="K2461">
        <v>1454858285</v>
      </c>
      <c r="L2461" s="9">
        <f t="shared" si="26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2">
        <f t="shared" si="268"/>
        <v>1.02</v>
      </c>
      <c r="R2461">
        <f t="shared" si="269"/>
        <v>108.78</v>
      </c>
      <c r="S2461" s="14" t="s">
        <v>8334</v>
      </c>
      <c r="T2461" t="s">
        <v>8350</v>
      </c>
      <c r="U2461" s="9">
        <f t="shared" si="270"/>
        <v>42407.637557870374</v>
      </c>
      <c r="V2461" s="9">
        <f t="shared" si="271"/>
        <v>42452.595891203702</v>
      </c>
      <c r="W2461">
        <f t="shared" si="272"/>
        <v>2016</v>
      </c>
    </row>
    <row r="2462" spans="1:23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9">
        <f t="shared" si="266"/>
        <v>42738.178472222222</v>
      </c>
      <c r="K2462">
        <v>1480480167</v>
      </c>
      <c r="L2462" s="9">
        <f t="shared" si="26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2">
        <f t="shared" si="268"/>
        <v>1.01</v>
      </c>
      <c r="R2462">
        <f t="shared" si="269"/>
        <v>125.99</v>
      </c>
      <c r="S2462" s="14" t="s">
        <v>8334</v>
      </c>
      <c r="T2462" t="s">
        <v>8350</v>
      </c>
      <c r="U2462" s="9">
        <f t="shared" si="270"/>
        <v>42704.187118055561</v>
      </c>
      <c r="V2462" s="9">
        <f t="shared" si="271"/>
        <v>42738.178472222222</v>
      </c>
      <c r="W2462">
        <f t="shared" si="272"/>
        <v>2016</v>
      </c>
    </row>
    <row r="2463" spans="1:23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9">
        <f t="shared" si="266"/>
        <v>40817.125</v>
      </c>
      <c r="K2463">
        <v>1314577097</v>
      </c>
      <c r="L2463" s="9">
        <f t="shared" si="26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2">
        <f t="shared" si="268"/>
        <v>1.04</v>
      </c>
      <c r="R2463">
        <f t="shared" si="269"/>
        <v>90.52</v>
      </c>
      <c r="S2463" s="14" t="s">
        <v>8323</v>
      </c>
      <c r="T2463" t="s">
        <v>8327</v>
      </c>
      <c r="U2463" s="9">
        <f t="shared" si="270"/>
        <v>40784.012696759259</v>
      </c>
      <c r="V2463" s="9">
        <f t="shared" si="271"/>
        <v>40817.125</v>
      </c>
      <c r="W2463">
        <f t="shared" si="272"/>
        <v>2011</v>
      </c>
    </row>
    <row r="2464" spans="1:23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9">
        <f t="shared" si="266"/>
        <v>41109.186296296299</v>
      </c>
      <c r="K2464">
        <v>1340944096</v>
      </c>
      <c r="L2464" s="9">
        <f t="shared" si="26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2">
        <f t="shared" si="268"/>
        <v>1.1100000000000001</v>
      </c>
      <c r="R2464">
        <f t="shared" si="269"/>
        <v>28.88</v>
      </c>
      <c r="S2464" s="14" t="s">
        <v>8323</v>
      </c>
      <c r="T2464" t="s">
        <v>8327</v>
      </c>
      <c r="U2464" s="9">
        <f t="shared" si="270"/>
        <v>41089.186296296299</v>
      </c>
      <c r="V2464" s="9">
        <f t="shared" si="271"/>
        <v>41109.186296296299</v>
      </c>
      <c r="W2464">
        <f t="shared" si="272"/>
        <v>2012</v>
      </c>
    </row>
    <row r="2465" spans="1:23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9">
        <f t="shared" si="266"/>
        <v>41380.791666666664</v>
      </c>
      <c r="K2465">
        <v>1362710425</v>
      </c>
      <c r="L2465" s="9">
        <f t="shared" si="26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2">
        <f t="shared" si="268"/>
        <v>1.1599999999999999</v>
      </c>
      <c r="R2465">
        <f t="shared" si="269"/>
        <v>31</v>
      </c>
      <c r="S2465" s="14" t="s">
        <v>8323</v>
      </c>
      <c r="T2465" t="s">
        <v>8327</v>
      </c>
      <c r="U2465" s="9">
        <f t="shared" si="270"/>
        <v>41341.111400462964</v>
      </c>
      <c r="V2465" s="9">
        <f t="shared" si="271"/>
        <v>41380.791666666664</v>
      </c>
      <c r="W2465">
        <f t="shared" si="272"/>
        <v>2013</v>
      </c>
    </row>
    <row r="2466" spans="1:23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9">
        <f t="shared" si="266"/>
        <v>42277.811805555553</v>
      </c>
      <c r="K2466">
        <v>1441143397</v>
      </c>
      <c r="L2466" s="9">
        <f t="shared" si="26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2">
        <f t="shared" si="268"/>
        <v>1.1100000000000001</v>
      </c>
      <c r="R2466">
        <f t="shared" si="269"/>
        <v>51.67</v>
      </c>
      <c r="S2466" s="14" t="s">
        <v>8323</v>
      </c>
      <c r="T2466" t="s">
        <v>8327</v>
      </c>
      <c r="U2466" s="9">
        <f t="shared" si="270"/>
        <v>42248.90042824074</v>
      </c>
      <c r="V2466" s="9">
        <f t="shared" si="271"/>
        <v>42277.811805555553</v>
      </c>
      <c r="W2466">
        <f t="shared" si="272"/>
        <v>2015</v>
      </c>
    </row>
    <row r="2467" spans="1:23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9">
        <f t="shared" si="266"/>
        <v>41175.719305555554</v>
      </c>
      <c r="K2467">
        <v>1345828548</v>
      </c>
      <c r="L2467" s="9">
        <f t="shared" si="26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2">
        <f t="shared" si="268"/>
        <v>1.8</v>
      </c>
      <c r="R2467">
        <f t="shared" si="269"/>
        <v>26.27</v>
      </c>
      <c r="S2467" s="14" t="s">
        <v>8323</v>
      </c>
      <c r="T2467" t="s">
        <v>8327</v>
      </c>
      <c r="U2467" s="9">
        <f t="shared" si="270"/>
        <v>41145.719305555554</v>
      </c>
      <c r="V2467" s="9">
        <f t="shared" si="271"/>
        <v>41175.719305555554</v>
      </c>
      <c r="W2467">
        <f t="shared" si="272"/>
        <v>2012</v>
      </c>
    </row>
    <row r="2468" spans="1:23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9">
        <f t="shared" si="266"/>
        <v>41403.102465277778</v>
      </c>
      <c r="K2468">
        <v>1365474453</v>
      </c>
      <c r="L2468" s="9">
        <f t="shared" si="26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2">
        <f t="shared" si="268"/>
        <v>1</v>
      </c>
      <c r="R2468">
        <f t="shared" si="269"/>
        <v>48.08</v>
      </c>
      <c r="S2468" s="14" t="s">
        <v>8323</v>
      </c>
      <c r="T2468" t="s">
        <v>8327</v>
      </c>
      <c r="U2468" s="9">
        <f t="shared" si="270"/>
        <v>41373.102465277778</v>
      </c>
      <c r="V2468" s="9">
        <f t="shared" si="271"/>
        <v>41403.102465277778</v>
      </c>
      <c r="W2468">
        <f t="shared" si="272"/>
        <v>2013</v>
      </c>
    </row>
    <row r="2469" spans="1:23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9">
        <f t="shared" si="266"/>
        <v>41039.708333333336</v>
      </c>
      <c r="K2469">
        <v>1335473931</v>
      </c>
      <c r="L2469" s="9">
        <f t="shared" si="26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2">
        <f t="shared" si="268"/>
        <v>1.19</v>
      </c>
      <c r="R2469">
        <f t="shared" si="269"/>
        <v>27.56</v>
      </c>
      <c r="S2469" s="14" t="s">
        <v>8323</v>
      </c>
      <c r="T2469" t="s">
        <v>8327</v>
      </c>
      <c r="U2469" s="9">
        <f t="shared" si="270"/>
        <v>41025.874201388891</v>
      </c>
      <c r="V2469" s="9">
        <f t="shared" si="271"/>
        <v>41039.708333333336</v>
      </c>
      <c r="W2469">
        <f t="shared" si="272"/>
        <v>2012</v>
      </c>
    </row>
    <row r="2470" spans="1:23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9">
        <f t="shared" si="266"/>
        <v>41210.208333333336</v>
      </c>
      <c r="K2470">
        <v>1348285321</v>
      </c>
      <c r="L2470" s="9">
        <f t="shared" si="267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 s="12">
        <f t="shared" si="268"/>
        <v>1.07</v>
      </c>
      <c r="R2470">
        <f t="shared" si="269"/>
        <v>36.97</v>
      </c>
      <c r="S2470" s="14" t="s">
        <v>8323</v>
      </c>
      <c r="T2470" t="s">
        <v>8327</v>
      </c>
      <c r="U2470" s="9">
        <f t="shared" si="270"/>
        <v>41174.154178240744</v>
      </c>
      <c r="V2470" s="9">
        <f t="shared" si="271"/>
        <v>41210.208333333336</v>
      </c>
      <c r="W2470">
        <f t="shared" si="272"/>
        <v>2012</v>
      </c>
    </row>
    <row r="2471" spans="1:23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9">
        <f t="shared" si="266"/>
        <v>40582.429733796293</v>
      </c>
      <c r="K2471">
        <v>1295000329</v>
      </c>
      <c r="L2471" s="9">
        <f t="shared" si="26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2">
        <f t="shared" si="268"/>
        <v>1.1399999999999999</v>
      </c>
      <c r="R2471">
        <f t="shared" si="269"/>
        <v>29.02</v>
      </c>
      <c r="S2471" s="14" t="s">
        <v>8323</v>
      </c>
      <c r="T2471" t="s">
        <v>8327</v>
      </c>
      <c r="U2471" s="9">
        <f t="shared" si="270"/>
        <v>40557.429733796293</v>
      </c>
      <c r="V2471" s="9">
        <f t="shared" si="271"/>
        <v>40582.429733796293</v>
      </c>
      <c r="W2471">
        <f t="shared" si="272"/>
        <v>2011</v>
      </c>
    </row>
    <row r="2472" spans="1:23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9">
        <f t="shared" si="266"/>
        <v>41053.07471064815</v>
      </c>
      <c r="K2472">
        <v>1335232055</v>
      </c>
      <c r="L2472" s="9">
        <f t="shared" si="26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2">
        <f t="shared" si="268"/>
        <v>1.03</v>
      </c>
      <c r="R2472">
        <f t="shared" si="269"/>
        <v>28.66</v>
      </c>
      <c r="S2472" s="14" t="s">
        <v>8323</v>
      </c>
      <c r="T2472" t="s">
        <v>8327</v>
      </c>
      <c r="U2472" s="9">
        <f t="shared" si="270"/>
        <v>41023.07471064815</v>
      </c>
      <c r="V2472" s="9">
        <f t="shared" si="271"/>
        <v>41053.07471064815</v>
      </c>
      <c r="W2472">
        <f t="shared" si="272"/>
        <v>2012</v>
      </c>
    </row>
    <row r="2473" spans="1:23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9">
        <f t="shared" si="266"/>
        <v>40933.992962962962</v>
      </c>
      <c r="K2473">
        <v>1324079392</v>
      </c>
      <c r="L2473" s="9">
        <f t="shared" si="26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2">
        <f t="shared" si="268"/>
        <v>1.28</v>
      </c>
      <c r="R2473">
        <f t="shared" si="269"/>
        <v>37.65</v>
      </c>
      <c r="S2473" s="14" t="s">
        <v>8323</v>
      </c>
      <c r="T2473" t="s">
        <v>8327</v>
      </c>
      <c r="U2473" s="9">
        <f t="shared" si="270"/>
        <v>40893.992962962962</v>
      </c>
      <c r="V2473" s="9">
        <f t="shared" si="271"/>
        <v>40933.992962962962</v>
      </c>
      <c r="W2473">
        <f t="shared" si="272"/>
        <v>2011</v>
      </c>
    </row>
    <row r="2474" spans="1:23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9">
        <f t="shared" si="266"/>
        <v>40425.043749999997</v>
      </c>
      <c r="K2474">
        <v>1277433980</v>
      </c>
      <c r="L2474" s="9">
        <f t="shared" si="26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2">
        <f t="shared" si="268"/>
        <v>1.36</v>
      </c>
      <c r="R2474">
        <f t="shared" si="269"/>
        <v>97.9</v>
      </c>
      <c r="S2474" s="14" t="s">
        <v>8323</v>
      </c>
      <c r="T2474" t="s">
        <v>8327</v>
      </c>
      <c r="U2474" s="9">
        <f t="shared" si="270"/>
        <v>40354.11550925926</v>
      </c>
      <c r="V2474" s="9">
        <f t="shared" si="271"/>
        <v>40425.043749999997</v>
      </c>
      <c r="W2474">
        <f t="shared" si="272"/>
        <v>2010</v>
      </c>
    </row>
    <row r="2475" spans="1:23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9">
        <f t="shared" si="266"/>
        <v>41223.790150462963</v>
      </c>
      <c r="K2475">
        <v>1349978269</v>
      </c>
      <c r="L2475" s="9">
        <f t="shared" si="26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2">
        <f t="shared" si="268"/>
        <v>1</v>
      </c>
      <c r="R2475">
        <f t="shared" si="269"/>
        <v>42.55</v>
      </c>
      <c r="S2475" s="14" t="s">
        <v>8323</v>
      </c>
      <c r="T2475" t="s">
        <v>8327</v>
      </c>
      <c r="U2475" s="9">
        <f t="shared" si="270"/>
        <v>41193.748483796298</v>
      </c>
      <c r="V2475" s="9">
        <f t="shared" si="271"/>
        <v>41223.790150462963</v>
      </c>
      <c r="W2475">
        <f t="shared" si="272"/>
        <v>2012</v>
      </c>
    </row>
    <row r="2476" spans="1:23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9">
        <f t="shared" si="266"/>
        <v>40462.011296296296</v>
      </c>
      <c r="K2476">
        <v>1282868176</v>
      </c>
      <c r="L2476" s="9">
        <f t="shared" si="26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2">
        <f t="shared" si="268"/>
        <v>1</v>
      </c>
      <c r="R2476">
        <f t="shared" si="269"/>
        <v>131.58000000000001</v>
      </c>
      <c r="S2476" s="14" t="s">
        <v>8323</v>
      </c>
      <c r="T2476" t="s">
        <v>8327</v>
      </c>
      <c r="U2476" s="9">
        <f t="shared" si="270"/>
        <v>40417.011296296296</v>
      </c>
      <c r="V2476" s="9">
        <f t="shared" si="271"/>
        <v>40462.011296296296</v>
      </c>
      <c r="W2476">
        <f t="shared" si="272"/>
        <v>2010</v>
      </c>
    </row>
    <row r="2477" spans="1:23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9">
        <f t="shared" si="266"/>
        <v>40369.916666666664</v>
      </c>
      <c r="K2477">
        <v>1273647255</v>
      </c>
      <c r="L2477" s="9">
        <f t="shared" si="267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 s="12">
        <f t="shared" si="268"/>
        <v>1.05</v>
      </c>
      <c r="R2477">
        <f t="shared" si="269"/>
        <v>32.32</v>
      </c>
      <c r="S2477" s="14" t="s">
        <v>8323</v>
      </c>
      <c r="T2477" t="s">
        <v>8327</v>
      </c>
      <c r="U2477" s="9">
        <f t="shared" si="270"/>
        <v>40310.287673611107</v>
      </c>
      <c r="V2477" s="9">
        <f t="shared" si="271"/>
        <v>40369.916666666664</v>
      </c>
      <c r="W2477">
        <f t="shared" si="272"/>
        <v>2010</v>
      </c>
    </row>
    <row r="2478" spans="1:23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9">
        <f t="shared" si="266"/>
        <v>41946.370023148149</v>
      </c>
      <c r="K2478">
        <v>1412149970</v>
      </c>
      <c r="L2478" s="9">
        <f t="shared" si="26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2">
        <f t="shared" si="268"/>
        <v>1.05</v>
      </c>
      <c r="R2478">
        <f t="shared" si="269"/>
        <v>61.1</v>
      </c>
      <c r="S2478" s="14" t="s">
        <v>8323</v>
      </c>
      <c r="T2478" t="s">
        <v>8327</v>
      </c>
      <c r="U2478" s="9">
        <f t="shared" si="270"/>
        <v>41913.328356481477</v>
      </c>
      <c r="V2478" s="9">
        <f t="shared" si="271"/>
        <v>41946.370023148149</v>
      </c>
      <c r="W2478">
        <f t="shared" si="272"/>
        <v>2014</v>
      </c>
    </row>
    <row r="2479" spans="1:23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9">
        <f t="shared" si="266"/>
        <v>41133.691493055558</v>
      </c>
      <c r="K2479">
        <v>1340901345</v>
      </c>
      <c r="L2479" s="9">
        <f t="shared" si="26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2">
        <f t="shared" si="268"/>
        <v>1.71</v>
      </c>
      <c r="R2479">
        <f t="shared" si="269"/>
        <v>31.34</v>
      </c>
      <c r="S2479" s="14" t="s">
        <v>8323</v>
      </c>
      <c r="T2479" t="s">
        <v>8327</v>
      </c>
      <c r="U2479" s="9">
        <f t="shared" si="270"/>
        <v>41088.691493055558</v>
      </c>
      <c r="V2479" s="9">
        <f t="shared" si="271"/>
        <v>41133.691493055558</v>
      </c>
      <c r="W2479">
        <f t="shared" si="272"/>
        <v>2012</v>
      </c>
    </row>
    <row r="2480" spans="1:23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9">
        <f t="shared" si="266"/>
        <v>41287.950381944444</v>
      </c>
      <c r="K2480">
        <v>1355525313</v>
      </c>
      <c r="L2480" s="9">
        <f t="shared" si="26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2">
        <f t="shared" si="268"/>
        <v>1.28</v>
      </c>
      <c r="R2480">
        <f t="shared" si="269"/>
        <v>129.11000000000001</v>
      </c>
      <c r="S2480" s="14" t="s">
        <v>8323</v>
      </c>
      <c r="T2480" t="s">
        <v>8327</v>
      </c>
      <c r="U2480" s="9">
        <f t="shared" si="270"/>
        <v>41257.950381944444</v>
      </c>
      <c r="V2480" s="9">
        <f t="shared" si="271"/>
        <v>41287.950381944444</v>
      </c>
      <c r="W2480">
        <f t="shared" si="272"/>
        <v>2012</v>
      </c>
    </row>
    <row r="2481" spans="1:23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9">
        <f t="shared" si="266"/>
        <v>41118.083333333336</v>
      </c>
      <c r="K2481">
        <v>1342545994</v>
      </c>
      <c r="L2481" s="9">
        <f t="shared" si="26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2">
        <f t="shared" si="268"/>
        <v>1.33</v>
      </c>
      <c r="R2481">
        <f t="shared" si="269"/>
        <v>25.02</v>
      </c>
      <c r="S2481" s="14" t="s">
        <v>8323</v>
      </c>
      <c r="T2481" t="s">
        <v>8327</v>
      </c>
      <c r="U2481" s="9">
        <f t="shared" si="270"/>
        <v>41107.726782407408</v>
      </c>
      <c r="V2481" s="9">
        <f t="shared" si="271"/>
        <v>41118.083333333336</v>
      </c>
      <c r="W2481">
        <f t="shared" si="272"/>
        <v>2012</v>
      </c>
    </row>
    <row r="2482" spans="1:23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9">
        <f t="shared" si="266"/>
        <v>42287.936157407406</v>
      </c>
      <c r="K2482">
        <v>1439332084</v>
      </c>
      <c r="L2482" s="9">
        <f t="shared" si="26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2">
        <f t="shared" si="268"/>
        <v>1</v>
      </c>
      <c r="R2482">
        <f t="shared" si="269"/>
        <v>250</v>
      </c>
      <c r="S2482" s="14" t="s">
        <v>8323</v>
      </c>
      <c r="T2482" t="s">
        <v>8327</v>
      </c>
      <c r="U2482" s="9">
        <f t="shared" si="270"/>
        <v>42227.936157407406</v>
      </c>
      <c r="V2482" s="9">
        <f t="shared" si="271"/>
        <v>42287.936157407406</v>
      </c>
      <c r="W2482">
        <f t="shared" si="272"/>
        <v>2015</v>
      </c>
    </row>
    <row r="2483" spans="1:23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9">
        <f t="shared" si="266"/>
        <v>41029.645925925928</v>
      </c>
      <c r="K2483">
        <v>1333207808</v>
      </c>
      <c r="L2483" s="9">
        <f t="shared" si="26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2">
        <f t="shared" si="268"/>
        <v>1.1299999999999999</v>
      </c>
      <c r="R2483">
        <f t="shared" si="269"/>
        <v>47.54</v>
      </c>
      <c r="S2483" s="14" t="s">
        <v>8323</v>
      </c>
      <c r="T2483" t="s">
        <v>8327</v>
      </c>
      <c r="U2483" s="9">
        <f t="shared" si="270"/>
        <v>40999.645925925928</v>
      </c>
      <c r="V2483" s="9">
        <f t="shared" si="271"/>
        <v>41029.645925925928</v>
      </c>
      <c r="W2483">
        <f t="shared" si="272"/>
        <v>2012</v>
      </c>
    </row>
    <row r="2484" spans="1:23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9">
        <f t="shared" si="266"/>
        <v>40756.782210648147</v>
      </c>
      <c r="K2484">
        <v>1308336383</v>
      </c>
      <c r="L2484" s="9">
        <f t="shared" si="26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2">
        <f t="shared" si="268"/>
        <v>1</v>
      </c>
      <c r="R2484">
        <f t="shared" si="269"/>
        <v>40.04</v>
      </c>
      <c r="S2484" s="14" t="s">
        <v>8323</v>
      </c>
      <c r="T2484" t="s">
        <v>8327</v>
      </c>
      <c r="U2484" s="9">
        <f t="shared" si="270"/>
        <v>40711.782210648147</v>
      </c>
      <c r="V2484" s="9">
        <f t="shared" si="271"/>
        <v>40756.782210648147</v>
      </c>
      <c r="W2484">
        <f t="shared" si="272"/>
        <v>2011</v>
      </c>
    </row>
    <row r="2485" spans="1:23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9">
        <f t="shared" si="266"/>
        <v>41030.708368055552</v>
      </c>
      <c r="K2485">
        <v>1330711203</v>
      </c>
      <c r="L2485" s="9">
        <f t="shared" si="26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2">
        <f t="shared" si="268"/>
        <v>1.1399999999999999</v>
      </c>
      <c r="R2485">
        <f t="shared" si="269"/>
        <v>65.84</v>
      </c>
      <c r="S2485" s="14" t="s">
        <v>8323</v>
      </c>
      <c r="T2485" t="s">
        <v>8327</v>
      </c>
      <c r="U2485" s="9">
        <f t="shared" si="270"/>
        <v>40970.750034722223</v>
      </c>
      <c r="V2485" s="9">
        <f t="shared" si="271"/>
        <v>41030.708368055552</v>
      </c>
      <c r="W2485">
        <f t="shared" si="272"/>
        <v>2012</v>
      </c>
    </row>
    <row r="2486" spans="1:23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9">
        <f t="shared" si="266"/>
        <v>40801.916701388887</v>
      </c>
      <c r="K2486">
        <v>1313532003</v>
      </c>
      <c r="L2486" s="9">
        <f t="shared" si="26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2">
        <f t="shared" si="268"/>
        <v>1.19</v>
      </c>
      <c r="R2486">
        <f t="shared" si="269"/>
        <v>46.4</v>
      </c>
      <c r="S2486" s="14" t="s">
        <v>8323</v>
      </c>
      <c r="T2486" t="s">
        <v>8327</v>
      </c>
      <c r="U2486" s="9">
        <f t="shared" si="270"/>
        <v>40771.916701388887</v>
      </c>
      <c r="V2486" s="9">
        <f t="shared" si="271"/>
        <v>40801.916701388887</v>
      </c>
      <c r="W2486">
        <f t="shared" si="272"/>
        <v>2011</v>
      </c>
    </row>
    <row r="2487" spans="1:23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9">
        <f t="shared" si="266"/>
        <v>40828.998599537037</v>
      </c>
      <c r="K2487">
        <v>1315439879</v>
      </c>
      <c r="L2487" s="9">
        <f t="shared" si="26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2">
        <f t="shared" si="268"/>
        <v>1.03</v>
      </c>
      <c r="R2487">
        <f t="shared" si="269"/>
        <v>50.37</v>
      </c>
      <c r="S2487" s="14" t="s">
        <v>8323</v>
      </c>
      <c r="T2487" t="s">
        <v>8327</v>
      </c>
      <c r="U2487" s="9">
        <f t="shared" si="270"/>
        <v>40793.998599537037</v>
      </c>
      <c r="V2487" s="9">
        <f t="shared" si="271"/>
        <v>40828.998599537037</v>
      </c>
      <c r="W2487">
        <f t="shared" si="272"/>
        <v>2011</v>
      </c>
    </row>
    <row r="2488" spans="1:23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9">
        <f t="shared" si="266"/>
        <v>41021.708055555559</v>
      </c>
      <c r="K2488">
        <v>1332521976</v>
      </c>
      <c r="L2488" s="9">
        <f t="shared" si="26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2">
        <f t="shared" si="268"/>
        <v>2.66</v>
      </c>
      <c r="R2488">
        <f t="shared" si="269"/>
        <v>26.57</v>
      </c>
      <c r="S2488" s="14" t="s">
        <v>8323</v>
      </c>
      <c r="T2488" t="s">
        <v>8327</v>
      </c>
      <c r="U2488" s="9">
        <f t="shared" si="270"/>
        <v>40991.708055555559</v>
      </c>
      <c r="V2488" s="9">
        <f t="shared" si="271"/>
        <v>41021.708055555559</v>
      </c>
      <c r="W2488">
        <f t="shared" si="272"/>
        <v>2012</v>
      </c>
    </row>
    <row r="2489" spans="1:23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9">
        <f t="shared" si="266"/>
        <v>41056.083298611113</v>
      </c>
      <c r="K2489">
        <v>1335491997</v>
      </c>
      <c r="L2489" s="9">
        <f t="shared" si="26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2">
        <f t="shared" si="268"/>
        <v>1</v>
      </c>
      <c r="R2489">
        <f t="shared" si="269"/>
        <v>39.49</v>
      </c>
      <c r="S2489" s="14" t="s">
        <v>8323</v>
      </c>
      <c r="T2489" t="s">
        <v>8327</v>
      </c>
      <c r="U2489" s="9">
        <f t="shared" si="270"/>
        <v>41026.083298611113</v>
      </c>
      <c r="V2489" s="9">
        <f t="shared" si="271"/>
        <v>41056.083298611113</v>
      </c>
      <c r="W2489">
        <f t="shared" si="272"/>
        <v>2012</v>
      </c>
    </row>
    <row r="2490" spans="1:23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9">
        <f t="shared" si="266"/>
        <v>40863.674861111111</v>
      </c>
      <c r="K2490">
        <v>1318864308</v>
      </c>
      <c r="L2490" s="9">
        <f t="shared" si="26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2">
        <f t="shared" si="268"/>
        <v>1.07</v>
      </c>
      <c r="R2490">
        <f t="shared" si="269"/>
        <v>49.25</v>
      </c>
      <c r="S2490" s="14" t="s">
        <v>8323</v>
      </c>
      <c r="T2490" t="s">
        <v>8327</v>
      </c>
      <c r="U2490" s="9">
        <f t="shared" si="270"/>
        <v>40833.633194444446</v>
      </c>
      <c r="V2490" s="9">
        <f t="shared" si="271"/>
        <v>40863.674861111111</v>
      </c>
      <c r="W2490">
        <f t="shared" si="272"/>
        <v>2011</v>
      </c>
    </row>
    <row r="2491" spans="1:23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9">
        <f t="shared" si="266"/>
        <v>41403.690266203703</v>
      </c>
      <c r="K2491">
        <v>1365525239</v>
      </c>
      <c r="L2491" s="9">
        <f t="shared" si="26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2">
        <f t="shared" si="268"/>
        <v>1.34</v>
      </c>
      <c r="R2491">
        <f t="shared" si="269"/>
        <v>62.38</v>
      </c>
      <c r="S2491" s="14" t="s">
        <v>8323</v>
      </c>
      <c r="T2491" t="s">
        <v>8327</v>
      </c>
      <c r="U2491" s="9">
        <f t="shared" si="270"/>
        <v>41373.690266203703</v>
      </c>
      <c r="V2491" s="9">
        <f t="shared" si="271"/>
        <v>41403.690266203703</v>
      </c>
      <c r="W2491">
        <f t="shared" si="272"/>
        <v>2013</v>
      </c>
    </row>
    <row r="2492" spans="1:23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9">
        <f t="shared" si="266"/>
        <v>41083.227731481486</v>
      </c>
      <c r="K2492">
        <v>1335245276</v>
      </c>
      <c r="L2492" s="9">
        <f t="shared" si="267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 s="12">
        <f t="shared" si="268"/>
        <v>1.21</v>
      </c>
      <c r="R2492">
        <f t="shared" si="269"/>
        <v>37.94</v>
      </c>
      <c r="S2492" s="14" t="s">
        <v>8323</v>
      </c>
      <c r="T2492" t="s">
        <v>8327</v>
      </c>
      <c r="U2492" s="9">
        <f t="shared" si="270"/>
        <v>41023.227731481486</v>
      </c>
      <c r="V2492" s="9">
        <f t="shared" si="271"/>
        <v>41083.227731481486</v>
      </c>
      <c r="W2492">
        <f t="shared" si="272"/>
        <v>2012</v>
      </c>
    </row>
    <row r="2493" spans="1:23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9">
        <f t="shared" si="266"/>
        <v>40559.077083333337</v>
      </c>
      <c r="K2493">
        <v>1293739714</v>
      </c>
      <c r="L2493" s="9">
        <f t="shared" si="26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2">
        <f t="shared" si="268"/>
        <v>1.03</v>
      </c>
      <c r="R2493">
        <f t="shared" si="269"/>
        <v>51.6</v>
      </c>
      <c r="S2493" s="14" t="s">
        <v>8323</v>
      </c>
      <c r="T2493" t="s">
        <v>8327</v>
      </c>
      <c r="U2493" s="9">
        <f t="shared" si="270"/>
        <v>40542.839282407411</v>
      </c>
      <c r="V2493" s="9">
        <f t="shared" si="271"/>
        <v>40559.077083333337</v>
      </c>
      <c r="W2493">
        <f t="shared" si="272"/>
        <v>2010</v>
      </c>
    </row>
    <row r="2494" spans="1:23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9">
        <f t="shared" si="266"/>
        <v>41076.415972222225</v>
      </c>
      <c r="K2494">
        <v>1335397188</v>
      </c>
      <c r="L2494" s="9">
        <f t="shared" si="26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2">
        <f t="shared" si="268"/>
        <v>1.25</v>
      </c>
      <c r="R2494">
        <f t="shared" si="269"/>
        <v>27.78</v>
      </c>
      <c r="S2494" s="14" t="s">
        <v>8323</v>
      </c>
      <c r="T2494" t="s">
        <v>8327</v>
      </c>
      <c r="U2494" s="9">
        <f t="shared" si="270"/>
        <v>41024.985972222225</v>
      </c>
      <c r="V2494" s="9">
        <f t="shared" si="271"/>
        <v>41076.415972222225</v>
      </c>
      <c r="W2494">
        <f t="shared" si="272"/>
        <v>2012</v>
      </c>
    </row>
    <row r="2495" spans="1:23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9">
        <f t="shared" si="266"/>
        <v>41393.168287037035</v>
      </c>
      <c r="K2495">
        <v>1363320140</v>
      </c>
      <c r="L2495" s="9">
        <f t="shared" si="26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2">
        <f t="shared" si="268"/>
        <v>1.29</v>
      </c>
      <c r="R2495">
        <f t="shared" si="269"/>
        <v>99.38</v>
      </c>
      <c r="S2495" s="14" t="s">
        <v>8323</v>
      </c>
      <c r="T2495" t="s">
        <v>8327</v>
      </c>
      <c r="U2495" s="9">
        <f t="shared" si="270"/>
        <v>41348.168287037035</v>
      </c>
      <c r="V2495" s="9">
        <f t="shared" si="271"/>
        <v>41393.168287037035</v>
      </c>
      <c r="W2495">
        <f t="shared" si="272"/>
        <v>2013</v>
      </c>
    </row>
    <row r="2496" spans="1:23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9">
        <f t="shared" si="266"/>
        <v>41052.645185185189</v>
      </c>
      <c r="K2496">
        <v>1335194944</v>
      </c>
      <c r="L2496" s="9">
        <f t="shared" si="267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 s="12">
        <f t="shared" si="268"/>
        <v>1.01</v>
      </c>
      <c r="R2496">
        <f t="shared" si="269"/>
        <v>38.85</v>
      </c>
      <c r="S2496" s="14" t="s">
        <v>8323</v>
      </c>
      <c r="T2496" t="s">
        <v>8327</v>
      </c>
      <c r="U2496" s="9">
        <f t="shared" si="270"/>
        <v>41022.645185185189</v>
      </c>
      <c r="V2496" s="9">
        <f t="shared" si="271"/>
        <v>41052.645185185189</v>
      </c>
      <c r="W2496">
        <f t="shared" si="272"/>
        <v>2012</v>
      </c>
    </row>
    <row r="2497" spans="1:23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9">
        <f t="shared" si="266"/>
        <v>41066.946469907409</v>
      </c>
      <c r="K2497">
        <v>1336430575</v>
      </c>
      <c r="L2497" s="9">
        <f t="shared" si="26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2">
        <f t="shared" si="268"/>
        <v>1.28</v>
      </c>
      <c r="R2497">
        <f t="shared" si="269"/>
        <v>45.55</v>
      </c>
      <c r="S2497" s="14" t="s">
        <v>8323</v>
      </c>
      <c r="T2497" t="s">
        <v>8327</v>
      </c>
      <c r="U2497" s="9">
        <f t="shared" si="270"/>
        <v>41036.946469907409</v>
      </c>
      <c r="V2497" s="9">
        <f t="shared" si="271"/>
        <v>41066.946469907409</v>
      </c>
      <c r="W2497">
        <f t="shared" si="272"/>
        <v>2012</v>
      </c>
    </row>
    <row r="2498" spans="1:23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9">
        <f t="shared" ref="J2498:J2561" si="273">(I2498/86400)+DATE(1970,1,1)</f>
        <v>41362.954768518517</v>
      </c>
      <c r="K2498">
        <v>1361577292</v>
      </c>
      <c r="L2498" s="9">
        <f t="shared" ref="L2498:L2561" si="274">(K2498/86400)+DATE(1970,1,1)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 s="12">
        <f t="shared" si="268"/>
        <v>1</v>
      </c>
      <c r="R2498">
        <f t="shared" si="269"/>
        <v>600</v>
      </c>
      <c r="S2498" s="14" t="s">
        <v>8323</v>
      </c>
      <c r="T2498" t="s">
        <v>8327</v>
      </c>
      <c r="U2498" s="9">
        <f t="shared" si="270"/>
        <v>41327.996435185181</v>
      </c>
      <c r="V2498" s="9">
        <f t="shared" si="271"/>
        <v>41362.954768518517</v>
      </c>
      <c r="W2498">
        <f t="shared" si="272"/>
        <v>2013</v>
      </c>
    </row>
    <row r="2499" spans="1:23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9">
        <f t="shared" si="273"/>
        <v>40760.878912037035</v>
      </c>
      <c r="K2499">
        <v>1309986338</v>
      </c>
      <c r="L2499" s="9">
        <f t="shared" si="274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2">
        <f t="shared" ref="Q2499:Q2562" si="275">ROUND(E2499/D2499,2)</f>
        <v>1.1299999999999999</v>
      </c>
      <c r="R2499">
        <f t="shared" ref="R2499:R2562" si="276">IFERROR(ROUND(E2499/N2499,2),0)</f>
        <v>80.55</v>
      </c>
      <c r="S2499" s="14" t="s">
        <v>8323</v>
      </c>
      <c r="T2499" t="s">
        <v>8327</v>
      </c>
      <c r="U2499" s="9">
        <f t="shared" ref="U2499:U2562" si="277">(K2499/86400)+DATE(1970,1,1)</f>
        <v>40730.878912037035</v>
      </c>
      <c r="V2499" s="9">
        <f t="shared" ref="V2499:V2562" si="278">(I2499/86400)+DATE(1970,1,1)</f>
        <v>40760.878912037035</v>
      </c>
      <c r="W2499">
        <f t="shared" ref="W2499:W2562" si="279">YEAR(U2499)</f>
        <v>2011</v>
      </c>
    </row>
    <row r="2500" spans="1:23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9">
        <f t="shared" si="273"/>
        <v>42031.967442129629</v>
      </c>
      <c r="K2500">
        <v>1421190787</v>
      </c>
      <c r="L2500" s="9">
        <f t="shared" si="274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2">
        <f t="shared" si="275"/>
        <v>1.06</v>
      </c>
      <c r="R2500">
        <f t="shared" si="276"/>
        <v>52.8</v>
      </c>
      <c r="S2500" s="14" t="s">
        <v>8323</v>
      </c>
      <c r="T2500" t="s">
        <v>8327</v>
      </c>
      <c r="U2500" s="9">
        <f t="shared" si="277"/>
        <v>42017.967442129629</v>
      </c>
      <c r="V2500" s="9">
        <f t="shared" si="278"/>
        <v>42031.967442129629</v>
      </c>
      <c r="W2500">
        <f t="shared" si="279"/>
        <v>2015</v>
      </c>
    </row>
    <row r="2501" spans="1:23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9">
        <f t="shared" si="273"/>
        <v>41274.75</v>
      </c>
      <c r="K2501">
        <v>1352820837</v>
      </c>
      <c r="L2501" s="9">
        <f t="shared" si="274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 s="12">
        <f t="shared" si="275"/>
        <v>2.0299999999999998</v>
      </c>
      <c r="R2501">
        <f t="shared" si="276"/>
        <v>47.68</v>
      </c>
      <c r="S2501" s="14" t="s">
        <v>8323</v>
      </c>
      <c r="T2501" t="s">
        <v>8327</v>
      </c>
      <c r="U2501" s="9">
        <f t="shared" si="277"/>
        <v>41226.648576388892</v>
      </c>
      <c r="V2501" s="9">
        <f t="shared" si="278"/>
        <v>41274.75</v>
      </c>
      <c r="W2501">
        <f t="shared" si="279"/>
        <v>2012</v>
      </c>
    </row>
    <row r="2502" spans="1:23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9">
        <f t="shared" si="273"/>
        <v>41083.772858796292</v>
      </c>
      <c r="K2502">
        <v>1337884375</v>
      </c>
      <c r="L2502" s="9">
        <f t="shared" si="274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 s="12">
        <f t="shared" si="275"/>
        <v>1.1299999999999999</v>
      </c>
      <c r="R2502">
        <f t="shared" si="276"/>
        <v>23.45</v>
      </c>
      <c r="S2502" s="14" t="s">
        <v>8323</v>
      </c>
      <c r="T2502" t="s">
        <v>8327</v>
      </c>
      <c r="U2502" s="9">
        <f t="shared" si="277"/>
        <v>41053.772858796292</v>
      </c>
      <c r="V2502" s="9">
        <f t="shared" si="278"/>
        <v>41083.772858796292</v>
      </c>
      <c r="W2502">
        <f t="shared" si="279"/>
        <v>2012</v>
      </c>
    </row>
    <row r="2503" spans="1:23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9">
        <f t="shared" si="273"/>
        <v>42274.776666666672</v>
      </c>
      <c r="K2503">
        <v>1440787104</v>
      </c>
      <c r="L2503" s="9">
        <f t="shared" si="274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 s="12">
        <f t="shared" si="275"/>
        <v>0.03</v>
      </c>
      <c r="R2503">
        <f t="shared" si="276"/>
        <v>40.14</v>
      </c>
      <c r="S2503" s="14" t="s">
        <v>8334</v>
      </c>
      <c r="T2503" t="s">
        <v>8351</v>
      </c>
      <c r="U2503" s="9">
        <f t="shared" si="277"/>
        <v>42244.776666666672</v>
      </c>
      <c r="V2503" s="9">
        <f t="shared" si="278"/>
        <v>42274.776666666672</v>
      </c>
      <c r="W2503">
        <f t="shared" si="279"/>
        <v>2015</v>
      </c>
    </row>
    <row r="2504" spans="1:23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9">
        <f t="shared" si="273"/>
        <v>41903.825439814813</v>
      </c>
      <c r="K2504">
        <v>1407440918</v>
      </c>
      <c r="L2504" s="9">
        <f t="shared" si="274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2">
        <f t="shared" si="275"/>
        <v>0</v>
      </c>
      <c r="R2504">
        <f t="shared" si="276"/>
        <v>17.2</v>
      </c>
      <c r="S2504" s="14" t="s">
        <v>8334</v>
      </c>
      <c r="T2504" t="s">
        <v>8351</v>
      </c>
      <c r="U2504" s="9">
        <f t="shared" si="277"/>
        <v>41858.825439814813</v>
      </c>
      <c r="V2504" s="9">
        <f t="shared" si="278"/>
        <v>41903.825439814813</v>
      </c>
      <c r="W2504">
        <f t="shared" si="279"/>
        <v>2014</v>
      </c>
    </row>
    <row r="2505" spans="1:23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9">
        <f t="shared" si="273"/>
        <v>42528.879166666666</v>
      </c>
      <c r="K2505">
        <v>1462743308</v>
      </c>
      <c r="L2505" s="9">
        <f t="shared" si="274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2">
        <f t="shared" si="275"/>
        <v>0</v>
      </c>
      <c r="R2505">
        <f t="shared" si="276"/>
        <v>0</v>
      </c>
      <c r="S2505" s="14" t="s">
        <v>8334</v>
      </c>
      <c r="T2505" t="s">
        <v>8351</v>
      </c>
      <c r="U2505" s="9">
        <f t="shared" si="277"/>
        <v>42498.899398148147</v>
      </c>
      <c r="V2505" s="9">
        <f t="shared" si="278"/>
        <v>42528.879166666666</v>
      </c>
      <c r="W2505">
        <f t="shared" si="279"/>
        <v>2016</v>
      </c>
    </row>
    <row r="2506" spans="1:23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9">
        <f t="shared" si="273"/>
        <v>41958.057106481487</v>
      </c>
      <c r="K2506">
        <v>1413418934</v>
      </c>
      <c r="L2506" s="9">
        <f t="shared" si="274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2">
        <f t="shared" si="275"/>
        <v>0</v>
      </c>
      <c r="R2506">
        <f t="shared" si="276"/>
        <v>0</v>
      </c>
      <c r="S2506" s="14" t="s">
        <v>8334</v>
      </c>
      <c r="T2506" t="s">
        <v>8351</v>
      </c>
      <c r="U2506" s="9">
        <f t="shared" si="277"/>
        <v>41928.015439814815</v>
      </c>
      <c r="V2506" s="9">
        <f t="shared" si="278"/>
        <v>41958.057106481487</v>
      </c>
      <c r="W2506">
        <f t="shared" si="279"/>
        <v>2014</v>
      </c>
    </row>
    <row r="2507" spans="1:23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9">
        <f t="shared" si="273"/>
        <v>42077.014074074075</v>
      </c>
      <c r="K2507">
        <v>1423704016</v>
      </c>
      <c r="L2507" s="9">
        <f t="shared" si="274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2">
        <f t="shared" si="275"/>
        <v>0</v>
      </c>
      <c r="R2507">
        <f t="shared" si="276"/>
        <v>0</v>
      </c>
      <c r="S2507" s="14" t="s">
        <v>8334</v>
      </c>
      <c r="T2507" t="s">
        <v>8351</v>
      </c>
      <c r="U2507" s="9">
        <f t="shared" si="277"/>
        <v>42047.05574074074</v>
      </c>
      <c r="V2507" s="9">
        <f t="shared" si="278"/>
        <v>42077.014074074075</v>
      </c>
      <c r="W2507">
        <f t="shared" si="279"/>
        <v>2015</v>
      </c>
    </row>
    <row r="2508" spans="1:23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9">
        <f t="shared" si="273"/>
        <v>42280.875</v>
      </c>
      <c r="K2508">
        <v>1441955269</v>
      </c>
      <c r="L2508" s="9">
        <f t="shared" si="274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2">
        <f t="shared" si="275"/>
        <v>0.01</v>
      </c>
      <c r="R2508">
        <f t="shared" si="276"/>
        <v>15</v>
      </c>
      <c r="S2508" s="14" t="s">
        <v>8334</v>
      </c>
      <c r="T2508" t="s">
        <v>8351</v>
      </c>
      <c r="U2508" s="9">
        <f t="shared" si="277"/>
        <v>42258.297094907408</v>
      </c>
      <c r="V2508" s="9">
        <f t="shared" si="278"/>
        <v>42280.875</v>
      </c>
      <c r="W2508">
        <f t="shared" si="279"/>
        <v>2015</v>
      </c>
    </row>
    <row r="2509" spans="1:23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9">
        <f t="shared" si="273"/>
        <v>42135.072962962964</v>
      </c>
      <c r="K2509">
        <v>1428716704</v>
      </c>
      <c r="L2509" s="9">
        <f t="shared" si="274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2">
        <f t="shared" si="275"/>
        <v>0</v>
      </c>
      <c r="R2509">
        <f t="shared" si="276"/>
        <v>0</v>
      </c>
      <c r="S2509" s="14" t="s">
        <v>8334</v>
      </c>
      <c r="T2509" t="s">
        <v>8351</v>
      </c>
      <c r="U2509" s="9">
        <f t="shared" si="277"/>
        <v>42105.072962962964</v>
      </c>
      <c r="V2509" s="9">
        <f t="shared" si="278"/>
        <v>42135.072962962964</v>
      </c>
      <c r="W2509">
        <f t="shared" si="279"/>
        <v>2015</v>
      </c>
    </row>
    <row r="2510" spans="1:23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9">
        <f t="shared" si="273"/>
        <v>41865.951782407406</v>
      </c>
      <c r="K2510">
        <v>1405464634</v>
      </c>
      <c r="L2510" s="9">
        <f t="shared" si="274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2">
        <f t="shared" si="275"/>
        <v>0</v>
      </c>
      <c r="R2510">
        <f t="shared" si="276"/>
        <v>0</v>
      </c>
      <c r="S2510" s="14" t="s">
        <v>8334</v>
      </c>
      <c r="T2510" t="s">
        <v>8351</v>
      </c>
      <c r="U2510" s="9">
        <f t="shared" si="277"/>
        <v>41835.951782407406</v>
      </c>
      <c r="V2510" s="9">
        <f t="shared" si="278"/>
        <v>41865.951782407406</v>
      </c>
      <c r="W2510">
        <f t="shared" si="279"/>
        <v>2014</v>
      </c>
    </row>
    <row r="2511" spans="1:23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9">
        <f t="shared" si="273"/>
        <v>42114.767928240741</v>
      </c>
      <c r="K2511">
        <v>1424719549</v>
      </c>
      <c r="L2511" s="9">
        <f t="shared" si="274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2">
        <f t="shared" si="275"/>
        <v>0.01</v>
      </c>
      <c r="R2511">
        <f t="shared" si="276"/>
        <v>35.71</v>
      </c>
      <c r="S2511" s="14" t="s">
        <v>8334</v>
      </c>
      <c r="T2511" t="s">
        <v>8351</v>
      </c>
      <c r="U2511" s="9">
        <f t="shared" si="277"/>
        <v>42058.809594907405</v>
      </c>
      <c r="V2511" s="9">
        <f t="shared" si="278"/>
        <v>42114.767928240741</v>
      </c>
      <c r="W2511">
        <f t="shared" si="279"/>
        <v>2015</v>
      </c>
    </row>
    <row r="2512" spans="1:23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9">
        <f t="shared" si="273"/>
        <v>42138.997361111113</v>
      </c>
      <c r="K2512">
        <v>1426463772</v>
      </c>
      <c r="L2512" s="9">
        <f t="shared" si="274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s="12">
        <f t="shared" si="275"/>
        <v>0</v>
      </c>
      <c r="R2512">
        <f t="shared" si="276"/>
        <v>37.5</v>
      </c>
      <c r="S2512" s="14" t="s">
        <v>8334</v>
      </c>
      <c r="T2512" t="s">
        <v>8351</v>
      </c>
      <c r="U2512" s="9">
        <f t="shared" si="277"/>
        <v>42078.997361111113</v>
      </c>
      <c r="V2512" s="9">
        <f t="shared" si="278"/>
        <v>42138.997361111113</v>
      </c>
      <c r="W2512">
        <f t="shared" si="279"/>
        <v>2015</v>
      </c>
    </row>
    <row r="2513" spans="1:23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9">
        <f t="shared" si="273"/>
        <v>42401.446909722217</v>
      </c>
      <c r="K2513">
        <v>1451731413</v>
      </c>
      <c r="L2513" s="9">
        <f t="shared" si="274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2">
        <f t="shared" si="275"/>
        <v>0</v>
      </c>
      <c r="R2513">
        <f t="shared" si="276"/>
        <v>0</v>
      </c>
      <c r="S2513" s="14" t="s">
        <v>8334</v>
      </c>
      <c r="T2513" t="s">
        <v>8351</v>
      </c>
      <c r="U2513" s="9">
        <f t="shared" si="277"/>
        <v>42371.446909722217</v>
      </c>
      <c r="V2513" s="9">
        <f t="shared" si="278"/>
        <v>42401.446909722217</v>
      </c>
      <c r="W2513">
        <f t="shared" si="279"/>
        <v>2016</v>
      </c>
    </row>
    <row r="2514" spans="1:23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9">
        <f t="shared" si="273"/>
        <v>41986.876863425925</v>
      </c>
      <c r="K2514">
        <v>1417208561</v>
      </c>
      <c r="L2514" s="9">
        <f t="shared" si="274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2">
        <f t="shared" si="275"/>
        <v>0</v>
      </c>
      <c r="R2514">
        <f t="shared" si="276"/>
        <v>0</v>
      </c>
      <c r="S2514" s="14" t="s">
        <v>8334</v>
      </c>
      <c r="T2514" t="s">
        <v>8351</v>
      </c>
      <c r="U2514" s="9">
        <f t="shared" si="277"/>
        <v>41971.876863425925</v>
      </c>
      <c r="V2514" s="9">
        <f t="shared" si="278"/>
        <v>41986.876863425925</v>
      </c>
      <c r="W2514">
        <f t="shared" si="279"/>
        <v>2014</v>
      </c>
    </row>
    <row r="2515" spans="1:23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9">
        <f t="shared" si="273"/>
        <v>42792.00681712963</v>
      </c>
      <c r="K2515">
        <v>1482883789</v>
      </c>
      <c r="L2515" s="9">
        <f t="shared" si="274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2">
        <f t="shared" si="275"/>
        <v>0</v>
      </c>
      <c r="R2515">
        <f t="shared" si="276"/>
        <v>0</v>
      </c>
      <c r="S2515" s="14" t="s">
        <v>8334</v>
      </c>
      <c r="T2515" t="s">
        <v>8351</v>
      </c>
      <c r="U2515" s="9">
        <f t="shared" si="277"/>
        <v>42732.00681712963</v>
      </c>
      <c r="V2515" s="9">
        <f t="shared" si="278"/>
        <v>42792.00681712963</v>
      </c>
      <c r="W2515">
        <f t="shared" si="279"/>
        <v>2016</v>
      </c>
    </row>
    <row r="2516" spans="1:23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9">
        <f t="shared" si="273"/>
        <v>41871.389780092592</v>
      </c>
      <c r="K2516">
        <v>1407057677</v>
      </c>
      <c r="L2516" s="9">
        <f t="shared" si="274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2">
        <f t="shared" si="275"/>
        <v>0.02</v>
      </c>
      <c r="R2516">
        <f t="shared" si="276"/>
        <v>52.5</v>
      </c>
      <c r="S2516" s="14" t="s">
        <v>8334</v>
      </c>
      <c r="T2516" t="s">
        <v>8351</v>
      </c>
      <c r="U2516" s="9">
        <f t="shared" si="277"/>
        <v>41854.389780092592</v>
      </c>
      <c r="V2516" s="9">
        <f t="shared" si="278"/>
        <v>41871.389780092592</v>
      </c>
      <c r="W2516">
        <f t="shared" si="279"/>
        <v>2014</v>
      </c>
    </row>
    <row r="2517" spans="1:23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9">
        <f t="shared" si="273"/>
        <v>42057.839733796296</v>
      </c>
      <c r="K2517">
        <v>1422043753</v>
      </c>
      <c r="L2517" s="9">
        <f t="shared" si="274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2">
        <f t="shared" si="275"/>
        <v>0.19</v>
      </c>
      <c r="R2517">
        <f t="shared" si="276"/>
        <v>77.5</v>
      </c>
      <c r="S2517" s="14" t="s">
        <v>8334</v>
      </c>
      <c r="T2517" t="s">
        <v>8351</v>
      </c>
      <c r="U2517" s="9">
        <f t="shared" si="277"/>
        <v>42027.839733796296</v>
      </c>
      <c r="V2517" s="9">
        <f t="shared" si="278"/>
        <v>42057.839733796296</v>
      </c>
      <c r="W2517">
        <f t="shared" si="279"/>
        <v>2015</v>
      </c>
    </row>
    <row r="2518" spans="1:23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9">
        <f t="shared" si="273"/>
        <v>41972.6950462963</v>
      </c>
      <c r="K2518">
        <v>1414683652</v>
      </c>
      <c r="L2518" s="9">
        <f t="shared" si="274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2">
        <f t="shared" si="275"/>
        <v>0</v>
      </c>
      <c r="R2518">
        <f t="shared" si="276"/>
        <v>0</v>
      </c>
      <c r="S2518" s="14" t="s">
        <v>8334</v>
      </c>
      <c r="T2518" t="s">
        <v>8351</v>
      </c>
      <c r="U2518" s="9">
        <f t="shared" si="277"/>
        <v>41942.653379629628</v>
      </c>
      <c r="V2518" s="9">
        <f t="shared" si="278"/>
        <v>41972.6950462963</v>
      </c>
      <c r="W2518">
        <f t="shared" si="279"/>
        <v>2014</v>
      </c>
    </row>
    <row r="2519" spans="1:23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9">
        <f t="shared" si="273"/>
        <v>42082.760763888888</v>
      </c>
      <c r="K2519">
        <v>1424200530</v>
      </c>
      <c r="L2519" s="9">
        <f t="shared" si="274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2">
        <f t="shared" si="275"/>
        <v>0.1</v>
      </c>
      <c r="R2519">
        <f t="shared" si="276"/>
        <v>53.55</v>
      </c>
      <c r="S2519" s="14" t="s">
        <v>8334</v>
      </c>
      <c r="T2519" t="s">
        <v>8351</v>
      </c>
      <c r="U2519" s="9">
        <f t="shared" si="277"/>
        <v>42052.802430555559</v>
      </c>
      <c r="V2519" s="9">
        <f t="shared" si="278"/>
        <v>42082.760763888888</v>
      </c>
      <c r="W2519">
        <f t="shared" si="279"/>
        <v>2015</v>
      </c>
    </row>
    <row r="2520" spans="1:23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9">
        <f t="shared" si="273"/>
        <v>41956.722546296296</v>
      </c>
      <c r="K2520">
        <v>1413303628</v>
      </c>
      <c r="L2520" s="9">
        <f t="shared" si="274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2">
        <f t="shared" si="275"/>
        <v>0</v>
      </c>
      <c r="R2520">
        <f t="shared" si="276"/>
        <v>0</v>
      </c>
      <c r="S2520" s="14" t="s">
        <v>8334</v>
      </c>
      <c r="T2520" t="s">
        <v>8351</v>
      </c>
      <c r="U2520" s="9">
        <f t="shared" si="277"/>
        <v>41926.680879629632</v>
      </c>
      <c r="V2520" s="9">
        <f t="shared" si="278"/>
        <v>41956.722546296296</v>
      </c>
      <c r="W2520">
        <f t="shared" si="279"/>
        <v>2014</v>
      </c>
    </row>
    <row r="2521" spans="1:23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9">
        <f t="shared" si="273"/>
        <v>41839.155138888891</v>
      </c>
      <c r="K2521">
        <v>1403149404</v>
      </c>
      <c r="L2521" s="9">
        <f t="shared" si="274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2">
        <f t="shared" si="275"/>
        <v>0</v>
      </c>
      <c r="R2521">
        <f t="shared" si="276"/>
        <v>16.25</v>
      </c>
      <c r="S2521" s="14" t="s">
        <v>8334</v>
      </c>
      <c r="T2521" t="s">
        <v>8351</v>
      </c>
      <c r="U2521" s="9">
        <f t="shared" si="277"/>
        <v>41809.155138888891</v>
      </c>
      <c r="V2521" s="9">
        <f t="shared" si="278"/>
        <v>41839.155138888891</v>
      </c>
      <c r="W2521">
        <f t="shared" si="279"/>
        <v>2014</v>
      </c>
    </row>
    <row r="2522" spans="1:23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9">
        <f t="shared" si="273"/>
        <v>42658.806250000001</v>
      </c>
      <c r="K2522">
        <v>1472567085</v>
      </c>
      <c r="L2522" s="9">
        <f t="shared" si="274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2">
        <f t="shared" si="275"/>
        <v>0</v>
      </c>
      <c r="R2522">
        <f t="shared" si="276"/>
        <v>0</v>
      </c>
      <c r="S2522" s="14" t="s">
        <v>8334</v>
      </c>
      <c r="T2522" t="s">
        <v>8351</v>
      </c>
      <c r="U2522" s="9">
        <f t="shared" si="277"/>
        <v>42612.600520833337</v>
      </c>
      <c r="V2522" s="9">
        <f t="shared" si="278"/>
        <v>42658.806250000001</v>
      </c>
      <c r="W2522">
        <f t="shared" si="279"/>
        <v>2016</v>
      </c>
    </row>
    <row r="2523" spans="1:23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9">
        <f t="shared" si="273"/>
        <v>42290.967835648145</v>
      </c>
      <c r="K2523">
        <v>1442963621</v>
      </c>
      <c r="L2523" s="9">
        <f t="shared" si="274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2">
        <f t="shared" si="275"/>
        <v>1.0900000000000001</v>
      </c>
      <c r="R2523">
        <f t="shared" si="276"/>
        <v>103.68</v>
      </c>
      <c r="S2523" s="14" t="s">
        <v>8323</v>
      </c>
      <c r="T2523" t="s">
        <v>8352</v>
      </c>
      <c r="U2523" s="9">
        <f t="shared" si="277"/>
        <v>42269.967835648145</v>
      </c>
      <c r="V2523" s="9">
        <f t="shared" si="278"/>
        <v>42290.967835648145</v>
      </c>
      <c r="W2523">
        <f t="shared" si="279"/>
        <v>2015</v>
      </c>
    </row>
    <row r="2524" spans="1:23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9">
        <f t="shared" si="273"/>
        <v>42482.619444444441</v>
      </c>
      <c r="K2524">
        <v>1459431960</v>
      </c>
      <c r="L2524" s="9">
        <f t="shared" si="274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2">
        <f t="shared" si="275"/>
        <v>1</v>
      </c>
      <c r="R2524">
        <f t="shared" si="276"/>
        <v>185.19</v>
      </c>
      <c r="S2524" s="14" t="s">
        <v>8323</v>
      </c>
      <c r="T2524" t="s">
        <v>8352</v>
      </c>
      <c r="U2524" s="9">
        <f t="shared" si="277"/>
        <v>42460.573611111111</v>
      </c>
      <c r="V2524" s="9">
        <f t="shared" si="278"/>
        <v>42482.619444444441</v>
      </c>
      <c r="W2524">
        <f t="shared" si="279"/>
        <v>2016</v>
      </c>
    </row>
    <row r="2525" spans="1:23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9">
        <f t="shared" si="273"/>
        <v>41961.017268518517</v>
      </c>
      <c r="K2525">
        <v>1413674692</v>
      </c>
      <c r="L2525" s="9">
        <f t="shared" si="274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2">
        <f t="shared" si="275"/>
        <v>1.56</v>
      </c>
      <c r="R2525">
        <f t="shared" si="276"/>
        <v>54.15</v>
      </c>
      <c r="S2525" s="14" t="s">
        <v>8323</v>
      </c>
      <c r="T2525" t="s">
        <v>8352</v>
      </c>
      <c r="U2525" s="9">
        <f t="shared" si="277"/>
        <v>41930.975601851853</v>
      </c>
      <c r="V2525" s="9">
        <f t="shared" si="278"/>
        <v>41961.017268518517</v>
      </c>
      <c r="W2525">
        <f t="shared" si="279"/>
        <v>2014</v>
      </c>
    </row>
    <row r="2526" spans="1:23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9">
        <f t="shared" si="273"/>
        <v>41994.1875</v>
      </c>
      <c r="K2526">
        <v>1416338557</v>
      </c>
      <c r="L2526" s="9">
        <f t="shared" si="274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2">
        <f t="shared" si="275"/>
        <v>1.02</v>
      </c>
      <c r="R2526">
        <f t="shared" si="276"/>
        <v>177.21</v>
      </c>
      <c r="S2526" s="14" t="s">
        <v>8323</v>
      </c>
      <c r="T2526" t="s">
        <v>8352</v>
      </c>
      <c r="U2526" s="9">
        <f t="shared" si="277"/>
        <v>41961.807372685187</v>
      </c>
      <c r="V2526" s="9">
        <f t="shared" si="278"/>
        <v>41994.1875</v>
      </c>
      <c r="W2526">
        <f t="shared" si="279"/>
        <v>2014</v>
      </c>
    </row>
    <row r="2527" spans="1:23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9">
        <f t="shared" si="273"/>
        <v>41088.844571759255</v>
      </c>
      <c r="K2527">
        <v>1338322571</v>
      </c>
      <c r="L2527" s="9">
        <f t="shared" si="274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 s="12">
        <f t="shared" si="275"/>
        <v>1</v>
      </c>
      <c r="R2527">
        <f t="shared" si="276"/>
        <v>100.33</v>
      </c>
      <c r="S2527" s="14" t="s">
        <v>8323</v>
      </c>
      <c r="T2527" t="s">
        <v>8352</v>
      </c>
      <c r="U2527" s="9">
        <f t="shared" si="277"/>
        <v>41058.844571759255</v>
      </c>
      <c r="V2527" s="9">
        <f t="shared" si="278"/>
        <v>41088.844571759255</v>
      </c>
      <c r="W2527">
        <f t="shared" si="279"/>
        <v>2012</v>
      </c>
    </row>
    <row r="2528" spans="1:23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9">
        <f t="shared" si="273"/>
        <v>41981.207638888889</v>
      </c>
      <c r="K2528">
        <v>1415585474</v>
      </c>
      <c r="L2528" s="9">
        <f t="shared" si="274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2">
        <f t="shared" si="275"/>
        <v>1.1299999999999999</v>
      </c>
      <c r="R2528">
        <f t="shared" si="276"/>
        <v>136.91</v>
      </c>
      <c r="S2528" s="14" t="s">
        <v>8323</v>
      </c>
      <c r="T2528" t="s">
        <v>8352</v>
      </c>
      <c r="U2528" s="9">
        <f t="shared" si="277"/>
        <v>41953.091134259259</v>
      </c>
      <c r="V2528" s="9">
        <f t="shared" si="278"/>
        <v>41981.207638888889</v>
      </c>
      <c r="W2528">
        <f t="shared" si="279"/>
        <v>2014</v>
      </c>
    </row>
    <row r="2529" spans="1:23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9">
        <f t="shared" si="273"/>
        <v>41565.165972222225</v>
      </c>
      <c r="K2529">
        <v>1380477691</v>
      </c>
      <c r="L2529" s="9">
        <f t="shared" si="274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2">
        <f t="shared" si="275"/>
        <v>1.02</v>
      </c>
      <c r="R2529">
        <f t="shared" si="276"/>
        <v>57.54</v>
      </c>
      <c r="S2529" s="14" t="s">
        <v>8323</v>
      </c>
      <c r="T2529" t="s">
        <v>8352</v>
      </c>
      <c r="U2529" s="9">
        <f t="shared" si="277"/>
        <v>41546.75105324074</v>
      </c>
      <c r="V2529" s="9">
        <f t="shared" si="278"/>
        <v>41565.165972222225</v>
      </c>
      <c r="W2529">
        <f t="shared" si="279"/>
        <v>2013</v>
      </c>
    </row>
    <row r="2530" spans="1:23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9">
        <f t="shared" si="273"/>
        <v>42236.458333333328</v>
      </c>
      <c r="K2530">
        <v>1438459303</v>
      </c>
      <c r="L2530" s="9">
        <f t="shared" si="274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2">
        <f t="shared" si="275"/>
        <v>1.07</v>
      </c>
      <c r="R2530">
        <f t="shared" si="276"/>
        <v>52.96</v>
      </c>
      <c r="S2530" s="14" t="s">
        <v>8323</v>
      </c>
      <c r="T2530" t="s">
        <v>8352</v>
      </c>
      <c r="U2530" s="9">
        <f t="shared" si="277"/>
        <v>42217.834525462968</v>
      </c>
      <c r="V2530" s="9">
        <f t="shared" si="278"/>
        <v>42236.458333333328</v>
      </c>
      <c r="W2530">
        <f t="shared" si="279"/>
        <v>2015</v>
      </c>
    </row>
    <row r="2531" spans="1:23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9">
        <f t="shared" si="273"/>
        <v>40993.0390625</v>
      </c>
      <c r="K2531">
        <v>1328752575</v>
      </c>
      <c r="L2531" s="9">
        <f t="shared" si="274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2">
        <f t="shared" si="275"/>
        <v>1.04</v>
      </c>
      <c r="R2531">
        <f t="shared" si="276"/>
        <v>82.33</v>
      </c>
      <c r="S2531" s="14" t="s">
        <v>8323</v>
      </c>
      <c r="T2531" t="s">
        <v>8352</v>
      </c>
      <c r="U2531" s="9">
        <f t="shared" si="277"/>
        <v>40948.080729166664</v>
      </c>
      <c r="V2531" s="9">
        <f t="shared" si="278"/>
        <v>40993.0390625</v>
      </c>
      <c r="W2531">
        <f t="shared" si="279"/>
        <v>2012</v>
      </c>
    </row>
    <row r="2532" spans="1:23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9">
        <f t="shared" si="273"/>
        <v>42114.201388888891</v>
      </c>
      <c r="K2532">
        <v>1426711505</v>
      </c>
      <c r="L2532" s="9">
        <f t="shared" si="274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2">
        <f t="shared" si="275"/>
        <v>1</v>
      </c>
      <c r="R2532">
        <f t="shared" si="276"/>
        <v>135.41999999999999</v>
      </c>
      <c r="S2532" s="14" t="s">
        <v>8323</v>
      </c>
      <c r="T2532" t="s">
        <v>8352</v>
      </c>
      <c r="U2532" s="9">
        <f t="shared" si="277"/>
        <v>42081.864641203705</v>
      </c>
      <c r="V2532" s="9">
        <f t="shared" si="278"/>
        <v>42114.201388888891</v>
      </c>
      <c r="W2532">
        <f t="shared" si="279"/>
        <v>2015</v>
      </c>
    </row>
    <row r="2533" spans="1:23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9">
        <f t="shared" si="273"/>
        <v>42231.165972222225</v>
      </c>
      <c r="K2533">
        <v>1437668354</v>
      </c>
      <c r="L2533" s="9">
        <f t="shared" si="274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2">
        <f t="shared" si="275"/>
        <v>1</v>
      </c>
      <c r="R2533">
        <f t="shared" si="276"/>
        <v>74.069999999999993</v>
      </c>
      <c r="S2533" s="14" t="s">
        <v>8323</v>
      </c>
      <c r="T2533" t="s">
        <v>8352</v>
      </c>
      <c r="U2533" s="9">
        <f t="shared" si="277"/>
        <v>42208.680023148147</v>
      </c>
      <c r="V2533" s="9">
        <f t="shared" si="278"/>
        <v>42231.165972222225</v>
      </c>
      <c r="W2533">
        <f t="shared" si="279"/>
        <v>2015</v>
      </c>
    </row>
    <row r="2534" spans="1:23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9">
        <f t="shared" si="273"/>
        <v>41137.849143518521</v>
      </c>
      <c r="K2534">
        <v>1342556566</v>
      </c>
      <c r="L2534" s="9">
        <f t="shared" si="274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2">
        <f t="shared" si="275"/>
        <v>1.26</v>
      </c>
      <c r="R2534">
        <f t="shared" si="276"/>
        <v>84.08</v>
      </c>
      <c r="S2534" s="14" t="s">
        <v>8323</v>
      </c>
      <c r="T2534" t="s">
        <v>8352</v>
      </c>
      <c r="U2534" s="9">
        <f t="shared" si="277"/>
        <v>41107.849143518521</v>
      </c>
      <c r="V2534" s="9">
        <f t="shared" si="278"/>
        <v>41137.849143518521</v>
      </c>
      <c r="W2534">
        <f t="shared" si="279"/>
        <v>2012</v>
      </c>
    </row>
    <row r="2535" spans="1:23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9">
        <f t="shared" si="273"/>
        <v>41334.750787037039</v>
      </c>
      <c r="K2535">
        <v>1359568911</v>
      </c>
      <c r="L2535" s="9">
        <f t="shared" si="274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2">
        <f t="shared" si="275"/>
        <v>1.1100000000000001</v>
      </c>
      <c r="R2535">
        <f t="shared" si="276"/>
        <v>61.03</v>
      </c>
      <c r="S2535" s="14" t="s">
        <v>8323</v>
      </c>
      <c r="T2535" t="s">
        <v>8352</v>
      </c>
      <c r="U2535" s="9">
        <f t="shared" si="277"/>
        <v>41304.751284722224</v>
      </c>
      <c r="V2535" s="9">
        <f t="shared" si="278"/>
        <v>41334.750787037039</v>
      </c>
      <c r="W2535">
        <f t="shared" si="279"/>
        <v>2013</v>
      </c>
    </row>
    <row r="2536" spans="1:23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9">
        <f t="shared" si="273"/>
        <v>40179.25</v>
      </c>
      <c r="K2536">
        <v>1257871712</v>
      </c>
      <c r="L2536" s="9">
        <f t="shared" si="274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 s="12">
        <f t="shared" si="275"/>
        <v>1.05</v>
      </c>
      <c r="R2536">
        <f t="shared" si="276"/>
        <v>150</v>
      </c>
      <c r="S2536" s="14" t="s">
        <v>8323</v>
      </c>
      <c r="T2536" t="s">
        <v>8352</v>
      </c>
      <c r="U2536" s="9">
        <f t="shared" si="277"/>
        <v>40127.700370370367</v>
      </c>
      <c r="V2536" s="9">
        <f t="shared" si="278"/>
        <v>40179.25</v>
      </c>
      <c r="W2536">
        <f t="shared" si="279"/>
        <v>2009</v>
      </c>
    </row>
    <row r="2537" spans="1:23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9">
        <f t="shared" si="273"/>
        <v>41974.832696759258</v>
      </c>
      <c r="K2537">
        <v>1414781945</v>
      </c>
      <c r="L2537" s="9">
        <f t="shared" si="274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2">
        <f t="shared" si="275"/>
        <v>1.04</v>
      </c>
      <c r="R2537">
        <f t="shared" si="276"/>
        <v>266.08999999999997</v>
      </c>
      <c r="S2537" s="14" t="s">
        <v>8323</v>
      </c>
      <c r="T2537" t="s">
        <v>8352</v>
      </c>
      <c r="U2537" s="9">
        <f t="shared" si="277"/>
        <v>41943.791030092594</v>
      </c>
      <c r="V2537" s="9">
        <f t="shared" si="278"/>
        <v>41974.832696759258</v>
      </c>
      <c r="W2537">
        <f t="shared" si="279"/>
        <v>2014</v>
      </c>
    </row>
    <row r="2538" spans="1:23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9">
        <f t="shared" si="273"/>
        <v>41485.106087962966</v>
      </c>
      <c r="K2538">
        <v>1373337166</v>
      </c>
      <c r="L2538" s="9">
        <f t="shared" si="274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2">
        <f t="shared" si="275"/>
        <v>1.1599999999999999</v>
      </c>
      <c r="R2538">
        <f t="shared" si="276"/>
        <v>7.25</v>
      </c>
      <c r="S2538" s="14" t="s">
        <v>8323</v>
      </c>
      <c r="T2538" t="s">
        <v>8352</v>
      </c>
      <c r="U2538" s="9">
        <f t="shared" si="277"/>
        <v>41464.106087962966</v>
      </c>
      <c r="V2538" s="9">
        <f t="shared" si="278"/>
        <v>41485.106087962966</v>
      </c>
      <c r="W2538">
        <f t="shared" si="279"/>
        <v>2013</v>
      </c>
    </row>
    <row r="2539" spans="1:23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9">
        <f t="shared" si="273"/>
        <v>40756.648784722223</v>
      </c>
      <c r="K2539">
        <v>1307028855</v>
      </c>
      <c r="L2539" s="9">
        <f t="shared" si="274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2">
        <f t="shared" si="275"/>
        <v>1.1000000000000001</v>
      </c>
      <c r="R2539">
        <f t="shared" si="276"/>
        <v>100</v>
      </c>
      <c r="S2539" s="14" t="s">
        <v>8323</v>
      </c>
      <c r="T2539" t="s">
        <v>8352</v>
      </c>
      <c r="U2539" s="9">
        <f t="shared" si="277"/>
        <v>40696.648784722223</v>
      </c>
      <c r="V2539" s="9">
        <f t="shared" si="278"/>
        <v>40756.648784722223</v>
      </c>
      <c r="W2539">
        <f t="shared" si="279"/>
        <v>2011</v>
      </c>
    </row>
    <row r="2540" spans="1:23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9">
        <f t="shared" si="273"/>
        <v>41329.207638888889</v>
      </c>
      <c r="K2540">
        <v>1359029661</v>
      </c>
      <c r="L2540" s="9">
        <f t="shared" si="274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2">
        <f t="shared" si="275"/>
        <v>1.1299999999999999</v>
      </c>
      <c r="R2540">
        <f t="shared" si="276"/>
        <v>109.96</v>
      </c>
      <c r="S2540" s="14" t="s">
        <v>8323</v>
      </c>
      <c r="T2540" t="s">
        <v>8352</v>
      </c>
      <c r="U2540" s="9">
        <f t="shared" si="277"/>
        <v>41298.509965277779</v>
      </c>
      <c r="V2540" s="9">
        <f t="shared" si="278"/>
        <v>41329.207638888889</v>
      </c>
      <c r="W2540">
        <f t="shared" si="279"/>
        <v>2013</v>
      </c>
    </row>
    <row r="2541" spans="1:23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9">
        <f t="shared" si="273"/>
        <v>42037.902222222227</v>
      </c>
      <c r="K2541">
        <v>1417729152</v>
      </c>
      <c r="L2541" s="9">
        <f t="shared" si="274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2">
        <f t="shared" si="275"/>
        <v>1</v>
      </c>
      <c r="R2541">
        <f t="shared" si="276"/>
        <v>169.92</v>
      </c>
      <c r="S2541" s="14" t="s">
        <v>8323</v>
      </c>
      <c r="T2541" t="s">
        <v>8352</v>
      </c>
      <c r="U2541" s="9">
        <f t="shared" si="277"/>
        <v>41977.902222222227</v>
      </c>
      <c r="V2541" s="9">
        <f t="shared" si="278"/>
        <v>42037.902222222227</v>
      </c>
      <c r="W2541">
        <f t="shared" si="279"/>
        <v>2014</v>
      </c>
    </row>
    <row r="2542" spans="1:23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9">
        <f t="shared" si="273"/>
        <v>40845.675011574072</v>
      </c>
      <c r="K2542">
        <v>1314720721</v>
      </c>
      <c r="L2542" s="9">
        <f t="shared" si="274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2">
        <f t="shared" si="275"/>
        <v>1.03</v>
      </c>
      <c r="R2542">
        <f t="shared" si="276"/>
        <v>95.74</v>
      </c>
      <c r="S2542" s="14" t="s">
        <v>8323</v>
      </c>
      <c r="T2542" t="s">
        <v>8352</v>
      </c>
      <c r="U2542" s="9">
        <f t="shared" si="277"/>
        <v>40785.675011574072</v>
      </c>
      <c r="V2542" s="9">
        <f t="shared" si="278"/>
        <v>40845.675011574072</v>
      </c>
      <c r="W2542">
        <f t="shared" si="279"/>
        <v>2011</v>
      </c>
    </row>
    <row r="2543" spans="1:23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9">
        <f t="shared" si="273"/>
        <v>41543.449282407411</v>
      </c>
      <c r="K2543">
        <v>1375008418</v>
      </c>
      <c r="L2543" s="9">
        <f t="shared" si="274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 s="12">
        <f t="shared" si="275"/>
        <v>1.07</v>
      </c>
      <c r="R2543">
        <f t="shared" si="276"/>
        <v>59.46</v>
      </c>
      <c r="S2543" s="14" t="s">
        <v>8323</v>
      </c>
      <c r="T2543" t="s">
        <v>8352</v>
      </c>
      <c r="U2543" s="9">
        <f t="shared" si="277"/>
        <v>41483.449282407411</v>
      </c>
      <c r="V2543" s="9">
        <f t="shared" si="278"/>
        <v>41543.449282407411</v>
      </c>
      <c r="W2543">
        <f t="shared" si="279"/>
        <v>2013</v>
      </c>
    </row>
    <row r="2544" spans="1:23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9">
        <f t="shared" si="273"/>
        <v>41548.165972222225</v>
      </c>
      <c r="K2544">
        <v>1377252857</v>
      </c>
      <c r="L2544" s="9">
        <f t="shared" si="274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2">
        <f t="shared" si="275"/>
        <v>1.04</v>
      </c>
      <c r="R2544">
        <f t="shared" si="276"/>
        <v>55.77</v>
      </c>
      <c r="S2544" s="14" t="s">
        <v>8323</v>
      </c>
      <c r="T2544" t="s">
        <v>8352</v>
      </c>
      <c r="U2544" s="9">
        <f t="shared" si="277"/>
        <v>41509.426585648151</v>
      </c>
      <c r="V2544" s="9">
        <f t="shared" si="278"/>
        <v>41548.165972222225</v>
      </c>
      <c r="W2544">
        <f t="shared" si="279"/>
        <v>2013</v>
      </c>
    </row>
    <row r="2545" spans="1:23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9">
        <f t="shared" si="273"/>
        <v>40545.125</v>
      </c>
      <c r="K2545">
        <v>1291257298</v>
      </c>
      <c r="L2545" s="9">
        <f t="shared" si="274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2">
        <f t="shared" si="275"/>
        <v>1.56</v>
      </c>
      <c r="R2545">
        <f t="shared" si="276"/>
        <v>30.08</v>
      </c>
      <c r="S2545" s="14" t="s">
        <v>8323</v>
      </c>
      <c r="T2545" t="s">
        <v>8352</v>
      </c>
      <c r="U2545" s="9">
        <f t="shared" si="277"/>
        <v>40514.107615740737</v>
      </c>
      <c r="V2545" s="9">
        <f t="shared" si="278"/>
        <v>40545.125</v>
      </c>
      <c r="W2545">
        <f t="shared" si="279"/>
        <v>2010</v>
      </c>
    </row>
    <row r="2546" spans="1:23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9">
        <f t="shared" si="273"/>
        <v>41098.520474537036</v>
      </c>
      <c r="K2546">
        <v>1339158569</v>
      </c>
      <c r="L2546" s="9">
        <f t="shared" si="274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2">
        <f t="shared" si="275"/>
        <v>1.01</v>
      </c>
      <c r="R2546">
        <f t="shared" si="276"/>
        <v>88.44</v>
      </c>
      <c r="S2546" s="14" t="s">
        <v>8323</v>
      </c>
      <c r="T2546" t="s">
        <v>8352</v>
      </c>
      <c r="U2546" s="9">
        <f t="shared" si="277"/>
        <v>41068.520474537036</v>
      </c>
      <c r="V2546" s="9">
        <f t="shared" si="278"/>
        <v>41098.520474537036</v>
      </c>
      <c r="W2546">
        <f t="shared" si="279"/>
        <v>2012</v>
      </c>
    </row>
    <row r="2547" spans="1:23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9">
        <f t="shared" si="273"/>
        <v>42062.020833333328</v>
      </c>
      <c r="K2547">
        <v>1421983138</v>
      </c>
      <c r="L2547" s="9">
        <f t="shared" si="274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 s="12">
        <f t="shared" si="275"/>
        <v>1.95</v>
      </c>
      <c r="R2547">
        <f t="shared" si="276"/>
        <v>64.03</v>
      </c>
      <c r="S2547" s="14" t="s">
        <v>8323</v>
      </c>
      <c r="T2547" t="s">
        <v>8352</v>
      </c>
      <c r="U2547" s="9">
        <f t="shared" si="277"/>
        <v>42027.138171296298</v>
      </c>
      <c r="V2547" s="9">
        <f t="shared" si="278"/>
        <v>42062.020833333328</v>
      </c>
      <c r="W2547">
        <f t="shared" si="279"/>
        <v>2015</v>
      </c>
    </row>
    <row r="2548" spans="1:23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9">
        <f t="shared" si="273"/>
        <v>41552.208333333336</v>
      </c>
      <c r="K2548">
        <v>1378586179</v>
      </c>
      <c r="L2548" s="9">
        <f t="shared" si="274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 s="12">
        <f t="shared" si="275"/>
        <v>1.1200000000000001</v>
      </c>
      <c r="R2548">
        <f t="shared" si="276"/>
        <v>60.15</v>
      </c>
      <c r="S2548" s="14" t="s">
        <v>8323</v>
      </c>
      <c r="T2548" t="s">
        <v>8352</v>
      </c>
      <c r="U2548" s="9">
        <f t="shared" si="277"/>
        <v>41524.858553240745</v>
      </c>
      <c r="V2548" s="9">
        <f t="shared" si="278"/>
        <v>41552.208333333336</v>
      </c>
      <c r="W2548">
        <f t="shared" si="279"/>
        <v>2013</v>
      </c>
    </row>
    <row r="2549" spans="1:23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9">
        <f t="shared" si="273"/>
        <v>41003.731516203705</v>
      </c>
      <c r="K2549">
        <v>1330972403</v>
      </c>
      <c r="L2549" s="9">
        <f t="shared" si="274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2">
        <f t="shared" si="275"/>
        <v>1.2</v>
      </c>
      <c r="R2549">
        <f t="shared" si="276"/>
        <v>49.19</v>
      </c>
      <c r="S2549" s="14" t="s">
        <v>8323</v>
      </c>
      <c r="T2549" t="s">
        <v>8352</v>
      </c>
      <c r="U2549" s="9">
        <f t="shared" si="277"/>
        <v>40973.773182870369</v>
      </c>
      <c r="V2549" s="9">
        <f t="shared" si="278"/>
        <v>41003.731516203705</v>
      </c>
      <c r="W2549">
        <f t="shared" si="279"/>
        <v>2012</v>
      </c>
    </row>
    <row r="2550" spans="1:23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9">
        <f t="shared" si="273"/>
        <v>42643.185416666667</v>
      </c>
      <c r="K2550">
        <v>1473087637</v>
      </c>
      <c r="L2550" s="9">
        <f t="shared" si="274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 s="12">
        <f t="shared" si="275"/>
        <v>1.02</v>
      </c>
      <c r="R2550">
        <f t="shared" si="276"/>
        <v>165.16</v>
      </c>
      <c r="S2550" s="14" t="s">
        <v>8323</v>
      </c>
      <c r="T2550" t="s">
        <v>8352</v>
      </c>
      <c r="U2550" s="9">
        <f t="shared" si="277"/>
        <v>42618.625428240739</v>
      </c>
      <c r="V2550" s="9">
        <f t="shared" si="278"/>
        <v>42643.185416666667</v>
      </c>
      <c r="W2550">
        <f t="shared" si="279"/>
        <v>2016</v>
      </c>
    </row>
    <row r="2551" spans="1:23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9">
        <f t="shared" si="273"/>
        <v>41425.708333333336</v>
      </c>
      <c r="K2551">
        <v>1366999870</v>
      </c>
      <c r="L2551" s="9">
        <f t="shared" si="274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2">
        <f t="shared" si="275"/>
        <v>1.03</v>
      </c>
      <c r="R2551">
        <f t="shared" si="276"/>
        <v>43.62</v>
      </c>
      <c r="S2551" s="14" t="s">
        <v>8323</v>
      </c>
      <c r="T2551" t="s">
        <v>8352</v>
      </c>
      <c r="U2551" s="9">
        <f t="shared" si="277"/>
        <v>41390.757754629631</v>
      </c>
      <c r="V2551" s="9">
        <f t="shared" si="278"/>
        <v>41425.708333333336</v>
      </c>
      <c r="W2551">
        <f t="shared" si="279"/>
        <v>2013</v>
      </c>
    </row>
    <row r="2552" spans="1:23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9">
        <f t="shared" si="273"/>
        <v>42285.165972222225</v>
      </c>
      <c r="K2552">
        <v>1439392406</v>
      </c>
      <c r="L2552" s="9">
        <f t="shared" si="274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2">
        <f t="shared" si="275"/>
        <v>1.01</v>
      </c>
      <c r="R2552">
        <f t="shared" si="276"/>
        <v>43.7</v>
      </c>
      <c r="S2552" s="14" t="s">
        <v>8323</v>
      </c>
      <c r="T2552" t="s">
        <v>8352</v>
      </c>
      <c r="U2552" s="9">
        <f t="shared" si="277"/>
        <v>42228.634328703702</v>
      </c>
      <c r="V2552" s="9">
        <f t="shared" si="278"/>
        <v>42285.165972222225</v>
      </c>
      <c r="W2552">
        <f t="shared" si="279"/>
        <v>2015</v>
      </c>
    </row>
    <row r="2553" spans="1:23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9">
        <f t="shared" si="273"/>
        <v>40989.866666666669</v>
      </c>
      <c r="K2553">
        <v>1329890585</v>
      </c>
      <c r="L2553" s="9">
        <f t="shared" si="274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2">
        <f t="shared" si="275"/>
        <v>1.03</v>
      </c>
      <c r="R2553">
        <f t="shared" si="276"/>
        <v>67.42</v>
      </c>
      <c r="S2553" s="14" t="s">
        <v>8323</v>
      </c>
      <c r="T2553" t="s">
        <v>8352</v>
      </c>
      <c r="U2553" s="9">
        <f t="shared" si="277"/>
        <v>40961.252141203702</v>
      </c>
      <c r="V2553" s="9">
        <f t="shared" si="278"/>
        <v>40989.866666666669</v>
      </c>
      <c r="W2553">
        <f t="shared" si="279"/>
        <v>2012</v>
      </c>
    </row>
    <row r="2554" spans="1:23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9">
        <f t="shared" si="273"/>
        <v>42799.809965277775</v>
      </c>
      <c r="K2554">
        <v>1486149981</v>
      </c>
      <c r="L2554" s="9">
        <f t="shared" si="274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2">
        <f t="shared" si="275"/>
        <v>1.07</v>
      </c>
      <c r="R2554">
        <f t="shared" si="276"/>
        <v>177.5</v>
      </c>
      <c r="S2554" s="14" t="s">
        <v>8323</v>
      </c>
      <c r="T2554" t="s">
        <v>8352</v>
      </c>
      <c r="U2554" s="9">
        <f t="shared" si="277"/>
        <v>42769.809965277775</v>
      </c>
      <c r="V2554" s="9">
        <f t="shared" si="278"/>
        <v>42799.809965277775</v>
      </c>
      <c r="W2554">
        <f t="shared" si="279"/>
        <v>2017</v>
      </c>
    </row>
    <row r="2555" spans="1:23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9">
        <f t="shared" si="273"/>
        <v>41173.199155092589</v>
      </c>
      <c r="K2555">
        <v>1343018807</v>
      </c>
      <c r="L2555" s="9">
        <f t="shared" si="274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 s="12">
        <f t="shared" si="275"/>
        <v>1.56</v>
      </c>
      <c r="R2555">
        <f t="shared" si="276"/>
        <v>38.880000000000003</v>
      </c>
      <c r="S2555" s="14" t="s">
        <v>8323</v>
      </c>
      <c r="T2555" t="s">
        <v>8352</v>
      </c>
      <c r="U2555" s="9">
        <f t="shared" si="277"/>
        <v>41113.199155092589</v>
      </c>
      <c r="V2555" s="9">
        <f t="shared" si="278"/>
        <v>41173.199155092589</v>
      </c>
      <c r="W2555">
        <f t="shared" si="279"/>
        <v>2012</v>
      </c>
    </row>
    <row r="2556" spans="1:23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9">
        <f t="shared" si="273"/>
        <v>42156.165972222225</v>
      </c>
      <c r="K2556">
        <v>1430445163</v>
      </c>
      <c r="L2556" s="9">
        <f t="shared" si="274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2">
        <f t="shared" si="275"/>
        <v>1.23</v>
      </c>
      <c r="R2556">
        <f t="shared" si="276"/>
        <v>54.99</v>
      </c>
      <c r="S2556" s="14" t="s">
        <v>8323</v>
      </c>
      <c r="T2556" t="s">
        <v>8352</v>
      </c>
      <c r="U2556" s="9">
        <f t="shared" si="277"/>
        <v>42125.078275462962</v>
      </c>
      <c r="V2556" s="9">
        <f t="shared" si="278"/>
        <v>42156.165972222225</v>
      </c>
      <c r="W2556">
        <f t="shared" si="279"/>
        <v>2015</v>
      </c>
    </row>
    <row r="2557" spans="1:23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9">
        <f t="shared" si="273"/>
        <v>41057.655011574076</v>
      </c>
      <c r="K2557">
        <v>1335541393</v>
      </c>
      <c r="L2557" s="9">
        <f t="shared" si="274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2">
        <f t="shared" si="275"/>
        <v>1.07</v>
      </c>
      <c r="R2557">
        <f t="shared" si="276"/>
        <v>61.34</v>
      </c>
      <c r="S2557" s="14" t="s">
        <v>8323</v>
      </c>
      <c r="T2557" t="s">
        <v>8352</v>
      </c>
      <c r="U2557" s="9">
        <f t="shared" si="277"/>
        <v>41026.655011574076</v>
      </c>
      <c r="V2557" s="9">
        <f t="shared" si="278"/>
        <v>41057.655011574076</v>
      </c>
      <c r="W2557">
        <f t="shared" si="279"/>
        <v>2012</v>
      </c>
    </row>
    <row r="2558" spans="1:23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9">
        <f t="shared" si="273"/>
        <v>41267.991400462961</v>
      </c>
      <c r="K2558">
        <v>1352504857</v>
      </c>
      <c r="L2558" s="9">
        <f t="shared" si="274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2">
        <f t="shared" si="275"/>
        <v>1.06</v>
      </c>
      <c r="R2558">
        <f t="shared" si="276"/>
        <v>23.12</v>
      </c>
      <c r="S2558" s="14" t="s">
        <v>8323</v>
      </c>
      <c r="T2558" t="s">
        <v>8352</v>
      </c>
      <c r="U2558" s="9">
        <f t="shared" si="277"/>
        <v>41222.991400462961</v>
      </c>
      <c r="V2558" s="9">
        <f t="shared" si="278"/>
        <v>41267.991400462961</v>
      </c>
      <c r="W2558">
        <f t="shared" si="279"/>
        <v>2012</v>
      </c>
    </row>
    <row r="2559" spans="1:23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9">
        <f t="shared" si="273"/>
        <v>41774.745208333334</v>
      </c>
      <c r="K2559">
        <v>1397584386</v>
      </c>
      <c r="L2559" s="9">
        <f t="shared" si="274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2">
        <f t="shared" si="275"/>
        <v>1.18</v>
      </c>
      <c r="R2559">
        <f t="shared" si="276"/>
        <v>29.61</v>
      </c>
      <c r="S2559" s="14" t="s">
        <v>8323</v>
      </c>
      <c r="T2559" t="s">
        <v>8352</v>
      </c>
      <c r="U2559" s="9">
        <f t="shared" si="277"/>
        <v>41744.745208333334</v>
      </c>
      <c r="V2559" s="9">
        <f t="shared" si="278"/>
        <v>41774.745208333334</v>
      </c>
      <c r="W2559">
        <f t="shared" si="279"/>
        <v>2014</v>
      </c>
    </row>
    <row r="2560" spans="1:23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9">
        <f t="shared" si="273"/>
        <v>42125.582638888889</v>
      </c>
      <c r="K2560">
        <v>1427747906</v>
      </c>
      <c r="L2560" s="9">
        <f t="shared" si="274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 s="12">
        <f t="shared" si="275"/>
        <v>1.0900000000000001</v>
      </c>
      <c r="R2560">
        <f t="shared" si="276"/>
        <v>75.61</v>
      </c>
      <c r="S2560" s="14" t="s">
        <v>8323</v>
      </c>
      <c r="T2560" t="s">
        <v>8352</v>
      </c>
      <c r="U2560" s="9">
        <f t="shared" si="277"/>
        <v>42093.860023148147</v>
      </c>
      <c r="V2560" s="9">
        <f t="shared" si="278"/>
        <v>42125.582638888889</v>
      </c>
      <c r="W2560">
        <f t="shared" si="279"/>
        <v>2015</v>
      </c>
    </row>
    <row r="2561" spans="1:23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9">
        <f t="shared" si="273"/>
        <v>40862.817361111112</v>
      </c>
      <c r="K2561">
        <v>1318539484</v>
      </c>
      <c r="L2561" s="9">
        <f t="shared" si="274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2">
        <f t="shared" si="275"/>
        <v>1.1100000000000001</v>
      </c>
      <c r="R2561">
        <f t="shared" si="276"/>
        <v>35.6</v>
      </c>
      <c r="S2561" s="14" t="s">
        <v>8323</v>
      </c>
      <c r="T2561" t="s">
        <v>8352</v>
      </c>
      <c r="U2561" s="9">
        <f t="shared" si="277"/>
        <v>40829.873657407406</v>
      </c>
      <c r="V2561" s="9">
        <f t="shared" si="278"/>
        <v>40862.817361111112</v>
      </c>
      <c r="W2561">
        <f t="shared" si="279"/>
        <v>2011</v>
      </c>
    </row>
    <row r="2562" spans="1:23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9">
        <f t="shared" ref="J2562:J2625" si="280">(I2562/86400)+DATE(1970,1,1)</f>
        <v>42069.951087962967</v>
      </c>
      <c r="K2562">
        <v>1423090174</v>
      </c>
      <c r="L2562" s="9">
        <f t="shared" ref="L2562:L2625" si="281">(K2562/86400)+DATE(1970,1,1)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2">
        <f t="shared" si="275"/>
        <v>1</v>
      </c>
      <c r="R2562">
        <f t="shared" si="276"/>
        <v>143</v>
      </c>
      <c r="S2562" s="14" t="s">
        <v>8323</v>
      </c>
      <c r="T2562" t="s">
        <v>8352</v>
      </c>
      <c r="U2562" s="9">
        <f t="shared" si="277"/>
        <v>42039.951087962967</v>
      </c>
      <c r="V2562" s="9">
        <f t="shared" si="278"/>
        <v>42069.951087962967</v>
      </c>
      <c r="W2562">
        <f t="shared" si="279"/>
        <v>2015</v>
      </c>
    </row>
    <row r="2563" spans="1:23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9">
        <f t="shared" si="280"/>
        <v>42290.528807870374</v>
      </c>
      <c r="K2563">
        <v>1442148089</v>
      </c>
      <c r="L2563" s="9">
        <f t="shared" si="28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2">
        <f t="shared" ref="Q2563:Q2626" si="282">ROUND(E2563/D2563,2)</f>
        <v>0</v>
      </c>
      <c r="R2563">
        <f t="shared" ref="R2563:R2626" si="283">IFERROR(ROUND(E2563/N2563,2),0)</f>
        <v>0</v>
      </c>
      <c r="S2563" s="14" t="s">
        <v>8334</v>
      </c>
      <c r="T2563" t="s">
        <v>8335</v>
      </c>
      <c r="U2563" s="9">
        <f t="shared" ref="U2563:U2626" si="284">(K2563/86400)+DATE(1970,1,1)</f>
        <v>42260.528807870374</v>
      </c>
      <c r="V2563" s="9">
        <f t="shared" ref="V2563:V2626" si="285">(I2563/86400)+DATE(1970,1,1)</f>
        <v>42290.528807870374</v>
      </c>
      <c r="W2563">
        <f t="shared" ref="W2563:W2626" si="286">YEAR(U2563)</f>
        <v>2015</v>
      </c>
    </row>
    <row r="2564" spans="1:23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9">
        <f t="shared" si="280"/>
        <v>42654.524756944447</v>
      </c>
      <c r="K2564">
        <v>1471005339</v>
      </c>
      <c r="L2564" s="9">
        <f t="shared" si="2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2">
        <f t="shared" si="282"/>
        <v>0.01</v>
      </c>
      <c r="R2564">
        <f t="shared" si="283"/>
        <v>25</v>
      </c>
      <c r="S2564" s="14" t="s">
        <v>8334</v>
      </c>
      <c r="T2564" t="s">
        <v>8335</v>
      </c>
      <c r="U2564" s="9">
        <f t="shared" si="284"/>
        <v>42594.524756944447</v>
      </c>
      <c r="V2564" s="9">
        <f t="shared" si="285"/>
        <v>42654.524756944447</v>
      </c>
      <c r="W2564">
        <f t="shared" si="286"/>
        <v>2016</v>
      </c>
    </row>
    <row r="2565" spans="1:23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9">
        <f t="shared" si="280"/>
        <v>42215.139479166668</v>
      </c>
      <c r="K2565">
        <v>1433042451</v>
      </c>
      <c r="L2565" s="9">
        <f t="shared" si="2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2">
        <f t="shared" si="282"/>
        <v>0</v>
      </c>
      <c r="R2565">
        <f t="shared" si="283"/>
        <v>0</v>
      </c>
      <c r="S2565" s="14" t="s">
        <v>8334</v>
      </c>
      <c r="T2565" t="s">
        <v>8335</v>
      </c>
      <c r="U2565" s="9">
        <f t="shared" si="284"/>
        <v>42155.139479166668</v>
      </c>
      <c r="V2565" s="9">
        <f t="shared" si="285"/>
        <v>42215.139479166668</v>
      </c>
      <c r="W2565">
        <f t="shared" si="286"/>
        <v>2015</v>
      </c>
    </row>
    <row r="2566" spans="1:23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9">
        <f t="shared" si="280"/>
        <v>41852.040497685186</v>
      </c>
      <c r="K2566">
        <v>1404262699</v>
      </c>
      <c r="L2566" s="9">
        <f t="shared" si="2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2">
        <f t="shared" si="282"/>
        <v>0</v>
      </c>
      <c r="R2566">
        <f t="shared" si="283"/>
        <v>0</v>
      </c>
      <c r="S2566" s="14" t="s">
        <v>8334</v>
      </c>
      <c r="T2566" t="s">
        <v>8335</v>
      </c>
      <c r="U2566" s="9">
        <f t="shared" si="284"/>
        <v>41822.040497685186</v>
      </c>
      <c r="V2566" s="9">
        <f t="shared" si="285"/>
        <v>41852.040497685186</v>
      </c>
      <c r="W2566">
        <f t="shared" si="286"/>
        <v>2014</v>
      </c>
    </row>
    <row r="2567" spans="1:23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9">
        <f t="shared" si="280"/>
        <v>42499.868055555555</v>
      </c>
      <c r="K2567">
        <v>1457710589</v>
      </c>
      <c r="L2567" s="9">
        <f t="shared" si="2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2">
        <f t="shared" si="282"/>
        <v>0.01</v>
      </c>
      <c r="R2567">
        <f t="shared" si="283"/>
        <v>100</v>
      </c>
      <c r="S2567" s="14" t="s">
        <v>8334</v>
      </c>
      <c r="T2567" t="s">
        <v>8335</v>
      </c>
      <c r="U2567" s="9">
        <f t="shared" si="284"/>
        <v>42440.650335648148</v>
      </c>
      <c r="V2567" s="9">
        <f t="shared" si="285"/>
        <v>42499.868055555555</v>
      </c>
      <c r="W2567">
        <f t="shared" si="286"/>
        <v>2016</v>
      </c>
    </row>
    <row r="2568" spans="1:23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9">
        <f t="shared" si="280"/>
        <v>41872.980879629627</v>
      </c>
      <c r="K2568">
        <v>1406071948</v>
      </c>
      <c r="L2568" s="9">
        <f t="shared" si="2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2">
        <f t="shared" si="282"/>
        <v>0</v>
      </c>
      <c r="R2568">
        <f t="shared" si="283"/>
        <v>0</v>
      </c>
      <c r="S2568" s="14" t="s">
        <v>8334</v>
      </c>
      <c r="T2568" t="s">
        <v>8335</v>
      </c>
      <c r="U2568" s="9">
        <f t="shared" si="284"/>
        <v>41842.980879629627</v>
      </c>
      <c r="V2568" s="9">
        <f t="shared" si="285"/>
        <v>41872.980879629627</v>
      </c>
      <c r="W2568">
        <f t="shared" si="286"/>
        <v>2014</v>
      </c>
    </row>
    <row r="2569" spans="1:23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9">
        <f t="shared" si="280"/>
        <v>42117.878912037035</v>
      </c>
      <c r="K2569">
        <v>1427231138</v>
      </c>
      <c r="L2569" s="9">
        <f t="shared" si="2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2">
        <f t="shared" si="282"/>
        <v>0</v>
      </c>
      <c r="R2569">
        <f t="shared" si="283"/>
        <v>60</v>
      </c>
      <c r="S2569" s="14" t="s">
        <v>8334</v>
      </c>
      <c r="T2569" t="s">
        <v>8335</v>
      </c>
      <c r="U2569" s="9">
        <f t="shared" si="284"/>
        <v>42087.878912037035</v>
      </c>
      <c r="V2569" s="9">
        <f t="shared" si="285"/>
        <v>42117.878912037035</v>
      </c>
      <c r="W2569">
        <f t="shared" si="286"/>
        <v>2015</v>
      </c>
    </row>
    <row r="2570" spans="1:23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9">
        <f t="shared" si="280"/>
        <v>42614.666597222225</v>
      </c>
      <c r="K2570">
        <v>1470153594</v>
      </c>
      <c r="L2570" s="9">
        <f t="shared" si="2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2">
        <f t="shared" si="282"/>
        <v>0.01</v>
      </c>
      <c r="R2570">
        <f t="shared" si="283"/>
        <v>50</v>
      </c>
      <c r="S2570" s="14" t="s">
        <v>8334</v>
      </c>
      <c r="T2570" t="s">
        <v>8335</v>
      </c>
      <c r="U2570" s="9">
        <f t="shared" si="284"/>
        <v>42584.666597222225</v>
      </c>
      <c r="V2570" s="9">
        <f t="shared" si="285"/>
        <v>42614.666597222225</v>
      </c>
      <c r="W2570">
        <f t="shared" si="286"/>
        <v>2016</v>
      </c>
    </row>
    <row r="2571" spans="1:23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9">
        <f t="shared" si="280"/>
        <v>42264.105462962965</v>
      </c>
      <c r="K2571">
        <v>1439865112</v>
      </c>
      <c r="L2571" s="9">
        <f t="shared" si="2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2">
        <f t="shared" si="282"/>
        <v>0.02</v>
      </c>
      <c r="R2571">
        <f t="shared" si="283"/>
        <v>72.5</v>
      </c>
      <c r="S2571" s="14" t="s">
        <v>8334</v>
      </c>
      <c r="T2571" t="s">
        <v>8335</v>
      </c>
      <c r="U2571" s="9">
        <f t="shared" si="284"/>
        <v>42234.105462962965</v>
      </c>
      <c r="V2571" s="9">
        <f t="shared" si="285"/>
        <v>42264.105462962965</v>
      </c>
      <c r="W2571">
        <f t="shared" si="286"/>
        <v>2015</v>
      </c>
    </row>
    <row r="2572" spans="1:23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9">
        <f t="shared" si="280"/>
        <v>42774.903182870374</v>
      </c>
      <c r="K2572">
        <v>1483998035</v>
      </c>
      <c r="L2572" s="9">
        <f t="shared" si="2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2">
        <f t="shared" si="282"/>
        <v>0.01</v>
      </c>
      <c r="R2572">
        <f t="shared" si="283"/>
        <v>29.5</v>
      </c>
      <c r="S2572" s="14" t="s">
        <v>8334</v>
      </c>
      <c r="T2572" t="s">
        <v>8335</v>
      </c>
      <c r="U2572" s="9">
        <f t="shared" si="284"/>
        <v>42744.903182870374</v>
      </c>
      <c r="V2572" s="9">
        <f t="shared" si="285"/>
        <v>42774.903182870374</v>
      </c>
      <c r="W2572">
        <f t="shared" si="286"/>
        <v>2017</v>
      </c>
    </row>
    <row r="2573" spans="1:23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9">
        <f t="shared" si="280"/>
        <v>42509.341678240744</v>
      </c>
      <c r="K2573">
        <v>1458461521</v>
      </c>
      <c r="L2573" s="9">
        <f t="shared" si="2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2">
        <f t="shared" si="282"/>
        <v>0</v>
      </c>
      <c r="R2573">
        <f t="shared" si="283"/>
        <v>62.5</v>
      </c>
      <c r="S2573" s="14" t="s">
        <v>8334</v>
      </c>
      <c r="T2573" t="s">
        <v>8335</v>
      </c>
      <c r="U2573" s="9">
        <f t="shared" si="284"/>
        <v>42449.341678240744</v>
      </c>
      <c r="V2573" s="9">
        <f t="shared" si="285"/>
        <v>42509.341678240744</v>
      </c>
      <c r="W2573">
        <f t="shared" si="286"/>
        <v>2016</v>
      </c>
    </row>
    <row r="2574" spans="1:23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9">
        <f t="shared" si="280"/>
        <v>42107.119409722218</v>
      </c>
      <c r="K2574">
        <v>1426301517</v>
      </c>
      <c r="L2574" s="9">
        <f t="shared" si="2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2">
        <f t="shared" si="282"/>
        <v>0</v>
      </c>
      <c r="R2574">
        <f t="shared" si="283"/>
        <v>0</v>
      </c>
      <c r="S2574" s="14" t="s">
        <v>8334</v>
      </c>
      <c r="T2574" t="s">
        <v>8335</v>
      </c>
      <c r="U2574" s="9">
        <f t="shared" si="284"/>
        <v>42077.119409722218</v>
      </c>
      <c r="V2574" s="9">
        <f t="shared" si="285"/>
        <v>42107.119409722218</v>
      </c>
      <c r="W2574">
        <f t="shared" si="286"/>
        <v>2015</v>
      </c>
    </row>
    <row r="2575" spans="1:23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9">
        <f t="shared" si="280"/>
        <v>41874.592002314814</v>
      </c>
      <c r="K2575">
        <v>1404915149</v>
      </c>
      <c r="L2575" s="9">
        <f t="shared" si="2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2">
        <f t="shared" si="282"/>
        <v>0</v>
      </c>
      <c r="R2575">
        <f t="shared" si="283"/>
        <v>0</v>
      </c>
      <c r="S2575" s="14" t="s">
        <v>8334</v>
      </c>
      <c r="T2575" t="s">
        <v>8335</v>
      </c>
      <c r="U2575" s="9">
        <f t="shared" si="284"/>
        <v>41829.592002314814</v>
      </c>
      <c r="V2575" s="9">
        <f t="shared" si="285"/>
        <v>41874.592002314814</v>
      </c>
      <c r="W2575">
        <f t="shared" si="286"/>
        <v>2014</v>
      </c>
    </row>
    <row r="2576" spans="1:23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9">
        <f t="shared" si="280"/>
        <v>42508.825752314813</v>
      </c>
      <c r="K2576">
        <v>1461786545</v>
      </c>
      <c r="L2576" s="9">
        <f t="shared" si="2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2">
        <f t="shared" si="282"/>
        <v>0</v>
      </c>
      <c r="R2576">
        <f t="shared" si="283"/>
        <v>0</v>
      </c>
      <c r="S2576" s="14" t="s">
        <v>8334</v>
      </c>
      <c r="T2576" t="s">
        <v>8335</v>
      </c>
      <c r="U2576" s="9">
        <f t="shared" si="284"/>
        <v>42487.825752314813</v>
      </c>
      <c r="V2576" s="9">
        <f t="shared" si="285"/>
        <v>42508.825752314813</v>
      </c>
      <c r="W2576">
        <f t="shared" si="286"/>
        <v>2016</v>
      </c>
    </row>
    <row r="2577" spans="1:23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9">
        <f t="shared" si="280"/>
        <v>42016.108726851853</v>
      </c>
      <c r="K2577">
        <v>1418438194</v>
      </c>
      <c r="L2577" s="9">
        <f t="shared" si="28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s="12">
        <f t="shared" si="282"/>
        <v>0</v>
      </c>
      <c r="R2577">
        <f t="shared" si="283"/>
        <v>0</v>
      </c>
      <c r="S2577" s="14" t="s">
        <v>8334</v>
      </c>
      <c r="T2577" t="s">
        <v>8335</v>
      </c>
      <c r="U2577" s="9">
        <f t="shared" si="284"/>
        <v>41986.108726851853</v>
      </c>
      <c r="V2577" s="9">
        <f t="shared" si="285"/>
        <v>42016.108726851853</v>
      </c>
      <c r="W2577">
        <f t="shared" si="286"/>
        <v>2014</v>
      </c>
    </row>
    <row r="2578" spans="1:23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9">
        <f t="shared" si="280"/>
        <v>42104.968136574069</v>
      </c>
      <c r="K2578">
        <v>1424823247</v>
      </c>
      <c r="L2578" s="9">
        <f t="shared" si="2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2">
        <f t="shared" si="282"/>
        <v>0</v>
      </c>
      <c r="R2578">
        <f t="shared" si="283"/>
        <v>0</v>
      </c>
      <c r="S2578" s="14" t="s">
        <v>8334</v>
      </c>
      <c r="T2578" t="s">
        <v>8335</v>
      </c>
      <c r="U2578" s="9">
        <f t="shared" si="284"/>
        <v>42060.00980324074</v>
      </c>
      <c r="V2578" s="9">
        <f t="shared" si="285"/>
        <v>42104.968136574069</v>
      </c>
      <c r="W2578">
        <f t="shared" si="286"/>
        <v>2015</v>
      </c>
    </row>
    <row r="2579" spans="1:23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9">
        <f t="shared" si="280"/>
        <v>41855.820567129631</v>
      </c>
      <c r="K2579">
        <v>1405021297</v>
      </c>
      <c r="L2579" s="9">
        <f t="shared" si="2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2">
        <f t="shared" si="282"/>
        <v>0</v>
      </c>
      <c r="R2579">
        <f t="shared" si="283"/>
        <v>0</v>
      </c>
      <c r="S2579" s="14" t="s">
        <v>8334</v>
      </c>
      <c r="T2579" t="s">
        <v>8335</v>
      </c>
      <c r="U2579" s="9">
        <f t="shared" si="284"/>
        <v>41830.820567129631</v>
      </c>
      <c r="V2579" s="9">
        <f t="shared" si="285"/>
        <v>41855.820567129631</v>
      </c>
      <c r="W2579">
        <f t="shared" si="286"/>
        <v>2014</v>
      </c>
    </row>
    <row r="2580" spans="1:23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9">
        <f t="shared" si="280"/>
        <v>42286.708333333328</v>
      </c>
      <c r="K2580">
        <v>1440203579</v>
      </c>
      <c r="L2580" s="9">
        <f t="shared" si="28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s="12">
        <f t="shared" si="282"/>
        <v>0</v>
      </c>
      <c r="R2580">
        <f t="shared" si="283"/>
        <v>0</v>
      </c>
      <c r="S2580" s="14" t="s">
        <v>8334</v>
      </c>
      <c r="T2580" t="s">
        <v>8335</v>
      </c>
      <c r="U2580" s="9">
        <f t="shared" si="284"/>
        <v>42238.022905092592</v>
      </c>
      <c r="V2580" s="9">
        <f t="shared" si="285"/>
        <v>42286.708333333328</v>
      </c>
      <c r="W2580">
        <f t="shared" si="286"/>
        <v>2015</v>
      </c>
    </row>
    <row r="2581" spans="1:23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9">
        <f t="shared" si="280"/>
        <v>41897.829895833333</v>
      </c>
      <c r="K2581">
        <v>1405626903</v>
      </c>
      <c r="L2581" s="9">
        <f t="shared" si="2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2">
        <f t="shared" si="282"/>
        <v>0</v>
      </c>
      <c r="R2581">
        <f t="shared" si="283"/>
        <v>23.08</v>
      </c>
      <c r="S2581" s="14" t="s">
        <v>8334</v>
      </c>
      <c r="T2581" t="s">
        <v>8335</v>
      </c>
      <c r="U2581" s="9">
        <f t="shared" si="284"/>
        <v>41837.829895833333</v>
      </c>
      <c r="V2581" s="9">
        <f t="shared" si="285"/>
        <v>41897.829895833333</v>
      </c>
      <c r="W2581">
        <f t="shared" si="286"/>
        <v>2014</v>
      </c>
    </row>
    <row r="2582" spans="1:23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9">
        <f t="shared" si="280"/>
        <v>42140.125</v>
      </c>
      <c r="K2582">
        <v>1429170603</v>
      </c>
      <c r="L2582" s="9">
        <f t="shared" si="2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2">
        <f t="shared" si="282"/>
        <v>0.01</v>
      </c>
      <c r="R2582">
        <f t="shared" si="283"/>
        <v>25.5</v>
      </c>
      <c r="S2582" s="14" t="s">
        <v>8334</v>
      </c>
      <c r="T2582" t="s">
        <v>8335</v>
      </c>
      <c r="U2582" s="9">
        <f t="shared" si="284"/>
        <v>42110.326423611114</v>
      </c>
      <c r="V2582" s="9">
        <f t="shared" si="285"/>
        <v>42140.125</v>
      </c>
      <c r="W2582">
        <f t="shared" si="286"/>
        <v>2015</v>
      </c>
    </row>
    <row r="2583" spans="1:23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9">
        <f t="shared" si="280"/>
        <v>42324.670115740737</v>
      </c>
      <c r="K2583">
        <v>1445094298</v>
      </c>
      <c r="L2583" s="9">
        <f t="shared" si="2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2">
        <f t="shared" si="282"/>
        <v>0.11</v>
      </c>
      <c r="R2583">
        <f t="shared" si="283"/>
        <v>48.18</v>
      </c>
      <c r="S2583" s="14" t="s">
        <v>8334</v>
      </c>
      <c r="T2583" t="s">
        <v>8335</v>
      </c>
      <c r="U2583" s="9">
        <f t="shared" si="284"/>
        <v>42294.628449074073</v>
      </c>
      <c r="V2583" s="9">
        <f t="shared" si="285"/>
        <v>42324.670115740737</v>
      </c>
      <c r="W2583">
        <f t="shared" si="286"/>
        <v>2015</v>
      </c>
    </row>
    <row r="2584" spans="1:23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9">
        <f t="shared" si="280"/>
        <v>42672.988819444443</v>
      </c>
      <c r="K2584">
        <v>1475192634</v>
      </c>
      <c r="L2584" s="9">
        <f t="shared" si="2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2">
        <f t="shared" si="282"/>
        <v>0</v>
      </c>
      <c r="R2584">
        <f t="shared" si="283"/>
        <v>1</v>
      </c>
      <c r="S2584" s="14" t="s">
        <v>8334</v>
      </c>
      <c r="T2584" t="s">
        <v>8335</v>
      </c>
      <c r="U2584" s="9">
        <f t="shared" si="284"/>
        <v>42642.988819444443</v>
      </c>
      <c r="V2584" s="9">
        <f t="shared" si="285"/>
        <v>42672.988819444443</v>
      </c>
      <c r="W2584">
        <f t="shared" si="286"/>
        <v>2016</v>
      </c>
    </row>
    <row r="2585" spans="1:23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9">
        <f t="shared" si="280"/>
        <v>42079.727777777778</v>
      </c>
      <c r="K2585">
        <v>1421346480</v>
      </c>
      <c r="L2585" s="9">
        <f t="shared" si="2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2">
        <f t="shared" si="282"/>
        <v>0.01</v>
      </c>
      <c r="R2585">
        <f t="shared" si="283"/>
        <v>1</v>
      </c>
      <c r="S2585" s="14" t="s">
        <v>8334</v>
      </c>
      <c r="T2585" t="s">
        <v>8335</v>
      </c>
      <c r="U2585" s="9">
        <f t="shared" si="284"/>
        <v>42019.76944444445</v>
      </c>
      <c r="V2585" s="9">
        <f t="shared" si="285"/>
        <v>42079.727777777778</v>
      </c>
      <c r="W2585">
        <f t="shared" si="286"/>
        <v>2015</v>
      </c>
    </row>
    <row r="2586" spans="1:23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9">
        <f t="shared" si="280"/>
        <v>42170.173252314809</v>
      </c>
      <c r="K2586">
        <v>1431749369</v>
      </c>
      <c r="L2586" s="9">
        <f t="shared" si="28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s="12">
        <f t="shared" si="282"/>
        <v>0</v>
      </c>
      <c r="R2586">
        <f t="shared" si="283"/>
        <v>0</v>
      </c>
      <c r="S2586" s="14" t="s">
        <v>8334</v>
      </c>
      <c r="T2586" t="s">
        <v>8335</v>
      </c>
      <c r="U2586" s="9">
        <f t="shared" si="284"/>
        <v>42140.173252314809</v>
      </c>
      <c r="V2586" s="9">
        <f t="shared" si="285"/>
        <v>42170.173252314809</v>
      </c>
      <c r="W2586">
        <f t="shared" si="286"/>
        <v>2015</v>
      </c>
    </row>
    <row r="2587" spans="1:23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9">
        <f t="shared" si="280"/>
        <v>41825.963333333333</v>
      </c>
      <c r="K2587">
        <v>1402009632</v>
      </c>
      <c r="L2587" s="9">
        <f t="shared" si="2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2">
        <f t="shared" si="282"/>
        <v>0</v>
      </c>
      <c r="R2587">
        <f t="shared" si="283"/>
        <v>50</v>
      </c>
      <c r="S2587" s="14" t="s">
        <v>8334</v>
      </c>
      <c r="T2587" t="s">
        <v>8335</v>
      </c>
      <c r="U2587" s="9">
        <f t="shared" si="284"/>
        <v>41795.963333333333</v>
      </c>
      <c r="V2587" s="9">
        <f t="shared" si="285"/>
        <v>41825.963333333333</v>
      </c>
      <c r="W2587">
        <f t="shared" si="286"/>
        <v>2014</v>
      </c>
    </row>
    <row r="2588" spans="1:23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9">
        <f t="shared" si="280"/>
        <v>42363.330277777779</v>
      </c>
      <c r="K2588">
        <v>1448438136</v>
      </c>
      <c r="L2588" s="9">
        <f t="shared" si="2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2">
        <f t="shared" si="282"/>
        <v>0</v>
      </c>
      <c r="R2588">
        <f t="shared" si="283"/>
        <v>5</v>
      </c>
      <c r="S2588" s="14" t="s">
        <v>8334</v>
      </c>
      <c r="T2588" t="s">
        <v>8335</v>
      </c>
      <c r="U2588" s="9">
        <f t="shared" si="284"/>
        <v>42333.330277777779</v>
      </c>
      <c r="V2588" s="9">
        <f t="shared" si="285"/>
        <v>42363.330277777779</v>
      </c>
      <c r="W2588">
        <f t="shared" si="286"/>
        <v>2015</v>
      </c>
    </row>
    <row r="2589" spans="1:23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9">
        <f t="shared" si="280"/>
        <v>42368.675381944442</v>
      </c>
      <c r="K2589">
        <v>1448899953</v>
      </c>
      <c r="L2589" s="9">
        <f t="shared" si="2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2">
        <f t="shared" si="282"/>
        <v>0.02</v>
      </c>
      <c r="R2589">
        <f t="shared" si="283"/>
        <v>202.83</v>
      </c>
      <c r="S2589" s="14" t="s">
        <v>8334</v>
      </c>
      <c r="T2589" t="s">
        <v>8335</v>
      </c>
      <c r="U2589" s="9">
        <f t="shared" si="284"/>
        <v>42338.675381944442</v>
      </c>
      <c r="V2589" s="9">
        <f t="shared" si="285"/>
        <v>42368.675381944442</v>
      </c>
      <c r="W2589">
        <f t="shared" si="286"/>
        <v>2015</v>
      </c>
    </row>
    <row r="2590" spans="1:23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9">
        <f t="shared" si="280"/>
        <v>42094.551388888889</v>
      </c>
      <c r="K2590">
        <v>1423325626</v>
      </c>
      <c r="L2590" s="9">
        <f t="shared" si="2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2">
        <f t="shared" si="282"/>
        <v>0.04</v>
      </c>
      <c r="R2590">
        <f t="shared" si="283"/>
        <v>29.13</v>
      </c>
      <c r="S2590" s="14" t="s">
        <v>8334</v>
      </c>
      <c r="T2590" t="s">
        <v>8335</v>
      </c>
      <c r="U2590" s="9">
        <f t="shared" si="284"/>
        <v>42042.676226851851</v>
      </c>
      <c r="V2590" s="9">
        <f t="shared" si="285"/>
        <v>42094.551388888889</v>
      </c>
      <c r="W2590">
        <f t="shared" si="286"/>
        <v>2015</v>
      </c>
    </row>
    <row r="2591" spans="1:23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9">
        <f t="shared" si="280"/>
        <v>42452.494525462964</v>
      </c>
      <c r="K2591">
        <v>1456145527</v>
      </c>
      <c r="L2591" s="9">
        <f t="shared" si="2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2">
        <f t="shared" si="282"/>
        <v>0</v>
      </c>
      <c r="R2591">
        <f t="shared" si="283"/>
        <v>5</v>
      </c>
      <c r="S2591" s="14" t="s">
        <v>8334</v>
      </c>
      <c r="T2591" t="s">
        <v>8335</v>
      </c>
      <c r="U2591" s="9">
        <f t="shared" si="284"/>
        <v>42422.536192129628</v>
      </c>
      <c r="V2591" s="9">
        <f t="shared" si="285"/>
        <v>42452.494525462964</v>
      </c>
      <c r="W2591">
        <f t="shared" si="286"/>
        <v>2016</v>
      </c>
    </row>
    <row r="2592" spans="1:23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9">
        <f t="shared" si="280"/>
        <v>42395.589085648149</v>
      </c>
      <c r="K2592">
        <v>1453212497</v>
      </c>
      <c r="L2592" s="9">
        <f t="shared" si="2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2">
        <f t="shared" si="282"/>
        <v>0</v>
      </c>
      <c r="R2592">
        <f t="shared" si="283"/>
        <v>0</v>
      </c>
      <c r="S2592" s="14" t="s">
        <v>8334</v>
      </c>
      <c r="T2592" t="s">
        <v>8335</v>
      </c>
      <c r="U2592" s="9">
        <f t="shared" si="284"/>
        <v>42388.589085648149</v>
      </c>
      <c r="V2592" s="9">
        <f t="shared" si="285"/>
        <v>42395.589085648149</v>
      </c>
      <c r="W2592">
        <f t="shared" si="286"/>
        <v>2016</v>
      </c>
    </row>
    <row r="2593" spans="1:23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9">
        <f t="shared" si="280"/>
        <v>42442.864861111113</v>
      </c>
      <c r="K2593">
        <v>1452721524</v>
      </c>
      <c r="L2593" s="9">
        <f t="shared" si="2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2">
        <f t="shared" si="282"/>
        <v>0.02</v>
      </c>
      <c r="R2593">
        <f t="shared" si="283"/>
        <v>13</v>
      </c>
      <c r="S2593" s="14" t="s">
        <v>8334</v>
      </c>
      <c r="T2593" t="s">
        <v>8335</v>
      </c>
      <c r="U2593" s="9">
        <f t="shared" si="284"/>
        <v>42382.906527777777</v>
      </c>
      <c r="V2593" s="9">
        <f t="shared" si="285"/>
        <v>42442.864861111113</v>
      </c>
      <c r="W2593">
        <f t="shared" si="286"/>
        <v>2016</v>
      </c>
    </row>
    <row r="2594" spans="1:23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9">
        <f t="shared" si="280"/>
        <v>41917.801168981481</v>
      </c>
      <c r="K2594">
        <v>1409944421</v>
      </c>
      <c r="L2594" s="9">
        <f t="shared" si="2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2">
        <f t="shared" si="282"/>
        <v>0</v>
      </c>
      <c r="R2594">
        <f t="shared" si="283"/>
        <v>50</v>
      </c>
      <c r="S2594" s="14" t="s">
        <v>8334</v>
      </c>
      <c r="T2594" t="s">
        <v>8335</v>
      </c>
      <c r="U2594" s="9">
        <f t="shared" si="284"/>
        <v>41887.801168981481</v>
      </c>
      <c r="V2594" s="9">
        <f t="shared" si="285"/>
        <v>41917.801168981481</v>
      </c>
      <c r="W2594">
        <f t="shared" si="286"/>
        <v>2014</v>
      </c>
    </row>
    <row r="2595" spans="1:23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9">
        <f t="shared" si="280"/>
        <v>42119.845208333332</v>
      </c>
      <c r="K2595">
        <v>1427401026</v>
      </c>
      <c r="L2595" s="9">
        <f t="shared" si="28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s="12">
        <f t="shared" si="282"/>
        <v>0</v>
      </c>
      <c r="R2595">
        <f t="shared" si="283"/>
        <v>0</v>
      </c>
      <c r="S2595" s="14" t="s">
        <v>8334</v>
      </c>
      <c r="T2595" t="s">
        <v>8335</v>
      </c>
      <c r="U2595" s="9">
        <f t="shared" si="284"/>
        <v>42089.845208333332</v>
      </c>
      <c r="V2595" s="9">
        <f t="shared" si="285"/>
        <v>42119.845208333332</v>
      </c>
      <c r="W2595">
        <f t="shared" si="286"/>
        <v>2015</v>
      </c>
    </row>
    <row r="2596" spans="1:23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9">
        <f t="shared" si="280"/>
        <v>41858.967916666668</v>
      </c>
      <c r="K2596">
        <v>1404861228</v>
      </c>
      <c r="L2596" s="9">
        <f t="shared" si="2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2">
        <f t="shared" si="282"/>
        <v>0</v>
      </c>
      <c r="R2596">
        <f t="shared" si="283"/>
        <v>1</v>
      </c>
      <c r="S2596" s="14" t="s">
        <v>8334</v>
      </c>
      <c r="T2596" t="s">
        <v>8335</v>
      </c>
      <c r="U2596" s="9">
        <f t="shared" si="284"/>
        <v>41828.967916666668</v>
      </c>
      <c r="V2596" s="9">
        <f t="shared" si="285"/>
        <v>41858.967916666668</v>
      </c>
      <c r="W2596">
        <f t="shared" si="286"/>
        <v>2014</v>
      </c>
    </row>
    <row r="2597" spans="1:23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9">
        <f t="shared" si="280"/>
        <v>42790.244212962964</v>
      </c>
      <c r="K2597">
        <v>1485323500</v>
      </c>
      <c r="L2597" s="9">
        <f t="shared" si="2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2">
        <f t="shared" si="282"/>
        <v>0.12</v>
      </c>
      <c r="R2597">
        <f t="shared" si="283"/>
        <v>96.05</v>
      </c>
      <c r="S2597" s="14" t="s">
        <v>8334</v>
      </c>
      <c r="T2597" t="s">
        <v>8335</v>
      </c>
      <c r="U2597" s="9">
        <f t="shared" si="284"/>
        <v>42760.244212962964</v>
      </c>
      <c r="V2597" s="9">
        <f t="shared" si="285"/>
        <v>42790.244212962964</v>
      </c>
      <c r="W2597">
        <f t="shared" si="286"/>
        <v>2017</v>
      </c>
    </row>
    <row r="2598" spans="1:23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9">
        <f t="shared" si="280"/>
        <v>41858.664456018516</v>
      </c>
      <c r="K2598">
        <v>1404835009</v>
      </c>
      <c r="L2598" s="9">
        <f t="shared" si="2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2">
        <f t="shared" si="282"/>
        <v>0.24</v>
      </c>
      <c r="R2598">
        <f t="shared" si="283"/>
        <v>305.77999999999997</v>
      </c>
      <c r="S2598" s="14" t="s">
        <v>8334</v>
      </c>
      <c r="T2598" t="s">
        <v>8335</v>
      </c>
      <c r="U2598" s="9">
        <f t="shared" si="284"/>
        <v>41828.664456018516</v>
      </c>
      <c r="V2598" s="9">
        <f t="shared" si="285"/>
        <v>41858.664456018516</v>
      </c>
      <c r="W2598">
        <f t="shared" si="286"/>
        <v>2014</v>
      </c>
    </row>
    <row r="2599" spans="1:23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9">
        <f t="shared" si="280"/>
        <v>42540.341631944444</v>
      </c>
      <c r="K2599">
        <v>1463731917</v>
      </c>
      <c r="L2599" s="9">
        <f t="shared" si="2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2">
        <f t="shared" si="282"/>
        <v>0.06</v>
      </c>
      <c r="R2599">
        <f t="shared" si="283"/>
        <v>12.14</v>
      </c>
      <c r="S2599" s="14" t="s">
        <v>8334</v>
      </c>
      <c r="T2599" t="s">
        <v>8335</v>
      </c>
      <c r="U2599" s="9">
        <f t="shared" si="284"/>
        <v>42510.341631944444</v>
      </c>
      <c r="V2599" s="9">
        <f t="shared" si="285"/>
        <v>42540.341631944444</v>
      </c>
      <c r="W2599">
        <f t="shared" si="286"/>
        <v>2016</v>
      </c>
    </row>
    <row r="2600" spans="1:23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9">
        <f t="shared" si="280"/>
        <v>42270.840289351851</v>
      </c>
      <c r="K2600">
        <v>1440447001</v>
      </c>
      <c r="L2600" s="9">
        <f t="shared" si="2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2">
        <f t="shared" si="282"/>
        <v>0.39</v>
      </c>
      <c r="R2600">
        <f t="shared" si="283"/>
        <v>83.57</v>
      </c>
      <c r="S2600" s="14" t="s">
        <v>8334</v>
      </c>
      <c r="T2600" t="s">
        <v>8335</v>
      </c>
      <c r="U2600" s="9">
        <f t="shared" si="284"/>
        <v>42240.840289351851</v>
      </c>
      <c r="V2600" s="9">
        <f t="shared" si="285"/>
        <v>42270.840289351851</v>
      </c>
      <c r="W2600">
        <f t="shared" si="286"/>
        <v>2015</v>
      </c>
    </row>
    <row r="2601" spans="1:23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9">
        <f t="shared" si="280"/>
        <v>41854.754016203704</v>
      </c>
      <c r="K2601">
        <v>1403201147</v>
      </c>
      <c r="L2601" s="9">
        <f t="shared" si="2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2">
        <f t="shared" si="282"/>
        <v>0.01</v>
      </c>
      <c r="R2601">
        <f t="shared" si="283"/>
        <v>18</v>
      </c>
      <c r="S2601" s="14" t="s">
        <v>8334</v>
      </c>
      <c r="T2601" t="s">
        <v>8335</v>
      </c>
      <c r="U2601" s="9">
        <f t="shared" si="284"/>
        <v>41809.754016203704</v>
      </c>
      <c r="V2601" s="9">
        <f t="shared" si="285"/>
        <v>41854.754016203704</v>
      </c>
      <c r="W2601">
        <f t="shared" si="286"/>
        <v>2014</v>
      </c>
    </row>
    <row r="2602" spans="1:23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9">
        <f t="shared" si="280"/>
        <v>42454.858796296292</v>
      </c>
      <c r="K2602">
        <v>1453757800</v>
      </c>
      <c r="L2602" s="9">
        <f t="shared" si="2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2">
        <f t="shared" si="282"/>
        <v>7.0000000000000007E-2</v>
      </c>
      <c r="R2602">
        <f t="shared" si="283"/>
        <v>115.53</v>
      </c>
      <c r="S2602" s="14" t="s">
        <v>8334</v>
      </c>
      <c r="T2602" t="s">
        <v>8335</v>
      </c>
      <c r="U2602" s="9">
        <f t="shared" si="284"/>
        <v>42394.900462962964</v>
      </c>
      <c r="V2602" s="9">
        <f t="shared" si="285"/>
        <v>42454.858796296292</v>
      </c>
      <c r="W2602">
        <f t="shared" si="286"/>
        <v>2016</v>
      </c>
    </row>
    <row r="2603" spans="1:23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9">
        <f t="shared" si="280"/>
        <v>41165.165972222225</v>
      </c>
      <c r="K2603">
        <v>1346276349</v>
      </c>
      <c r="L2603" s="9">
        <f t="shared" si="28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 s="12">
        <f t="shared" si="282"/>
        <v>6.61</v>
      </c>
      <c r="R2603">
        <f t="shared" si="283"/>
        <v>21.9</v>
      </c>
      <c r="S2603" s="14" t="s">
        <v>8317</v>
      </c>
      <c r="T2603" t="s">
        <v>8353</v>
      </c>
      <c r="U2603" s="9">
        <f t="shared" si="284"/>
        <v>41150.902187500003</v>
      </c>
      <c r="V2603" s="9">
        <f t="shared" si="285"/>
        <v>41165.165972222225</v>
      </c>
      <c r="W2603">
        <f t="shared" si="286"/>
        <v>2012</v>
      </c>
    </row>
    <row r="2604" spans="1:23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9">
        <f t="shared" si="280"/>
        <v>41955.888888888891</v>
      </c>
      <c r="K2604">
        <v>1412358968</v>
      </c>
      <c r="L2604" s="9">
        <f t="shared" si="2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2">
        <f t="shared" si="282"/>
        <v>3.26</v>
      </c>
      <c r="R2604">
        <f t="shared" si="283"/>
        <v>80.02</v>
      </c>
      <c r="S2604" s="14" t="s">
        <v>8317</v>
      </c>
      <c r="T2604" t="s">
        <v>8353</v>
      </c>
      <c r="U2604" s="9">
        <f t="shared" si="284"/>
        <v>41915.747314814813</v>
      </c>
      <c r="V2604" s="9">
        <f t="shared" si="285"/>
        <v>41955.888888888891</v>
      </c>
      <c r="W2604">
        <f t="shared" si="286"/>
        <v>2014</v>
      </c>
    </row>
    <row r="2605" spans="1:23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9">
        <f t="shared" si="280"/>
        <v>41631.912662037037</v>
      </c>
      <c r="K2605">
        <v>1386626054</v>
      </c>
      <c r="L2605" s="9">
        <f t="shared" si="2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2">
        <f t="shared" si="282"/>
        <v>1.01</v>
      </c>
      <c r="R2605">
        <f t="shared" si="283"/>
        <v>35.520000000000003</v>
      </c>
      <c r="S2605" s="14" t="s">
        <v>8317</v>
      </c>
      <c r="T2605" t="s">
        <v>8353</v>
      </c>
      <c r="U2605" s="9">
        <f t="shared" si="284"/>
        <v>41617.912662037037</v>
      </c>
      <c r="V2605" s="9">
        <f t="shared" si="285"/>
        <v>41631.912662037037</v>
      </c>
      <c r="W2605">
        <f t="shared" si="286"/>
        <v>2013</v>
      </c>
    </row>
    <row r="2606" spans="1:23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9">
        <f t="shared" si="280"/>
        <v>41028.051192129627</v>
      </c>
      <c r="K2606">
        <v>1333070023</v>
      </c>
      <c r="L2606" s="9">
        <f t="shared" si="2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2">
        <f t="shared" si="282"/>
        <v>1.04</v>
      </c>
      <c r="R2606">
        <f t="shared" si="283"/>
        <v>64.930000000000007</v>
      </c>
      <c r="S2606" s="14" t="s">
        <v>8317</v>
      </c>
      <c r="T2606" t="s">
        <v>8353</v>
      </c>
      <c r="U2606" s="9">
        <f t="shared" si="284"/>
        <v>40998.051192129627</v>
      </c>
      <c r="V2606" s="9">
        <f t="shared" si="285"/>
        <v>41028.051192129627</v>
      </c>
      <c r="W2606">
        <f t="shared" si="286"/>
        <v>2012</v>
      </c>
    </row>
    <row r="2607" spans="1:23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9">
        <f t="shared" si="280"/>
        <v>42538.541550925926</v>
      </c>
      <c r="K2607">
        <v>1463576390</v>
      </c>
      <c r="L2607" s="9">
        <f t="shared" si="2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2">
        <f t="shared" si="282"/>
        <v>1.07</v>
      </c>
      <c r="R2607">
        <f t="shared" si="283"/>
        <v>60.97</v>
      </c>
      <c r="S2607" s="14" t="s">
        <v>8317</v>
      </c>
      <c r="T2607" t="s">
        <v>8353</v>
      </c>
      <c r="U2607" s="9">
        <f t="shared" si="284"/>
        <v>42508.541550925926</v>
      </c>
      <c r="V2607" s="9">
        <f t="shared" si="285"/>
        <v>42538.541550925926</v>
      </c>
      <c r="W2607">
        <f t="shared" si="286"/>
        <v>2016</v>
      </c>
    </row>
    <row r="2608" spans="1:23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9">
        <f t="shared" si="280"/>
        <v>41758.712754629625</v>
      </c>
      <c r="K2608">
        <v>1396026382</v>
      </c>
      <c r="L2608" s="9">
        <f t="shared" si="28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 s="12">
        <f t="shared" si="282"/>
        <v>1.1000000000000001</v>
      </c>
      <c r="R2608">
        <f t="shared" si="283"/>
        <v>31.44</v>
      </c>
      <c r="S2608" s="14" t="s">
        <v>8317</v>
      </c>
      <c r="T2608" t="s">
        <v>8353</v>
      </c>
      <c r="U2608" s="9">
        <f t="shared" si="284"/>
        <v>41726.712754629625</v>
      </c>
      <c r="V2608" s="9">
        <f t="shared" si="285"/>
        <v>41758.712754629625</v>
      </c>
      <c r="W2608">
        <f t="shared" si="286"/>
        <v>2014</v>
      </c>
    </row>
    <row r="2609" spans="1:23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9">
        <f t="shared" si="280"/>
        <v>42228.083333333328</v>
      </c>
      <c r="K2609">
        <v>1435611572</v>
      </c>
      <c r="L2609" s="9">
        <f t="shared" si="2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2">
        <f t="shared" si="282"/>
        <v>4.08</v>
      </c>
      <c r="R2609">
        <f t="shared" si="283"/>
        <v>81.95</v>
      </c>
      <c r="S2609" s="14" t="s">
        <v>8317</v>
      </c>
      <c r="T2609" t="s">
        <v>8353</v>
      </c>
      <c r="U2609" s="9">
        <f t="shared" si="284"/>
        <v>42184.874675925923</v>
      </c>
      <c r="V2609" s="9">
        <f t="shared" si="285"/>
        <v>42228.083333333328</v>
      </c>
      <c r="W2609">
        <f t="shared" si="286"/>
        <v>2015</v>
      </c>
    </row>
    <row r="2610" spans="1:23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9">
        <f t="shared" si="280"/>
        <v>42809</v>
      </c>
      <c r="K2610">
        <v>1485976468</v>
      </c>
      <c r="L2610" s="9">
        <f t="shared" si="2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2">
        <f t="shared" si="282"/>
        <v>2.2400000000000002</v>
      </c>
      <c r="R2610">
        <f t="shared" si="283"/>
        <v>58.93</v>
      </c>
      <c r="S2610" s="14" t="s">
        <v>8317</v>
      </c>
      <c r="T2610" t="s">
        <v>8353</v>
      </c>
      <c r="U2610" s="9">
        <f t="shared" si="284"/>
        <v>42767.801712962959</v>
      </c>
      <c r="V2610" s="9">
        <f t="shared" si="285"/>
        <v>42809</v>
      </c>
      <c r="W2610">
        <f t="shared" si="286"/>
        <v>2017</v>
      </c>
    </row>
    <row r="2611" spans="1:23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9">
        <f t="shared" si="280"/>
        <v>41105.237858796296</v>
      </c>
      <c r="K2611">
        <v>1339738951</v>
      </c>
      <c r="L2611" s="9">
        <f t="shared" si="2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2">
        <f t="shared" si="282"/>
        <v>3.04</v>
      </c>
      <c r="R2611">
        <f t="shared" si="283"/>
        <v>157.29</v>
      </c>
      <c r="S2611" s="14" t="s">
        <v>8317</v>
      </c>
      <c r="T2611" t="s">
        <v>8353</v>
      </c>
      <c r="U2611" s="9">
        <f t="shared" si="284"/>
        <v>41075.237858796296</v>
      </c>
      <c r="V2611" s="9">
        <f t="shared" si="285"/>
        <v>41105.237858796296</v>
      </c>
      <c r="W2611">
        <f t="shared" si="286"/>
        <v>2012</v>
      </c>
    </row>
    <row r="2612" spans="1:23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9">
        <f t="shared" si="280"/>
        <v>42604.290972222225</v>
      </c>
      <c r="K2612">
        <v>1468444125</v>
      </c>
      <c r="L2612" s="9">
        <f t="shared" si="2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2">
        <f t="shared" si="282"/>
        <v>1.41</v>
      </c>
      <c r="R2612">
        <f t="shared" si="283"/>
        <v>55.76</v>
      </c>
      <c r="S2612" s="14" t="s">
        <v>8317</v>
      </c>
      <c r="T2612" t="s">
        <v>8353</v>
      </c>
      <c r="U2612" s="9">
        <f t="shared" si="284"/>
        <v>42564.881076388891</v>
      </c>
      <c r="V2612" s="9">
        <f t="shared" si="285"/>
        <v>42604.290972222225</v>
      </c>
      <c r="W2612">
        <f t="shared" si="286"/>
        <v>2016</v>
      </c>
    </row>
    <row r="2613" spans="1:23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9">
        <f t="shared" si="280"/>
        <v>42737.957638888889</v>
      </c>
      <c r="K2613">
        <v>1480493014</v>
      </c>
      <c r="L2613" s="9">
        <f t="shared" si="2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2">
        <f t="shared" si="282"/>
        <v>27.91</v>
      </c>
      <c r="R2613">
        <f t="shared" si="283"/>
        <v>83.8</v>
      </c>
      <c r="S2613" s="14" t="s">
        <v>8317</v>
      </c>
      <c r="T2613" t="s">
        <v>8353</v>
      </c>
      <c r="U2613" s="9">
        <f t="shared" si="284"/>
        <v>42704.335810185185</v>
      </c>
      <c r="V2613" s="9">
        <f t="shared" si="285"/>
        <v>42737.957638888889</v>
      </c>
      <c r="W2613">
        <f t="shared" si="286"/>
        <v>2016</v>
      </c>
    </row>
    <row r="2614" spans="1:23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9">
        <f t="shared" si="280"/>
        <v>42013.143171296295</v>
      </c>
      <c r="K2614">
        <v>1418095570</v>
      </c>
      <c r="L2614" s="9">
        <f t="shared" si="2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2">
        <f t="shared" si="282"/>
        <v>1.72</v>
      </c>
      <c r="R2614">
        <f t="shared" si="283"/>
        <v>58.42</v>
      </c>
      <c r="S2614" s="14" t="s">
        <v>8317</v>
      </c>
      <c r="T2614" t="s">
        <v>8353</v>
      </c>
      <c r="U2614" s="9">
        <f t="shared" si="284"/>
        <v>41982.143171296295</v>
      </c>
      <c r="V2614" s="9">
        <f t="shared" si="285"/>
        <v>42013.143171296295</v>
      </c>
      <c r="W2614">
        <f t="shared" si="286"/>
        <v>2014</v>
      </c>
    </row>
    <row r="2615" spans="1:23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9">
        <f t="shared" si="280"/>
        <v>41173.81821759259</v>
      </c>
      <c r="K2615">
        <v>1345664294</v>
      </c>
      <c r="L2615" s="9">
        <f t="shared" si="2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2">
        <f t="shared" si="282"/>
        <v>1.01</v>
      </c>
      <c r="R2615">
        <f t="shared" si="283"/>
        <v>270.57</v>
      </c>
      <c r="S2615" s="14" t="s">
        <v>8317</v>
      </c>
      <c r="T2615" t="s">
        <v>8353</v>
      </c>
      <c r="U2615" s="9">
        <f t="shared" si="284"/>
        <v>41143.81821759259</v>
      </c>
      <c r="V2615" s="9">
        <f t="shared" si="285"/>
        <v>41173.81821759259</v>
      </c>
      <c r="W2615">
        <f t="shared" si="286"/>
        <v>2012</v>
      </c>
    </row>
    <row r="2616" spans="1:23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9">
        <f t="shared" si="280"/>
        <v>41759.208333333336</v>
      </c>
      <c r="K2616">
        <v>1396371612</v>
      </c>
      <c r="L2616" s="9">
        <f t="shared" si="2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2">
        <f t="shared" si="282"/>
        <v>1.02</v>
      </c>
      <c r="R2616">
        <f t="shared" si="283"/>
        <v>107.1</v>
      </c>
      <c r="S2616" s="14" t="s">
        <v>8317</v>
      </c>
      <c r="T2616" t="s">
        <v>8353</v>
      </c>
      <c r="U2616" s="9">
        <f t="shared" si="284"/>
        <v>41730.708472222221</v>
      </c>
      <c r="V2616" s="9">
        <f t="shared" si="285"/>
        <v>41759.208333333336</v>
      </c>
      <c r="W2616">
        <f t="shared" si="286"/>
        <v>2014</v>
      </c>
    </row>
    <row r="2617" spans="1:23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9">
        <f t="shared" si="280"/>
        <v>42490.5</v>
      </c>
      <c r="K2617">
        <v>1458820564</v>
      </c>
      <c r="L2617" s="9">
        <f t="shared" si="2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2">
        <f t="shared" si="282"/>
        <v>1.7</v>
      </c>
      <c r="R2617">
        <f t="shared" si="283"/>
        <v>47.18</v>
      </c>
      <c r="S2617" s="14" t="s">
        <v>8317</v>
      </c>
      <c r="T2617" t="s">
        <v>8353</v>
      </c>
      <c r="U2617" s="9">
        <f t="shared" si="284"/>
        <v>42453.49726851852</v>
      </c>
      <c r="V2617" s="9">
        <f t="shared" si="285"/>
        <v>42490.5</v>
      </c>
      <c r="W2617">
        <f t="shared" si="286"/>
        <v>2016</v>
      </c>
    </row>
    <row r="2618" spans="1:23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9">
        <f t="shared" si="280"/>
        <v>42241.99454861111</v>
      </c>
      <c r="K2618">
        <v>1437954729</v>
      </c>
      <c r="L2618" s="9">
        <f t="shared" si="2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2">
        <f t="shared" si="282"/>
        <v>1.1499999999999999</v>
      </c>
      <c r="R2618">
        <f t="shared" si="283"/>
        <v>120.31</v>
      </c>
      <c r="S2618" s="14" t="s">
        <v>8317</v>
      </c>
      <c r="T2618" t="s">
        <v>8353</v>
      </c>
      <c r="U2618" s="9">
        <f t="shared" si="284"/>
        <v>42211.99454861111</v>
      </c>
      <c r="V2618" s="9">
        <f t="shared" si="285"/>
        <v>42241.99454861111</v>
      </c>
      <c r="W2618">
        <f t="shared" si="286"/>
        <v>2015</v>
      </c>
    </row>
    <row r="2619" spans="1:23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9">
        <f t="shared" si="280"/>
        <v>41932.874432870369</v>
      </c>
      <c r="K2619">
        <v>1411246751</v>
      </c>
      <c r="L2619" s="9">
        <f t="shared" si="2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2">
        <f t="shared" si="282"/>
        <v>8.7799999999999994</v>
      </c>
      <c r="R2619">
        <f t="shared" si="283"/>
        <v>27.6</v>
      </c>
      <c r="S2619" s="14" t="s">
        <v>8317</v>
      </c>
      <c r="T2619" t="s">
        <v>8353</v>
      </c>
      <c r="U2619" s="9">
        <f t="shared" si="284"/>
        <v>41902.874432870369</v>
      </c>
      <c r="V2619" s="9">
        <f t="shared" si="285"/>
        <v>41932.874432870369</v>
      </c>
      <c r="W2619">
        <f t="shared" si="286"/>
        <v>2014</v>
      </c>
    </row>
    <row r="2620" spans="1:23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9">
        <f t="shared" si="280"/>
        <v>42339.834039351852</v>
      </c>
      <c r="K2620">
        <v>1443812461</v>
      </c>
      <c r="L2620" s="9">
        <f t="shared" si="2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2">
        <f t="shared" si="282"/>
        <v>1.05</v>
      </c>
      <c r="R2620">
        <f t="shared" si="283"/>
        <v>205.3</v>
      </c>
      <c r="S2620" s="14" t="s">
        <v>8317</v>
      </c>
      <c r="T2620" t="s">
        <v>8353</v>
      </c>
      <c r="U2620" s="9">
        <f t="shared" si="284"/>
        <v>42279.792372685188</v>
      </c>
      <c r="V2620" s="9">
        <f t="shared" si="285"/>
        <v>42339.834039351852</v>
      </c>
      <c r="W2620">
        <f t="shared" si="286"/>
        <v>2015</v>
      </c>
    </row>
    <row r="2621" spans="1:23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9">
        <f t="shared" si="280"/>
        <v>42300.458333333328</v>
      </c>
      <c r="K2621">
        <v>1443302004</v>
      </c>
      <c r="L2621" s="9">
        <f t="shared" si="2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2">
        <f t="shared" si="282"/>
        <v>1.88</v>
      </c>
      <c r="R2621">
        <f t="shared" si="283"/>
        <v>35.549999999999997</v>
      </c>
      <c r="S2621" s="14" t="s">
        <v>8317</v>
      </c>
      <c r="T2621" t="s">
        <v>8353</v>
      </c>
      <c r="U2621" s="9">
        <f t="shared" si="284"/>
        <v>42273.884305555555</v>
      </c>
      <c r="V2621" s="9">
        <f t="shared" si="285"/>
        <v>42300.458333333328</v>
      </c>
      <c r="W2621">
        <f t="shared" si="286"/>
        <v>2015</v>
      </c>
    </row>
    <row r="2622" spans="1:23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9">
        <f t="shared" si="280"/>
        <v>42288.041666666672</v>
      </c>
      <c r="K2622">
        <v>1441339242</v>
      </c>
      <c r="L2622" s="9">
        <f t="shared" si="2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2">
        <f t="shared" si="282"/>
        <v>1.44</v>
      </c>
      <c r="R2622">
        <f t="shared" si="283"/>
        <v>74.64</v>
      </c>
      <c r="S2622" s="14" t="s">
        <v>8317</v>
      </c>
      <c r="T2622" t="s">
        <v>8353</v>
      </c>
      <c r="U2622" s="9">
        <f t="shared" si="284"/>
        <v>42251.16715277778</v>
      </c>
      <c r="V2622" s="9">
        <f t="shared" si="285"/>
        <v>42288.041666666672</v>
      </c>
      <c r="W2622">
        <f t="shared" si="286"/>
        <v>2015</v>
      </c>
    </row>
    <row r="2623" spans="1:23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9">
        <f t="shared" si="280"/>
        <v>42145.747546296298</v>
      </c>
      <c r="K2623">
        <v>1429638988</v>
      </c>
      <c r="L2623" s="9">
        <f t="shared" si="28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 s="12">
        <f t="shared" si="282"/>
        <v>1.46</v>
      </c>
      <c r="R2623">
        <f t="shared" si="283"/>
        <v>47.06</v>
      </c>
      <c r="S2623" s="14" t="s">
        <v>8317</v>
      </c>
      <c r="T2623" t="s">
        <v>8353</v>
      </c>
      <c r="U2623" s="9">
        <f t="shared" si="284"/>
        <v>42115.747546296298</v>
      </c>
      <c r="V2623" s="9">
        <f t="shared" si="285"/>
        <v>42145.747546296298</v>
      </c>
      <c r="W2623">
        <f t="shared" si="286"/>
        <v>2015</v>
      </c>
    </row>
    <row r="2624" spans="1:23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9">
        <f t="shared" si="280"/>
        <v>42734.74324074074</v>
      </c>
      <c r="K2624">
        <v>1479232216</v>
      </c>
      <c r="L2624" s="9">
        <f t="shared" si="2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2">
        <f t="shared" si="282"/>
        <v>1.31</v>
      </c>
      <c r="R2624">
        <f t="shared" si="283"/>
        <v>26.59</v>
      </c>
      <c r="S2624" s="14" t="s">
        <v>8317</v>
      </c>
      <c r="T2624" t="s">
        <v>8353</v>
      </c>
      <c r="U2624" s="9">
        <f t="shared" si="284"/>
        <v>42689.74324074074</v>
      </c>
      <c r="V2624" s="9">
        <f t="shared" si="285"/>
        <v>42734.74324074074</v>
      </c>
      <c r="W2624">
        <f t="shared" si="286"/>
        <v>2016</v>
      </c>
    </row>
    <row r="2625" spans="1:23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9">
        <f t="shared" si="280"/>
        <v>42706.256550925929</v>
      </c>
      <c r="K2625">
        <v>1479449366</v>
      </c>
      <c r="L2625" s="9">
        <f t="shared" si="2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2">
        <f t="shared" si="282"/>
        <v>1.1399999999999999</v>
      </c>
      <c r="R2625">
        <f t="shared" si="283"/>
        <v>36.770000000000003</v>
      </c>
      <c r="S2625" s="14" t="s">
        <v>8317</v>
      </c>
      <c r="T2625" t="s">
        <v>8353</v>
      </c>
      <c r="U2625" s="9">
        <f t="shared" si="284"/>
        <v>42692.256550925929</v>
      </c>
      <c r="V2625" s="9">
        <f t="shared" si="285"/>
        <v>42706.256550925929</v>
      </c>
      <c r="W2625">
        <f t="shared" si="286"/>
        <v>2016</v>
      </c>
    </row>
    <row r="2626" spans="1:23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9">
        <f t="shared" ref="J2626:J2689" si="287">(I2626/86400)+DATE(1970,1,1)</f>
        <v>41165.421550925923</v>
      </c>
      <c r="K2626">
        <v>1345716422</v>
      </c>
      <c r="L2626" s="9">
        <f t="shared" ref="L2626:L2689" si="288">(K2626/86400)+DATE(1970,1,1)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 s="12">
        <f t="shared" si="282"/>
        <v>13.79</v>
      </c>
      <c r="R2626">
        <f t="shared" si="283"/>
        <v>31.82</v>
      </c>
      <c r="S2626" s="14" t="s">
        <v>8317</v>
      </c>
      <c r="T2626" t="s">
        <v>8353</v>
      </c>
      <c r="U2626" s="9">
        <f t="shared" si="284"/>
        <v>41144.421550925923</v>
      </c>
      <c r="V2626" s="9">
        <f t="shared" si="285"/>
        <v>41165.421550925923</v>
      </c>
      <c r="W2626">
        <f t="shared" si="286"/>
        <v>2012</v>
      </c>
    </row>
    <row r="2627" spans="1:23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9">
        <f t="shared" si="287"/>
        <v>42683.851944444439</v>
      </c>
      <c r="K2627">
        <v>1476559608</v>
      </c>
      <c r="L2627" s="9">
        <f t="shared" si="288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2">
        <f t="shared" ref="Q2627:Q2690" si="289">ROUND(E2627/D2627,2)</f>
        <v>9.56</v>
      </c>
      <c r="R2627">
        <f t="shared" ref="R2627:R2690" si="290">IFERROR(ROUND(E2627/N2627,2),0)</f>
        <v>27.58</v>
      </c>
      <c r="S2627" s="14" t="s">
        <v>8317</v>
      </c>
      <c r="T2627" t="s">
        <v>8353</v>
      </c>
      <c r="U2627" s="9">
        <f t="shared" ref="U2627:U2690" si="291">(K2627/86400)+DATE(1970,1,1)</f>
        <v>42658.810277777782</v>
      </c>
      <c r="V2627" s="9">
        <f t="shared" ref="V2627:V2690" si="292">(I2627/86400)+DATE(1970,1,1)</f>
        <v>42683.851944444439</v>
      </c>
      <c r="W2627">
        <f t="shared" ref="W2627:W2690" si="293">YEAR(U2627)</f>
        <v>2016</v>
      </c>
    </row>
    <row r="2628" spans="1:23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9">
        <f t="shared" si="287"/>
        <v>42158.628113425926</v>
      </c>
      <c r="K2628">
        <v>1430751869</v>
      </c>
      <c r="L2628" s="9">
        <f t="shared" si="288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2">
        <f t="shared" si="289"/>
        <v>1.1200000000000001</v>
      </c>
      <c r="R2628">
        <f t="shared" si="290"/>
        <v>56</v>
      </c>
      <c r="S2628" s="14" t="s">
        <v>8317</v>
      </c>
      <c r="T2628" t="s">
        <v>8353</v>
      </c>
      <c r="U2628" s="9">
        <f t="shared" si="291"/>
        <v>42128.628113425926</v>
      </c>
      <c r="V2628" s="9">
        <f t="shared" si="292"/>
        <v>42158.628113425926</v>
      </c>
      <c r="W2628">
        <f t="shared" si="293"/>
        <v>2015</v>
      </c>
    </row>
    <row r="2629" spans="1:23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9">
        <f t="shared" si="287"/>
        <v>42334.871076388888</v>
      </c>
      <c r="K2629">
        <v>1445975661</v>
      </c>
      <c r="L2629" s="9">
        <f t="shared" si="288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2">
        <f t="shared" si="289"/>
        <v>6.47</v>
      </c>
      <c r="R2629">
        <f t="shared" si="290"/>
        <v>21.56</v>
      </c>
      <c r="S2629" s="14" t="s">
        <v>8317</v>
      </c>
      <c r="T2629" t="s">
        <v>8353</v>
      </c>
      <c r="U2629" s="9">
        <f t="shared" si="291"/>
        <v>42304.829409722224</v>
      </c>
      <c r="V2629" s="9">
        <f t="shared" si="292"/>
        <v>42334.871076388888</v>
      </c>
      <c r="W2629">
        <f t="shared" si="293"/>
        <v>2015</v>
      </c>
    </row>
    <row r="2630" spans="1:23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9">
        <f t="shared" si="287"/>
        <v>41973.966053240743</v>
      </c>
      <c r="K2630">
        <v>1415661067</v>
      </c>
      <c r="L2630" s="9">
        <f t="shared" si="288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2">
        <f t="shared" si="289"/>
        <v>1.1000000000000001</v>
      </c>
      <c r="R2630">
        <f t="shared" si="290"/>
        <v>44.1</v>
      </c>
      <c r="S2630" s="14" t="s">
        <v>8317</v>
      </c>
      <c r="T2630" t="s">
        <v>8353</v>
      </c>
      <c r="U2630" s="9">
        <f t="shared" si="291"/>
        <v>41953.966053240743</v>
      </c>
      <c r="V2630" s="9">
        <f t="shared" si="292"/>
        <v>41973.966053240743</v>
      </c>
      <c r="W2630">
        <f t="shared" si="293"/>
        <v>2014</v>
      </c>
    </row>
    <row r="2631" spans="1:23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9">
        <f t="shared" si="287"/>
        <v>42138.538449074069</v>
      </c>
      <c r="K2631">
        <v>1429016122</v>
      </c>
      <c r="L2631" s="9">
        <f t="shared" si="288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2">
        <f t="shared" si="289"/>
        <v>1.28</v>
      </c>
      <c r="R2631">
        <f t="shared" si="290"/>
        <v>63.87</v>
      </c>
      <c r="S2631" s="14" t="s">
        <v>8317</v>
      </c>
      <c r="T2631" t="s">
        <v>8353</v>
      </c>
      <c r="U2631" s="9">
        <f t="shared" si="291"/>
        <v>42108.538449074069</v>
      </c>
      <c r="V2631" s="9">
        <f t="shared" si="292"/>
        <v>42138.538449074069</v>
      </c>
      <c r="W2631">
        <f t="shared" si="293"/>
        <v>2015</v>
      </c>
    </row>
    <row r="2632" spans="1:23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9">
        <f t="shared" si="287"/>
        <v>42551.416666666672</v>
      </c>
      <c r="K2632">
        <v>1464921112</v>
      </c>
      <c r="L2632" s="9">
        <f t="shared" si="288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2">
        <f t="shared" si="289"/>
        <v>1.58</v>
      </c>
      <c r="R2632">
        <f t="shared" si="290"/>
        <v>38.99</v>
      </c>
      <c r="S2632" s="14" t="s">
        <v>8317</v>
      </c>
      <c r="T2632" t="s">
        <v>8353</v>
      </c>
      <c r="U2632" s="9">
        <f t="shared" si="291"/>
        <v>42524.105462962965</v>
      </c>
      <c r="V2632" s="9">
        <f t="shared" si="292"/>
        <v>42551.416666666672</v>
      </c>
      <c r="W2632">
        <f t="shared" si="293"/>
        <v>2016</v>
      </c>
    </row>
    <row r="2633" spans="1:23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9">
        <f t="shared" si="287"/>
        <v>42246.169293981482</v>
      </c>
      <c r="K2633">
        <v>1438488227</v>
      </c>
      <c r="L2633" s="9">
        <f t="shared" si="288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2">
        <f t="shared" si="289"/>
        <v>1.1499999999999999</v>
      </c>
      <c r="R2633">
        <f t="shared" si="290"/>
        <v>80.19</v>
      </c>
      <c r="S2633" s="14" t="s">
        <v>8317</v>
      </c>
      <c r="T2633" t="s">
        <v>8353</v>
      </c>
      <c r="U2633" s="9">
        <f t="shared" si="291"/>
        <v>42218.169293981482</v>
      </c>
      <c r="V2633" s="9">
        <f t="shared" si="292"/>
        <v>42246.169293981482</v>
      </c>
      <c r="W2633">
        <f t="shared" si="293"/>
        <v>2015</v>
      </c>
    </row>
    <row r="2634" spans="1:23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9">
        <f t="shared" si="287"/>
        <v>42519.061793981484</v>
      </c>
      <c r="K2634">
        <v>1462325339</v>
      </c>
      <c r="L2634" s="9">
        <f t="shared" si="288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2">
        <f t="shared" si="289"/>
        <v>1.37</v>
      </c>
      <c r="R2634">
        <f t="shared" si="290"/>
        <v>34.9</v>
      </c>
      <c r="S2634" s="14" t="s">
        <v>8317</v>
      </c>
      <c r="T2634" t="s">
        <v>8353</v>
      </c>
      <c r="U2634" s="9">
        <f t="shared" si="291"/>
        <v>42494.061793981484</v>
      </c>
      <c r="V2634" s="9">
        <f t="shared" si="292"/>
        <v>42519.061793981484</v>
      </c>
      <c r="W2634">
        <f t="shared" si="293"/>
        <v>2016</v>
      </c>
    </row>
    <row r="2635" spans="1:23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9">
        <f t="shared" si="287"/>
        <v>41697.958333333336</v>
      </c>
      <c r="K2635">
        <v>1390938332</v>
      </c>
      <c r="L2635" s="9">
        <f t="shared" si="288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2">
        <f t="shared" si="289"/>
        <v>3.55</v>
      </c>
      <c r="R2635">
        <f t="shared" si="290"/>
        <v>89.1</v>
      </c>
      <c r="S2635" s="14" t="s">
        <v>8317</v>
      </c>
      <c r="T2635" t="s">
        <v>8353</v>
      </c>
      <c r="U2635" s="9">
        <f t="shared" si="291"/>
        <v>41667.823287037041</v>
      </c>
      <c r="V2635" s="9">
        <f t="shared" si="292"/>
        <v>41697.958333333336</v>
      </c>
      <c r="W2635">
        <f t="shared" si="293"/>
        <v>2014</v>
      </c>
    </row>
    <row r="2636" spans="1:23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9">
        <f t="shared" si="287"/>
        <v>42642.656493055554</v>
      </c>
      <c r="K2636">
        <v>1472571921</v>
      </c>
      <c r="L2636" s="9">
        <f t="shared" si="288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 s="12">
        <f t="shared" si="289"/>
        <v>1.06</v>
      </c>
      <c r="R2636">
        <f t="shared" si="290"/>
        <v>39.44</v>
      </c>
      <c r="S2636" s="14" t="s">
        <v>8317</v>
      </c>
      <c r="T2636" t="s">
        <v>8353</v>
      </c>
      <c r="U2636" s="9">
        <f t="shared" si="291"/>
        <v>42612.656493055554</v>
      </c>
      <c r="V2636" s="9">
        <f t="shared" si="292"/>
        <v>42642.656493055554</v>
      </c>
      <c r="W2636">
        <f t="shared" si="293"/>
        <v>2016</v>
      </c>
    </row>
    <row r="2637" spans="1:23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9">
        <f t="shared" si="287"/>
        <v>42072.909270833334</v>
      </c>
      <c r="K2637">
        <v>1422917361</v>
      </c>
      <c r="L2637" s="9">
        <f t="shared" si="288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2">
        <f t="shared" si="289"/>
        <v>1</v>
      </c>
      <c r="R2637">
        <f t="shared" si="290"/>
        <v>136.9</v>
      </c>
      <c r="S2637" s="14" t="s">
        <v>8317</v>
      </c>
      <c r="T2637" t="s">
        <v>8353</v>
      </c>
      <c r="U2637" s="9">
        <f t="shared" si="291"/>
        <v>42037.950937500005</v>
      </c>
      <c r="V2637" s="9">
        <f t="shared" si="292"/>
        <v>42072.909270833334</v>
      </c>
      <c r="W2637">
        <f t="shared" si="293"/>
        <v>2015</v>
      </c>
    </row>
    <row r="2638" spans="1:23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9">
        <f t="shared" si="287"/>
        <v>42659.041666666672</v>
      </c>
      <c r="K2638">
        <v>1474641914</v>
      </c>
      <c r="L2638" s="9">
        <f t="shared" si="288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2">
        <f t="shared" si="289"/>
        <v>1.87</v>
      </c>
      <c r="R2638">
        <f t="shared" si="290"/>
        <v>37.46</v>
      </c>
      <c r="S2638" s="14" t="s">
        <v>8317</v>
      </c>
      <c r="T2638" t="s">
        <v>8353</v>
      </c>
      <c r="U2638" s="9">
        <f t="shared" si="291"/>
        <v>42636.614745370374</v>
      </c>
      <c r="V2638" s="9">
        <f t="shared" si="292"/>
        <v>42659.041666666672</v>
      </c>
      <c r="W2638">
        <f t="shared" si="293"/>
        <v>2016</v>
      </c>
    </row>
    <row r="2639" spans="1:23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9">
        <f t="shared" si="287"/>
        <v>42655.549479166672</v>
      </c>
      <c r="K2639">
        <v>1474895475</v>
      </c>
      <c r="L2639" s="9">
        <f t="shared" si="288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2">
        <f t="shared" si="289"/>
        <v>1.66</v>
      </c>
      <c r="R2639">
        <f t="shared" si="290"/>
        <v>31.96</v>
      </c>
      <c r="S2639" s="14" t="s">
        <v>8317</v>
      </c>
      <c r="T2639" t="s">
        <v>8353</v>
      </c>
      <c r="U2639" s="9">
        <f t="shared" si="291"/>
        <v>42639.549479166672</v>
      </c>
      <c r="V2639" s="9">
        <f t="shared" si="292"/>
        <v>42655.549479166672</v>
      </c>
      <c r="W2639">
        <f t="shared" si="293"/>
        <v>2016</v>
      </c>
    </row>
    <row r="2640" spans="1:23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9">
        <f t="shared" si="287"/>
        <v>42019.913136574076</v>
      </c>
      <c r="K2640">
        <v>1418766895</v>
      </c>
      <c r="L2640" s="9">
        <f t="shared" si="288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2">
        <f t="shared" si="289"/>
        <v>1.02</v>
      </c>
      <c r="R2640">
        <f t="shared" si="290"/>
        <v>25.21</v>
      </c>
      <c r="S2640" s="14" t="s">
        <v>8317</v>
      </c>
      <c r="T2640" t="s">
        <v>8353</v>
      </c>
      <c r="U2640" s="9">
        <f t="shared" si="291"/>
        <v>41989.913136574076</v>
      </c>
      <c r="V2640" s="9">
        <f t="shared" si="292"/>
        <v>42019.913136574076</v>
      </c>
      <c r="W2640">
        <f t="shared" si="293"/>
        <v>2014</v>
      </c>
    </row>
    <row r="2641" spans="1:23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9">
        <f t="shared" si="287"/>
        <v>42054.86513888889</v>
      </c>
      <c r="K2641">
        <v>1421786748</v>
      </c>
      <c r="L2641" s="9">
        <f t="shared" si="288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2">
        <f t="shared" si="289"/>
        <v>1.64</v>
      </c>
      <c r="R2641">
        <f t="shared" si="290"/>
        <v>10.039999999999999</v>
      </c>
      <c r="S2641" s="14" t="s">
        <v>8317</v>
      </c>
      <c r="T2641" t="s">
        <v>8353</v>
      </c>
      <c r="U2641" s="9">
        <f t="shared" si="291"/>
        <v>42024.86513888889</v>
      </c>
      <c r="V2641" s="9">
        <f t="shared" si="292"/>
        <v>42054.86513888889</v>
      </c>
      <c r="W2641">
        <f t="shared" si="293"/>
        <v>2015</v>
      </c>
    </row>
    <row r="2642" spans="1:23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9">
        <f t="shared" si="287"/>
        <v>42163.160578703704</v>
      </c>
      <c r="K2642">
        <v>1428551474</v>
      </c>
      <c r="L2642" s="9">
        <f t="shared" si="288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2">
        <f t="shared" si="289"/>
        <v>1.06</v>
      </c>
      <c r="R2642">
        <f t="shared" si="290"/>
        <v>45.94</v>
      </c>
      <c r="S2642" s="14" t="s">
        <v>8317</v>
      </c>
      <c r="T2642" t="s">
        <v>8353</v>
      </c>
      <c r="U2642" s="9">
        <f t="shared" si="291"/>
        <v>42103.160578703704</v>
      </c>
      <c r="V2642" s="9">
        <f t="shared" si="292"/>
        <v>42163.160578703704</v>
      </c>
      <c r="W2642">
        <f t="shared" si="293"/>
        <v>2015</v>
      </c>
    </row>
    <row r="2643" spans="1:23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9">
        <f t="shared" si="287"/>
        <v>41897.839583333334</v>
      </c>
      <c r="K2643">
        <v>1409341863</v>
      </c>
      <c r="L2643" s="9">
        <f t="shared" si="288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2">
        <f t="shared" si="289"/>
        <v>0.01</v>
      </c>
      <c r="R2643">
        <f t="shared" si="290"/>
        <v>15</v>
      </c>
      <c r="S2643" s="14" t="s">
        <v>8317</v>
      </c>
      <c r="T2643" t="s">
        <v>8353</v>
      </c>
      <c r="U2643" s="9">
        <f t="shared" si="291"/>
        <v>41880.827118055553</v>
      </c>
      <c r="V2643" s="9">
        <f t="shared" si="292"/>
        <v>41897.839583333334</v>
      </c>
      <c r="W2643">
        <f t="shared" si="293"/>
        <v>2014</v>
      </c>
    </row>
    <row r="2644" spans="1:23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9">
        <f t="shared" si="287"/>
        <v>42566.289583333331</v>
      </c>
      <c r="K2644">
        <v>1465970108</v>
      </c>
      <c r="L2644" s="9">
        <f t="shared" si="288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2">
        <f t="shared" si="289"/>
        <v>0</v>
      </c>
      <c r="R2644">
        <f t="shared" si="290"/>
        <v>0</v>
      </c>
      <c r="S2644" s="14" t="s">
        <v>8317</v>
      </c>
      <c r="T2644" t="s">
        <v>8353</v>
      </c>
      <c r="U2644" s="9">
        <f t="shared" si="291"/>
        <v>42536.246620370366</v>
      </c>
      <c r="V2644" s="9">
        <f t="shared" si="292"/>
        <v>42566.289583333331</v>
      </c>
      <c r="W2644">
        <f t="shared" si="293"/>
        <v>2016</v>
      </c>
    </row>
    <row r="2645" spans="1:23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9">
        <f t="shared" si="287"/>
        <v>42725.332638888889</v>
      </c>
      <c r="K2645">
        <v>1479218315</v>
      </c>
      <c r="L2645" s="9">
        <f t="shared" si="288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 s="12">
        <f t="shared" si="289"/>
        <v>0.34</v>
      </c>
      <c r="R2645">
        <f t="shared" si="290"/>
        <v>223.58</v>
      </c>
      <c r="S2645" s="14" t="s">
        <v>8317</v>
      </c>
      <c r="T2645" t="s">
        <v>8353</v>
      </c>
      <c r="U2645" s="9">
        <f t="shared" si="291"/>
        <v>42689.582349537042</v>
      </c>
      <c r="V2645" s="9">
        <f t="shared" si="292"/>
        <v>42725.332638888889</v>
      </c>
      <c r="W2645">
        <f t="shared" si="293"/>
        <v>2016</v>
      </c>
    </row>
    <row r="2646" spans="1:23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9">
        <f t="shared" si="287"/>
        <v>42804.792071759264</v>
      </c>
      <c r="K2646">
        <v>1486580435</v>
      </c>
      <c r="L2646" s="9">
        <f t="shared" si="288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2">
        <f t="shared" si="289"/>
        <v>0.02</v>
      </c>
      <c r="R2646">
        <f t="shared" si="290"/>
        <v>39.479999999999997</v>
      </c>
      <c r="S2646" s="14" t="s">
        <v>8317</v>
      </c>
      <c r="T2646" t="s">
        <v>8353</v>
      </c>
      <c r="U2646" s="9">
        <f t="shared" si="291"/>
        <v>42774.792071759264</v>
      </c>
      <c r="V2646" s="9">
        <f t="shared" si="292"/>
        <v>42804.792071759264</v>
      </c>
      <c r="W2646">
        <f t="shared" si="293"/>
        <v>2017</v>
      </c>
    </row>
    <row r="2647" spans="1:23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9">
        <f t="shared" si="287"/>
        <v>41951.884293981479</v>
      </c>
      <c r="K2647">
        <v>1412885603</v>
      </c>
      <c r="L2647" s="9">
        <f t="shared" si="288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2">
        <f t="shared" si="289"/>
        <v>0.11</v>
      </c>
      <c r="R2647">
        <f t="shared" si="290"/>
        <v>91.3</v>
      </c>
      <c r="S2647" s="14" t="s">
        <v>8317</v>
      </c>
      <c r="T2647" t="s">
        <v>8353</v>
      </c>
      <c r="U2647" s="9">
        <f t="shared" si="291"/>
        <v>41921.842627314814</v>
      </c>
      <c r="V2647" s="9">
        <f t="shared" si="292"/>
        <v>41951.884293981479</v>
      </c>
      <c r="W2647">
        <f t="shared" si="293"/>
        <v>2014</v>
      </c>
    </row>
    <row r="2648" spans="1:23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9">
        <f t="shared" si="287"/>
        <v>42256.313298611116</v>
      </c>
      <c r="K2648">
        <v>1439191869</v>
      </c>
      <c r="L2648" s="9">
        <f t="shared" si="288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2">
        <f t="shared" si="289"/>
        <v>0.08</v>
      </c>
      <c r="R2648">
        <f t="shared" si="290"/>
        <v>78.67</v>
      </c>
      <c r="S2648" s="14" t="s">
        <v>8317</v>
      </c>
      <c r="T2648" t="s">
        <v>8353</v>
      </c>
      <c r="U2648" s="9">
        <f t="shared" si="291"/>
        <v>42226.313298611116</v>
      </c>
      <c r="V2648" s="9">
        <f t="shared" si="292"/>
        <v>42256.313298611116</v>
      </c>
      <c r="W2648">
        <f t="shared" si="293"/>
        <v>2015</v>
      </c>
    </row>
    <row r="2649" spans="1:23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9">
        <f t="shared" si="287"/>
        <v>42230.261793981481</v>
      </c>
      <c r="K2649">
        <v>1436941019</v>
      </c>
      <c r="L2649" s="9">
        <f t="shared" si="288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2">
        <f t="shared" si="289"/>
        <v>0.01</v>
      </c>
      <c r="R2649">
        <f t="shared" si="290"/>
        <v>12</v>
      </c>
      <c r="S2649" s="14" t="s">
        <v>8317</v>
      </c>
      <c r="T2649" t="s">
        <v>8353</v>
      </c>
      <c r="U2649" s="9">
        <f t="shared" si="291"/>
        <v>42200.261793981481</v>
      </c>
      <c r="V2649" s="9">
        <f t="shared" si="292"/>
        <v>42230.261793981481</v>
      </c>
      <c r="W2649">
        <f t="shared" si="293"/>
        <v>2015</v>
      </c>
    </row>
    <row r="2650" spans="1:23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9">
        <f t="shared" si="287"/>
        <v>42438.714814814812</v>
      </c>
      <c r="K2650">
        <v>1454951360</v>
      </c>
      <c r="L2650" s="9">
        <f t="shared" si="288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2">
        <f t="shared" si="289"/>
        <v>0.01</v>
      </c>
      <c r="R2650">
        <f t="shared" si="290"/>
        <v>17.670000000000002</v>
      </c>
      <c r="S2650" s="14" t="s">
        <v>8317</v>
      </c>
      <c r="T2650" t="s">
        <v>8353</v>
      </c>
      <c r="U2650" s="9">
        <f t="shared" si="291"/>
        <v>42408.714814814812</v>
      </c>
      <c r="V2650" s="9">
        <f t="shared" si="292"/>
        <v>42438.714814814812</v>
      </c>
      <c r="W2650">
        <f t="shared" si="293"/>
        <v>2016</v>
      </c>
    </row>
    <row r="2651" spans="1:23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9">
        <f t="shared" si="287"/>
        <v>42401.99700231482</v>
      </c>
      <c r="K2651">
        <v>1449186941</v>
      </c>
      <c r="L2651" s="9">
        <f t="shared" si="288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2">
        <f t="shared" si="289"/>
        <v>0</v>
      </c>
      <c r="R2651">
        <f t="shared" si="290"/>
        <v>41.33</v>
      </c>
      <c r="S2651" s="14" t="s">
        <v>8317</v>
      </c>
      <c r="T2651" t="s">
        <v>8353</v>
      </c>
      <c r="U2651" s="9">
        <f t="shared" si="291"/>
        <v>42341.99700231482</v>
      </c>
      <c r="V2651" s="9">
        <f t="shared" si="292"/>
        <v>42401.99700231482</v>
      </c>
      <c r="W2651">
        <f t="shared" si="293"/>
        <v>2015</v>
      </c>
    </row>
    <row r="2652" spans="1:23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9">
        <f t="shared" si="287"/>
        <v>42725.624340277776</v>
      </c>
      <c r="K2652">
        <v>1479740343</v>
      </c>
      <c r="L2652" s="9">
        <f t="shared" si="288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2">
        <f t="shared" si="289"/>
        <v>0.01</v>
      </c>
      <c r="R2652">
        <f t="shared" si="290"/>
        <v>71.599999999999994</v>
      </c>
      <c r="S2652" s="14" t="s">
        <v>8317</v>
      </c>
      <c r="T2652" t="s">
        <v>8353</v>
      </c>
      <c r="U2652" s="9">
        <f t="shared" si="291"/>
        <v>42695.624340277776</v>
      </c>
      <c r="V2652" s="9">
        <f t="shared" si="292"/>
        <v>42725.624340277776</v>
      </c>
      <c r="W2652">
        <f t="shared" si="293"/>
        <v>2016</v>
      </c>
    </row>
    <row r="2653" spans="1:23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9">
        <f t="shared" si="287"/>
        <v>42355.805659722224</v>
      </c>
      <c r="K2653">
        <v>1447960809</v>
      </c>
      <c r="L2653" s="9">
        <f t="shared" si="288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 s="12">
        <f t="shared" si="289"/>
        <v>0.02</v>
      </c>
      <c r="R2653">
        <f t="shared" si="290"/>
        <v>307.82</v>
      </c>
      <c r="S2653" s="14" t="s">
        <v>8317</v>
      </c>
      <c r="T2653" t="s">
        <v>8353</v>
      </c>
      <c r="U2653" s="9">
        <f t="shared" si="291"/>
        <v>42327.805659722224</v>
      </c>
      <c r="V2653" s="9">
        <f t="shared" si="292"/>
        <v>42355.805659722224</v>
      </c>
      <c r="W2653">
        <f t="shared" si="293"/>
        <v>2015</v>
      </c>
    </row>
    <row r="2654" spans="1:23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9">
        <f t="shared" si="287"/>
        <v>41983.158854166672</v>
      </c>
      <c r="K2654">
        <v>1415591325</v>
      </c>
      <c r="L2654" s="9">
        <f t="shared" si="288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2">
        <f t="shared" si="289"/>
        <v>0.01</v>
      </c>
      <c r="R2654">
        <f t="shared" si="290"/>
        <v>80.45</v>
      </c>
      <c r="S2654" s="14" t="s">
        <v>8317</v>
      </c>
      <c r="T2654" t="s">
        <v>8353</v>
      </c>
      <c r="U2654" s="9">
        <f t="shared" si="291"/>
        <v>41953.158854166672</v>
      </c>
      <c r="V2654" s="9">
        <f t="shared" si="292"/>
        <v>41983.158854166672</v>
      </c>
      <c r="W2654">
        <f t="shared" si="293"/>
        <v>2014</v>
      </c>
    </row>
    <row r="2655" spans="1:23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9">
        <f t="shared" si="287"/>
        <v>41803.166666666664</v>
      </c>
      <c r="K2655">
        <v>1399909127</v>
      </c>
      <c r="L2655" s="9">
        <f t="shared" si="288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2">
        <f t="shared" si="289"/>
        <v>0.12</v>
      </c>
      <c r="R2655">
        <f t="shared" si="290"/>
        <v>83.94</v>
      </c>
      <c r="S2655" s="14" t="s">
        <v>8317</v>
      </c>
      <c r="T2655" t="s">
        <v>8353</v>
      </c>
      <c r="U2655" s="9">
        <f t="shared" si="291"/>
        <v>41771.651932870373</v>
      </c>
      <c r="V2655" s="9">
        <f t="shared" si="292"/>
        <v>41803.166666666664</v>
      </c>
      <c r="W2655">
        <f t="shared" si="293"/>
        <v>2014</v>
      </c>
    </row>
    <row r="2656" spans="1:23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9">
        <f t="shared" si="287"/>
        <v>42115.559328703705</v>
      </c>
      <c r="K2656">
        <v>1424442326</v>
      </c>
      <c r="L2656" s="9">
        <f t="shared" si="288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s="12">
        <f t="shared" si="289"/>
        <v>0</v>
      </c>
      <c r="R2656">
        <f t="shared" si="290"/>
        <v>8.5</v>
      </c>
      <c r="S2656" s="14" t="s">
        <v>8317</v>
      </c>
      <c r="T2656" t="s">
        <v>8353</v>
      </c>
      <c r="U2656" s="9">
        <f t="shared" si="291"/>
        <v>42055.600995370369</v>
      </c>
      <c r="V2656" s="9">
        <f t="shared" si="292"/>
        <v>42115.559328703705</v>
      </c>
      <c r="W2656">
        <f t="shared" si="293"/>
        <v>2015</v>
      </c>
    </row>
    <row r="2657" spans="1:23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9">
        <f t="shared" si="287"/>
        <v>42409.833333333328</v>
      </c>
      <c r="K2657">
        <v>1452631647</v>
      </c>
      <c r="L2657" s="9">
        <f t="shared" si="288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2">
        <f t="shared" si="289"/>
        <v>0.21</v>
      </c>
      <c r="R2657">
        <f t="shared" si="290"/>
        <v>73.37</v>
      </c>
      <c r="S2657" s="14" t="s">
        <v>8317</v>
      </c>
      <c r="T2657" t="s">
        <v>8353</v>
      </c>
      <c r="U2657" s="9">
        <f t="shared" si="291"/>
        <v>42381.866284722222</v>
      </c>
      <c r="V2657" s="9">
        <f t="shared" si="292"/>
        <v>42409.833333333328</v>
      </c>
      <c r="W2657">
        <f t="shared" si="293"/>
        <v>2016</v>
      </c>
    </row>
    <row r="2658" spans="1:23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9">
        <f t="shared" si="287"/>
        <v>42806.791666666672</v>
      </c>
      <c r="K2658">
        <v>1485966688</v>
      </c>
      <c r="L2658" s="9">
        <f t="shared" si="288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 s="12">
        <f t="shared" si="289"/>
        <v>0.11</v>
      </c>
      <c r="R2658">
        <f t="shared" si="290"/>
        <v>112.86</v>
      </c>
      <c r="S2658" s="14" t="s">
        <v>8317</v>
      </c>
      <c r="T2658" t="s">
        <v>8353</v>
      </c>
      <c r="U2658" s="9">
        <f t="shared" si="291"/>
        <v>42767.688518518524</v>
      </c>
      <c r="V2658" s="9">
        <f t="shared" si="292"/>
        <v>42806.791666666672</v>
      </c>
      <c r="W2658">
        <f t="shared" si="293"/>
        <v>2017</v>
      </c>
    </row>
    <row r="2659" spans="1:23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9">
        <f t="shared" si="287"/>
        <v>42585.0625</v>
      </c>
      <c r="K2659">
        <v>1467325053</v>
      </c>
      <c r="L2659" s="9">
        <f t="shared" si="288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2">
        <f t="shared" si="289"/>
        <v>0.19</v>
      </c>
      <c r="R2659">
        <f t="shared" si="290"/>
        <v>95.28</v>
      </c>
      <c r="S2659" s="14" t="s">
        <v>8317</v>
      </c>
      <c r="T2659" t="s">
        <v>8353</v>
      </c>
      <c r="U2659" s="9">
        <f t="shared" si="291"/>
        <v>42551.928854166668</v>
      </c>
      <c r="V2659" s="9">
        <f t="shared" si="292"/>
        <v>42585.0625</v>
      </c>
      <c r="W2659">
        <f t="shared" si="293"/>
        <v>2016</v>
      </c>
    </row>
    <row r="2660" spans="1:23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9">
        <f t="shared" si="287"/>
        <v>42581.884189814809</v>
      </c>
      <c r="K2660">
        <v>1467321194</v>
      </c>
      <c r="L2660" s="9">
        <f t="shared" si="288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s="12">
        <f t="shared" si="289"/>
        <v>0</v>
      </c>
      <c r="R2660">
        <f t="shared" si="290"/>
        <v>22.75</v>
      </c>
      <c r="S2660" s="14" t="s">
        <v>8317</v>
      </c>
      <c r="T2660" t="s">
        <v>8353</v>
      </c>
      <c r="U2660" s="9">
        <f t="shared" si="291"/>
        <v>42551.884189814809</v>
      </c>
      <c r="V2660" s="9">
        <f t="shared" si="292"/>
        <v>42581.884189814809</v>
      </c>
      <c r="W2660">
        <f t="shared" si="293"/>
        <v>2016</v>
      </c>
    </row>
    <row r="2661" spans="1:23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9">
        <f t="shared" si="287"/>
        <v>42112.069560185184</v>
      </c>
      <c r="K2661">
        <v>1426729210</v>
      </c>
      <c r="L2661" s="9">
        <f t="shared" si="288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 s="12">
        <f t="shared" si="289"/>
        <v>0.03</v>
      </c>
      <c r="R2661">
        <f t="shared" si="290"/>
        <v>133.30000000000001</v>
      </c>
      <c r="S2661" s="14" t="s">
        <v>8317</v>
      </c>
      <c r="T2661" t="s">
        <v>8353</v>
      </c>
      <c r="U2661" s="9">
        <f t="shared" si="291"/>
        <v>42082.069560185184</v>
      </c>
      <c r="V2661" s="9">
        <f t="shared" si="292"/>
        <v>42112.069560185184</v>
      </c>
      <c r="W2661">
        <f t="shared" si="293"/>
        <v>2015</v>
      </c>
    </row>
    <row r="2662" spans="1:23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9">
        <f t="shared" si="287"/>
        <v>42332.754837962959</v>
      </c>
      <c r="K2662">
        <v>1443200818</v>
      </c>
      <c r="L2662" s="9">
        <f t="shared" si="288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2">
        <f t="shared" si="289"/>
        <v>0</v>
      </c>
      <c r="R2662">
        <f t="shared" si="290"/>
        <v>3.8</v>
      </c>
      <c r="S2662" s="14" t="s">
        <v>8317</v>
      </c>
      <c r="T2662" t="s">
        <v>8353</v>
      </c>
      <c r="U2662" s="9">
        <f t="shared" si="291"/>
        <v>42272.713171296295</v>
      </c>
      <c r="V2662" s="9">
        <f t="shared" si="292"/>
        <v>42332.754837962959</v>
      </c>
      <c r="W2662">
        <f t="shared" si="293"/>
        <v>2015</v>
      </c>
    </row>
    <row r="2663" spans="1:23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9">
        <f t="shared" si="287"/>
        <v>41572.958449074074</v>
      </c>
      <c r="K2663">
        <v>1380150010</v>
      </c>
      <c r="L2663" s="9">
        <f t="shared" si="288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2">
        <f t="shared" si="289"/>
        <v>1.03</v>
      </c>
      <c r="R2663">
        <f t="shared" si="290"/>
        <v>85.75</v>
      </c>
      <c r="S2663" s="14" t="s">
        <v>8317</v>
      </c>
      <c r="T2663" t="s">
        <v>8354</v>
      </c>
      <c r="U2663" s="9">
        <f t="shared" si="291"/>
        <v>41542.958449074074</v>
      </c>
      <c r="V2663" s="9">
        <f t="shared" si="292"/>
        <v>41572.958449074074</v>
      </c>
      <c r="W2663">
        <f t="shared" si="293"/>
        <v>2013</v>
      </c>
    </row>
    <row r="2664" spans="1:23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9">
        <f t="shared" si="287"/>
        <v>42237.746678240743</v>
      </c>
      <c r="K2664">
        <v>1437587713</v>
      </c>
      <c r="L2664" s="9">
        <f t="shared" si="288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2">
        <f t="shared" si="289"/>
        <v>1.07</v>
      </c>
      <c r="R2664">
        <f t="shared" si="290"/>
        <v>267</v>
      </c>
      <c r="S2664" s="14" t="s">
        <v>8317</v>
      </c>
      <c r="T2664" t="s">
        <v>8354</v>
      </c>
      <c r="U2664" s="9">
        <f t="shared" si="291"/>
        <v>42207.746678240743</v>
      </c>
      <c r="V2664" s="9">
        <f t="shared" si="292"/>
        <v>42237.746678240743</v>
      </c>
      <c r="W2664">
        <f t="shared" si="293"/>
        <v>2015</v>
      </c>
    </row>
    <row r="2665" spans="1:23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9">
        <f t="shared" si="287"/>
        <v>42251.625</v>
      </c>
      <c r="K2665">
        <v>1438873007</v>
      </c>
      <c r="L2665" s="9">
        <f t="shared" si="288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2">
        <f t="shared" si="289"/>
        <v>1.05</v>
      </c>
      <c r="R2665">
        <f t="shared" si="290"/>
        <v>373.56</v>
      </c>
      <c r="S2665" s="14" t="s">
        <v>8317</v>
      </c>
      <c r="T2665" t="s">
        <v>8354</v>
      </c>
      <c r="U2665" s="9">
        <f t="shared" si="291"/>
        <v>42222.622766203705</v>
      </c>
      <c r="V2665" s="9">
        <f t="shared" si="292"/>
        <v>42251.625</v>
      </c>
      <c r="W2665">
        <f t="shared" si="293"/>
        <v>2015</v>
      </c>
    </row>
    <row r="2666" spans="1:23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9">
        <f t="shared" si="287"/>
        <v>42347.290972222225</v>
      </c>
      <c r="K2666">
        <v>1446683797</v>
      </c>
      <c r="L2666" s="9">
        <f t="shared" si="288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2">
        <f t="shared" si="289"/>
        <v>1.03</v>
      </c>
      <c r="R2666">
        <f t="shared" si="290"/>
        <v>174.04</v>
      </c>
      <c r="S2666" s="14" t="s">
        <v>8317</v>
      </c>
      <c r="T2666" t="s">
        <v>8354</v>
      </c>
      <c r="U2666" s="9">
        <f t="shared" si="291"/>
        <v>42313.02542824074</v>
      </c>
      <c r="V2666" s="9">
        <f t="shared" si="292"/>
        <v>42347.290972222225</v>
      </c>
      <c r="W2666">
        <f t="shared" si="293"/>
        <v>2015</v>
      </c>
    </row>
    <row r="2667" spans="1:23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9">
        <f t="shared" si="287"/>
        <v>42128.895532407405</v>
      </c>
      <c r="K2667">
        <v>1426886974</v>
      </c>
      <c r="L2667" s="9">
        <f t="shared" si="288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2">
        <f t="shared" si="289"/>
        <v>1.23</v>
      </c>
      <c r="R2667">
        <f t="shared" si="290"/>
        <v>93.7</v>
      </c>
      <c r="S2667" s="14" t="s">
        <v>8317</v>
      </c>
      <c r="T2667" t="s">
        <v>8354</v>
      </c>
      <c r="U2667" s="9">
        <f t="shared" si="291"/>
        <v>42083.895532407405</v>
      </c>
      <c r="V2667" s="9">
        <f t="shared" si="292"/>
        <v>42128.895532407405</v>
      </c>
      <c r="W2667">
        <f t="shared" si="293"/>
        <v>2015</v>
      </c>
    </row>
    <row r="2668" spans="1:23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9">
        <f t="shared" si="287"/>
        <v>42272.875</v>
      </c>
      <c r="K2668">
        <v>1440008439</v>
      </c>
      <c r="L2668" s="9">
        <f t="shared" si="288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2">
        <f t="shared" si="289"/>
        <v>1.59</v>
      </c>
      <c r="R2668">
        <f t="shared" si="290"/>
        <v>77.33</v>
      </c>
      <c r="S2668" s="14" t="s">
        <v>8317</v>
      </c>
      <c r="T2668" t="s">
        <v>8354</v>
      </c>
      <c r="U2668" s="9">
        <f t="shared" si="291"/>
        <v>42235.764340277776</v>
      </c>
      <c r="V2668" s="9">
        <f t="shared" si="292"/>
        <v>42272.875</v>
      </c>
      <c r="W2668">
        <f t="shared" si="293"/>
        <v>2015</v>
      </c>
    </row>
    <row r="2669" spans="1:23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9">
        <f t="shared" si="287"/>
        <v>42410.926111111112</v>
      </c>
      <c r="K2669">
        <v>1452550416</v>
      </c>
      <c r="L2669" s="9">
        <f t="shared" si="288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2">
        <f t="shared" si="289"/>
        <v>1.1100000000000001</v>
      </c>
      <c r="R2669">
        <f t="shared" si="290"/>
        <v>92.22</v>
      </c>
      <c r="S2669" s="14" t="s">
        <v>8317</v>
      </c>
      <c r="T2669" t="s">
        <v>8354</v>
      </c>
      <c r="U2669" s="9">
        <f t="shared" si="291"/>
        <v>42380.926111111112</v>
      </c>
      <c r="V2669" s="9">
        <f t="shared" si="292"/>
        <v>42410.926111111112</v>
      </c>
      <c r="W2669">
        <f t="shared" si="293"/>
        <v>2016</v>
      </c>
    </row>
    <row r="2670" spans="1:23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9">
        <f t="shared" si="287"/>
        <v>42317.60555555555</v>
      </c>
      <c r="K2670">
        <v>1443449265</v>
      </c>
      <c r="L2670" s="9">
        <f t="shared" si="288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 s="12">
        <f t="shared" si="289"/>
        <v>1.71</v>
      </c>
      <c r="R2670">
        <f t="shared" si="290"/>
        <v>60.96</v>
      </c>
      <c r="S2670" s="14" t="s">
        <v>8317</v>
      </c>
      <c r="T2670" t="s">
        <v>8354</v>
      </c>
      <c r="U2670" s="9">
        <f t="shared" si="291"/>
        <v>42275.58871527778</v>
      </c>
      <c r="V2670" s="9">
        <f t="shared" si="292"/>
        <v>42317.60555555555</v>
      </c>
      <c r="W2670">
        <f t="shared" si="293"/>
        <v>2015</v>
      </c>
    </row>
    <row r="2671" spans="1:23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9">
        <f t="shared" si="287"/>
        <v>42379.035833333328</v>
      </c>
      <c r="K2671">
        <v>1447203096</v>
      </c>
      <c r="L2671" s="9">
        <f t="shared" si="288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 s="12">
        <f t="shared" si="289"/>
        <v>1.25</v>
      </c>
      <c r="R2671">
        <f t="shared" si="290"/>
        <v>91</v>
      </c>
      <c r="S2671" s="14" t="s">
        <v>8317</v>
      </c>
      <c r="T2671" t="s">
        <v>8354</v>
      </c>
      <c r="U2671" s="9">
        <f t="shared" si="291"/>
        <v>42319.035833333328</v>
      </c>
      <c r="V2671" s="9">
        <f t="shared" si="292"/>
        <v>42379.035833333328</v>
      </c>
      <c r="W2671">
        <f t="shared" si="293"/>
        <v>2015</v>
      </c>
    </row>
    <row r="2672" spans="1:23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9">
        <f t="shared" si="287"/>
        <v>41849.020601851851</v>
      </c>
      <c r="K2672">
        <v>1404174580</v>
      </c>
      <c r="L2672" s="9">
        <f t="shared" si="288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2">
        <f t="shared" si="289"/>
        <v>0.06</v>
      </c>
      <c r="R2672">
        <f t="shared" si="290"/>
        <v>41.58</v>
      </c>
      <c r="S2672" s="14" t="s">
        <v>8317</v>
      </c>
      <c r="T2672" t="s">
        <v>8354</v>
      </c>
      <c r="U2672" s="9">
        <f t="shared" si="291"/>
        <v>41821.020601851851</v>
      </c>
      <c r="V2672" s="9">
        <f t="shared" si="292"/>
        <v>41849.020601851851</v>
      </c>
      <c r="W2672">
        <f t="shared" si="293"/>
        <v>2014</v>
      </c>
    </row>
    <row r="2673" spans="1:23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9">
        <f t="shared" si="287"/>
        <v>41992.818055555559</v>
      </c>
      <c r="K2673">
        <v>1416419916</v>
      </c>
      <c r="L2673" s="9">
        <f t="shared" si="288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 s="12">
        <f t="shared" si="289"/>
        <v>0.11</v>
      </c>
      <c r="R2673">
        <f t="shared" si="290"/>
        <v>33.76</v>
      </c>
      <c r="S2673" s="14" t="s">
        <v>8317</v>
      </c>
      <c r="T2673" t="s">
        <v>8354</v>
      </c>
      <c r="U2673" s="9">
        <f t="shared" si="291"/>
        <v>41962.749027777776</v>
      </c>
      <c r="V2673" s="9">
        <f t="shared" si="292"/>
        <v>41992.818055555559</v>
      </c>
      <c r="W2673">
        <f t="shared" si="293"/>
        <v>2014</v>
      </c>
    </row>
    <row r="2674" spans="1:23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9">
        <f t="shared" si="287"/>
        <v>42366.25</v>
      </c>
      <c r="K2674">
        <v>1449436390</v>
      </c>
      <c r="L2674" s="9">
        <f t="shared" si="288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2">
        <f t="shared" si="289"/>
        <v>0.33</v>
      </c>
      <c r="R2674">
        <f t="shared" si="290"/>
        <v>70.62</v>
      </c>
      <c r="S2674" s="14" t="s">
        <v>8317</v>
      </c>
      <c r="T2674" t="s">
        <v>8354</v>
      </c>
      <c r="U2674" s="9">
        <f t="shared" si="291"/>
        <v>42344.884143518517</v>
      </c>
      <c r="V2674" s="9">
        <f t="shared" si="292"/>
        <v>42366.25</v>
      </c>
      <c r="W2674">
        <f t="shared" si="293"/>
        <v>2015</v>
      </c>
    </row>
    <row r="2675" spans="1:23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9">
        <f t="shared" si="287"/>
        <v>41941.947916666664</v>
      </c>
      <c r="K2675">
        <v>1412081999</v>
      </c>
      <c r="L2675" s="9">
        <f t="shared" si="288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2">
        <f t="shared" si="289"/>
        <v>0.28000000000000003</v>
      </c>
      <c r="R2675">
        <f t="shared" si="290"/>
        <v>167.15</v>
      </c>
      <c r="S2675" s="14" t="s">
        <v>8317</v>
      </c>
      <c r="T2675" t="s">
        <v>8354</v>
      </c>
      <c r="U2675" s="9">
        <f t="shared" si="291"/>
        <v>41912.541655092595</v>
      </c>
      <c r="V2675" s="9">
        <f t="shared" si="292"/>
        <v>41941.947916666664</v>
      </c>
      <c r="W2675">
        <f t="shared" si="293"/>
        <v>2014</v>
      </c>
    </row>
    <row r="2676" spans="1:23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9">
        <f t="shared" si="287"/>
        <v>42556.207638888889</v>
      </c>
      <c r="K2676">
        <v>1465398670</v>
      </c>
      <c r="L2676" s="9">
        <f t="shared" si="288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2">
        <f t="shared" si="289"/>
        <v>0.63</v>
      </c>
      <c r="R2676">
        <f t="shared" si="290"/>
        <v>128.62</v>
      </c>
      <c r="S2676" s="14" t="s">
        <v>8317</v>
      </c>
      <c r="T2676" t="s">
        <v>8354</v>
      </c>
      <c r="U2676" s="9">
        <f t="shared" si="291"/>
        <v>42529.632754629631</v>
      </c>
      <c r="V2676" s="9">
        <f t="shared" si="292"/>
        <v>42556.207638888889</v>
      </c>
      <c r="W2676">
        <f t="shared" si="293"/>
        <v>2016</v>
      </c>
    </row>
    <row r="2677" spans="1:23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9">
        <f t="shared" si="287"/>
        <v>41953.899178240739</v>
      </c>
      <c r="K2677">
        <v>1413059689</v>
      </c>
      <c r="L2677" s="9">
        <f t="shared" si="288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2">
        <f t="shared" si="289"/>
        <v>0.08</v>
      </c>
      <c r="R2677">
        <f t="shared" si="290"/>
        <v>65.41</v>
      </c>
      <c r="S2677" s="14" t="s">
        <v>8317</v>
      </c>
      <c r="T2677" t="s">
        <v>8354</v>
      </c>
      <c r="U2677" s="9">
        <f t="shared" si="291"/>
        <v>41923.857511574075</v>
      </c>
      <c r="V2677" s="9">
        <f t="shared" si="292"/>
        <v>41953.899178240739</v>
      </c>
      <c r="W2677">
        <f t="shared" si="293"/>
        <v>2014</v>
      </c>
    </row>
    <row r="2678" spans="1:23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9">
        <f t="shared" si="287"/>
        <v>42512.624699074076</v>
      </c>
      <c r="K2678">
        <v>1461337174</v>
      </c>
      <c r="L2678" s="9">
        <f t="shared" si="288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2">
        <f t="shared" si="289"/>
        <v>0.5</v>
      </c>
      <c r="R2678">
        <f t="shared" si="290"/>
        <v>117.56</v>
      </c>
      <c r="S2678" s="14" t="s">
        <v>8317</v>
      </c>
      <c r="T2678" t="s">
        <v>8354</v>
      </c>
      <c r="U2678" s="9">
        <f t="shared" si="291"/>
        <v>42482.624699074076</v>
      </c>
      <c r="V2678" s="9">
        <f t="shared" si="292"/>
        <v>42512.624699074076</v>
      </c>
      <c r="W2678">
        <f t="shared" si="293"/>
        <v>2016</v>
      </c>
    </row>
    <row r="2679" spans="1:23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9">
        <f t="shared" si="287"/>
        <v>41823.029432870375</v>
      </c>
      <c r="K2679">
        <v>1401756143</v>
      </c>
      <c r="L2679" s="9">
        <f t="shared" si="288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 s="12">
        <f t="shared" si="289"/>
        <v>0.18</v>
      </c>
      <c r="R2679">
        <f t="shared" si="290"/>
        <v>126.48</v>
      </c>
      <c r="S2679" s="14" t="s">
        <v>8317</v>
      </c>
      <c r="T2679" t="s">
        <v>8354</v>
      </c>
      <c r="U2679" s="9">
        <f t="shared" si="291"/>
        <v>41793.029432870375</v>
      </c>
      <c r="V2679" s="9">
        <f t="shared" si="292"/>
        <v>41823.029432870375</v>
      </c>
      <c r="W2679">
        <f t="shared" si="293"/>
        <v>2014</v>
      </c>
    </row>
    <row r="2680" spans="1:23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9">
        <f t="shared" si="287"/>
        <v>42271.798206018517</v>
      </c>
      <c r="K2680">
        <v>1440529765</v>
      </c>
      <c r="L2680" s="9">
        <f t="shared" si="288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2">
        <f t="shared" si="289"/>
        <v>0</v>
      </c>
      <c r="R2680">
        <f t="shared" si="290"/>
        <v>550</v>
      </c>
      <c r="S2680" s="14" t="s">
        <v>8317</v>
      </c>
      <c r="T2680" t="s">
        <v>8354</v>
      </c>
      <c r="U2680" s="9">
        <f t="shared" si="291"/>
        <v>42241.798206018517</v>
      </c>
      <c r="V2680" s="9">
        <f t="shared" si="292"/>
        <v>42271.798206018517</v>
      </c>
      <c r="W2680">
        <f t="shared" si="293"/>
        <v>2015</v>
      </c>
    </row>
    <row r="2681" spans="1:23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9">
        <f t="shared" si="287"/>
        <v>42063.001087962963</v>
      </c>
      <c r="K2681">
        <v>1422489694</v>
      </c>
      <c r="L2681" s="9">
        <f t="shared" si="288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2">
        <f t="shared" si="289"/>
        <v>0</v>
      </c>
      <c r="R2681">
        <f t="shared" si="290"/>
        <v>44</v>
      </c>
      <c r="S2681" s="14" t="s">
        <v>8317</v>
      </c>
      <c r="T2681" t="s">
        <v>8354</v>
      </c>
      <c r="U2681" s="9">
        <f t="shared" si="291"/>
        <v>42033.001087962963</v>
      </c>
      <c r="V2681" s="9">
        <f t="shared" si="292"/>
        <v>42063.001087962963</v>
      </c>
      <c r="W2681">
        <f t="shared" si="293"/>
        <v>2015</v>
      </c>
    </row>
    <row r="2682" spans="1:23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9">
        <f t="shared" si="287"/>
        <v>42466.170034722221</v>
      </c>
      <c r="K2682">
        <v>1457327091</v>
      </c>
      <c r="L2682" s="9">
        <f t="shared" si="288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2">
        <f t="shared" si="289"/>
        <v>0.01</v>
      </c>
      <c r="R2682">
        <f t="shared" si="290"/>
        <v>69</v>
      </c>
      <c r="S2682" s="14" t="s">
        <v>8317</v>
      </c>
      <c r="T2682" t="s">
        <v>8354</v>
      </c>
      <c r="U2682" s="9">
        <f t="shared" si="291"/>
        <v>42436.211701388893</v>
      </c>
      <c r="V2682" s="9">
        <f t="shared" si="292"/>
        <v>42466.170034722221</v>
      </c>
      <c r="W2682">
        <f t="shared" si="293"/>
        <v>2016</v>
      </c>
    </row>
    <row r="2683" spans="1:23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9">
        <f t="shared" si="287"/>
        <v>41830.895254629628</v>
      </c>
      <c r="K2683">
        <v>1402867750</v>
      </c>
      <c r="L2683" s="9">
        <f t="shared" si="288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2">
        <f t="shared" si="289"/>
        <v>0.01</v>
      </c>
      <c r="R2683">
        <f t="shared" si="290"/>
        <v>27.5</v>
      </c>
      <c r="S2683" s="14" t="s">
        <v>8334</v>
      </c>
      <c r="T2683" t="s">
        <v>8335</v>
      </c>
      <c r="U2683" s="9">
        <f t="shared" si="291"/>
        <v>41805.895254629628</v>
      </c>
      <c r="V2683" s="9">
        <f t="shared" si="292"/>
        <v>41830.895254629628</v>
      </c>
      <c r="W2683">
        <f t="shared" si="293"/>
        <v>2014</v>
      </c>
    </row>
    <row r="2684" spans="1:23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9">
        <f t="shared" si="287"/>
        <v>41965.249305555553</v>
      </c>
      <c r="K2684">
        <v>1413838540</v>
      </c>
      <c r="L2684" s="9">
        <f t="shared" si="288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2">
        <f t="shared" si="289"/>
        <v>0.28000000000000003</v>
      </c>
      <c r="R2684">
        <f t="shared" si="290"/>
        <v>84.9</v>
      </c>
      <c r="S2684" s="14" t="s">
        <v>8334</v>
      </c>
      <c r="T2684" t="s">
        <v>8335</v>
      </c>
      <c r="U2684" s="9">
        <f t="shared" si="291"/>
        <v>41932.871990740743</v>
      </c>
      <c r="V2684" s="9">
        <f t="shared" si="292"/>
        <v>41965.249305555553</v>
      </c>
      <c r="W2684">
        <f t="shared" si="293"/>
        <v>2014</v>
      </c>
    </row>
    <row r="2685" spans="1:23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9">
        <f t="shared" si="287"/>
        <v>42064.75509259259</v>
      </c>
      <c r="K2685">
        <v>1422641240</v>
      </c>
      <c r="L2685" s="9">
        <f t="shared" si="288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2">
        <f t="shared" si="289"/>
        <v>0</v>
      </c>
      <c r="R2685">
        <f t="shared" si="290"/>
        <v>12</v>
      </c>
      <c r="S2685" s="14" t="s">
        <v>8334</v>
      </c>
      <c r="T2685" t="s">
        <v>8335</v>
      </c>
      <c r="U2685" s="9">
        <f t="shared" si="291"/>
        <v>42034.75509259259</v>
      </c>
      <c r="V2685" s="9">
        <f t="shared" si="292"/>
        <v>42064.75509259259</v>
      </c>
      <c r="W2685">
        <f t="shared" si="293"/>
        <v>2015</v>
      </c>
    </row>
    <row r="2686" spans="1:23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9">
        <f t="shared" si="287"/>
        <v>41860.914641203708</v>
      </c>
      <c r="K2686">
        <v>1404165425</v>
      </c>
      <c r="L2686" s="9">
        <f t="shared" si="288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 s="12">
        <f t="shared" si="289"/>
        <v>0.01</v>
      </c>
      <c r="R2686">
        <f t="shared" si="290"/>
        <v>200</v>
      </c>
      <c r="S2686" s="14" t="s">
        <v>8334</v>
      </c>
      <c r="T2686" t="s">
        <v>8335</v>
      </c>
      <c r="U2686" s="9">
        <f t="shared" si="291"/>
        <v>41820.914641203708</v>
      </c>
      <c r="V2686" s="9">
        <f t="shared" si="292"/>
        <v>41860.914641203708</v>
      </c>
      <c r="W2686">
        <f t="shared" si="293"/>
        <v>2014</v>
      </c>
    </row>
    <row r="2687" spans="1:23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9">
        <f t="shared" si="287"/>
        <v>42121.654282407406</v>
      </c>
      <c r="K2687">
        <v>1424968930</v>
      </c>
      <c r="L2687" s="9">
        <f t="shared" si="288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2">
        <f t="shared" si="289"/>
        <v>0</v>
      </c>
      <c r="R2687">
        <f t="shared" si="290"/>
        <v>10</v>
      </c>
      <c r="S2687" s="14" t="s">
        <v>8334</v>
      </c>
      <c r="T2687" t="s">
        <v>8335</v>
      </c>
      <c r="U2687" s="9">
        <f t="shared" si="291"/>
        <v>42061.69594907407</v>
      </c>
      <c r="V2687" s="9">
        <f t="shared" si="292"/>
        <v>42121.654282407406</v>
      </c>
      <c r="W2687">
        <f t="shared" si="293"/>
        <v>2015</v>
      </c>
    </row>
    <row r="2688" spans="1:23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9">
        <f t="shared" si="287"/>
        <v>41912.974803240737</v>
      </c>
      <c r="K2688">
        <v>1410391423</v>
      </c>
      <c r="L2688" s="9">
        <f t="shared" si="288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2">
        <f t="shared" si="289"/>
        <v>0</v>
      </c>
      <c r="R2688">
        <f t="shared" si="290"/>
        <v>0</v>
      </c>
      <c r="S2688" s="14" t="s">
        <v>8334</v>
      </c>
      <c r="T2688" t="s">
        <v>8335</v>
      </c>
      <c r="U2688" s="9">
        <f t="shared" si="291"/>
        <v>41892.974803240737</v>
      </c>
      <c r="V2688" s="9">
        <f t="shared" si="292"/>
        <v>41912.974803240737</v>
      </c>
      <c r="W2688">
        <f t="shared" si="293"/>
        <v>2014</v>
      </c>
    </row>
    <row r="2689" spans="1:23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9">
        <f t="shared" si="287"/>
        <v>42184.64025462963</v>
      </c>
      <c r="K2689">
        <v>1432999318</v>
      </c>
      <c r="L2689" s="9">
        <f t="shared" si="288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2">
        <f t="shared" si="289"/>
        <v>0</v>
      </c>
      <c r="R2689">
        <f t="shared" si="290"/>
        <v>0</v>
      </c>
      <c r="S2689" s="14" t="s">
        <v>8334</v>
      </c>
      <c r="T2689" t="s">
        <v>8335</v>
      </c>
      <c r="U2689" s="9">
        <f t="shared" si="291"/>
        <v>42154.64025462963</v>
      </c>
      <c r="V2689" s="9">
        <f t="shared" si="292"/>
        <v>42184.64025462963</v>
      </c>
      <c r="W2689">
        <f t="shared" si="293"/>
        <v>2015</v>
      </c>
    </row>
    <row r="2690" spans="1:23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9">
        <f t="shared" ref="J2690:J2753" si="294">(I2690/86400)+DATE(1970,1,1)</f>
        <v>42059.125</v>
      </c>
      <c r="K2690">
        <v>1422067870</v>
      </c>
      <c r="L2690" s="9">
        <f t="shared" ref="L2690:L2753" si="295">(K2690/86400)+DATE(1970,1,1)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s="12">
        <f t="shared" si="289"/>
        <v>0</v>
      </c>
      <c r="R2690">
        <f t="shared" si="290"/>
        <v>5.29</v>
      </c>
      <c r="S2690" s="14" t="s">
        <v>8334</v>
      </c>
      <c r="T2690" t="s">
        <v>8335</v>
      </c>
      <c r="U2690" s="9">
        <f t="shared" si="291"/>
        <v>42028.11886574074</v>
      </c>
      <c r="V2690" s="9">
        <f t="shared" si="292"/>
        <v>42059.125</v>
      </c>
      <c r="W2690">
        <f t="shared" si="293"/>
        <v>2015</v>
      </c>
    </row>
    <row r="2691" spans="1:23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9">
        <f t="shared" si="294"/>
        <v>42581.961689814816</v>
      </c>
      <c r="K2691">
        <v>1467327890</v>
      </c>
      <c r="L2691" s="9">
        <f t="shared" si="295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s="12">
        <f t="shared" ref="Q2691:Q2754" si="296">ROUND(E2691/D2691,2)</f>
        <v>0</v>
      </c>
      <c r="R2691">
        <f t="shared" ref="R2691:R2754" si="297">IFERROR(ROUND(E2691/N2691,2),0)</f>
        <v>1</v>
      </c>
      <c r="S2691" s="14" t="s">
        <v>8334</v>
      </c>
      <c r="T2691" t="s">
        <v>8335</v>
      </c>
      <c r="U2691" s="9">
        <f t="shared" ref="U2691:U2754" si="298">(K2691/86400)+DATE(1970,1,1)</f>
        <v>42551.961689814816</v>
      </c>
      <c r="V2691" s="9">
        <f t="shared" ref="V2691:V2754" si="299">(I2691/86400)+DATE(1970,1,1)</f>
        <v>42581.961689814816</v>
      </c>
      <c r="W2691">
        <f t="shared" ref="W2691:W2754" si="300">YEAR(U2691)</f>
        <v>2016</v>
      </c>
    </row>
    <row r="2692" spans="1:23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9">
        <f t="shared" si="294"/>
        <v>42158.105046296296</v>
      </c>
      <c r="K2692">
        <v>1429410676</v>
      </c>
      <c r="L2692" s="9">
        <f t="shared" si="29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2">
        <f t="shared" si="296"/>
        <v>0.11</v>
      </c>
      <c r="R2692">
        <f t="shared" si="297"/>
        <v>72.760000000000005</v>
      </c>
      <c r="S2692" s="14" t="s">
        <v>8334</v>
      </c>
      <c r="T2692" t="s">
        <v>8335</v>
      </c>
      <c r="U2692" s="9">
        <f t="shared" si="298"/>
        <v>42113.105046296296</v>
      </c>
      <c r="V2692" s="9">
        <f t="shared" si="299"/>
        <v>42158.105046296296</v>
      </c>
      <c r="W2692">
        <f t="shared" si="300"/>
        <v>2015</v>
      </c>
    </row>
    <row r="2693" spans="1:23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9">
        <f t="shared" si="294"/>
        <v>42134.724039351851</v>
      </c>
      <c r="K2693">
        <v>1427390557</v>
      </c>
      <c r="L2693" s="9">
        <f t="shared" si="29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2">
        <f t="shared" si="296"/>
        <v>0</v>
      </c>
      <c r="R2693">
        <f t="shared" si="297"/>
        <v>17.5</v>
      </c>
      <c r="S2693" s="14" t="s">
        <v>8334</v>
      </c>
      <c r="T2693" t="s">
        <v>8335</v>
      </c>
      <c r="U2693" s="9">
        <f t="shared" si="298"/>
        <v>42089.724039351851</v>
      </c>
      <c r="V2693" s="9">
        <f t="shared" si="299"/>
        <v>42134.724039351851</v>
      </c>
      <c r="W2693">
        <f t="shared" si="300"/>
        <v>2015</v>
      </c>
    </row>
    <row r="2694" spans="1:23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9">
        <f t="shared" si="294"/>
        <v>42088.292361111111</v>
      </c>
      <c r="K2694">
        <v>1424678460</v>
      </c>
      <c r="L2694" s="9">
        <f t="shared" si="29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2">
        <f t="shared" si="296"/>
        <v>0.01</v>
      </c>
      <c r="R2694">
        <f t="shared" si="297"/>
        <v>25</v>
      </c>
      <c r="S2694" s="14" t="s">
        <v>8334</v>
      </c>
      <c r="T2694" t="s">
        <v>8335</v>
      </c>
      <c r="U2694" s="9">
        <f t="shared" si="298"/>
        <v>42058.334027777775</v>
      </c>
      <c r="V2694" s="9">
        <f t="shared" si="299"/>
        <v>42088.292361111111</v>
      </c>
      <c r="W2694">
        <f t="shared" si="300"/>
        <v>2015</v>
      </c>
    </row>
    <row r="2695" spans="1:23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9">
        <f t="shared" si="294"/>
        <v>41864.138495370367</v>
      </c>
      <c r="K2695">
        <v>1405307966</v>
      </c>
      <c r="L2695" s="9">
        <f t="shared" si="29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2">
        <f t="shared" si="296"/>
        <v>0.01</v>
      </c>
      <c r="R2695">
        <f t="shared" si="297"/>
        <v>13.33</v>
      </c>
      <c r="S2695" s="14" t="s">
        <v>8334</v>
      </c>
      <c r="T2695" t="s">
        <v>8335</v>
      </c>
      <c r="U2695" s="9">
        <f t="shared" si="298"/>
        <v>41834.138495370367</v>
      </c>
      <c r="V2695" s="9">
        <f t="shared" si="299"/>
        <v>41864.138495370367</v>
      </c>
      <c r="W2695">
        <f t="shared" si="300"/>
        <v>2014</v>
      </c>
    </row>
    <row r="2696" spans="1:23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9">
        <f t="shared" si="294"/>
        <v>41908.140497685185</v>
      </c>
      <c r="K2696">
        <v>1409109739</v>
      </c>
      <c r="L2696" s="9">
        <f t="shared" si="29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2">
        <f t="shared" si="296"/>
        <v>0</v>
      </c>
      <c r="R2696">
        <f t="shared" si="297"/>
        <v>1</v>
      </c>
      <c r="S2696" s="14" t="s">
        <v>8334</v>
      </c>
      <c r="T2696" t="s">
        <v>8335</v>
      </c>
      <c r="U2696" s="9">
        <f t="shared" si="298"/>
        <v>41878.140497685185</v>
      </c>
      <c r="V2696" s="9">
        <f t="shared" si="299"/>
        <v>41908.140497685185</v>
      </c>
      <c r="W2696">
        <f t="shared" si="300"/>
        <v>2014</v>
      </c>
    </row>
    <row r="2697" spans="1:23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9">
        <f t="shared" si="294"/>
        <v>42108.14025462963</v>
      </c>
      <c r="K2697">
        <v>1423801318</v>
      </c>
      <c r="L2697" s="9">
        <f t="shared" si="29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2">
        <f t="shared" si="296"/>
        <v>0</v>
      </c>
      <c r="R2697">
        <f t="shared" si="297"/>
        <v>23.67</v>
      </c>
      <c r="S2697" s="14" t="s">
        <v>8334</v>
      </c>
      <c r="T2697" t="s">
        <v>8335</v>
      </c>
      <c r="U2697" s="9">
        <f t="shared" si="298"/>
        <v>42048.181921296295</v>
      </c>
      <c r="V2697" s="9">
        <f t="shared" si="299"/>
        <v>42108.14025462963</v>
      </c>
      <c r="W2697">
        <f t="shared" si="300"/>
        <v>2015</v>
      </c>
    </row>
    <row r="2698" spans="1:23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9">
        <f t="shared" si="294"/>
        <v>41998.844444444447</v>
      </c>
      <c r="K2698">
        <v>1416600960</v>
      </c>
      <c r="L2698" s="9">
        <f t="shared" si="29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2">
        <f t="shared" si="296"/>
        <v>0.06</v>
      </c>
      <c r="R2698">
        <f t="shared" si="297"/>
        <v>89.21</v>
      </c>
      <c r="S2698" s="14" t="s">
        <v>8334</v>
      </c>
      <c r="T2698" t="s">
        <v>8335</v>
      </c>
      <c r="U2698" s="9">
        <f t="shared" si="298"/>
        <v>41964.844444444447</v>
      </c>
      <c r="V2698" s="9">
        <f t="shared" si="299"/>
        <v>41998.844444444447</v>
      </c>
      <c r="W2698">
        <f t="shared" si="300"/>
        <v>2014</v>
      </c>
    </row>
    <row r="2699" spans="1:23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9">
        <f t="shared" si="294"/>
        <v>42218.916666666672</v>
      </c>
      <c r="K2699">
        <v>1435876423</v>
      </c>
      <c r="L2699" s="9">
        <f t="shared" si="29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2">
        <f t="shared" si="296"/>
        <v>0.26</v>
      </c>
      <c r="R2699">
        <f t="shared" si="297"/>
        <v>116.56</v>
      </c>
      <c r="S2699" s="14" t="s">
        <v>8334</v>
      </c>
      <c r="T2699" t="s">
        <v>8335</v>
      </c>
      <c r="U2699" s="9">
        <f t="shared" si="298"/>
        <v>42187.940081018518</v>
      </c>
      <c r="V2699" s="9">
        <f t="shared" si="299"/>
        <v>42218.916666666672</v>
      </c>
      <c r="W2699">
        <f t="shared" si="300"/>
        <v>2015</v>
      </c>
    </row>
    <row r="2700" spans="1:23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9">
        <f t="shared" si="294"/>
        <v>41817.898240740738</v>
      </c>
      <c r="K2700">
        <v>1401312808</v>
      </c>
      <c r="L2700" s="9">
        <f t="shared" si="29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2">
        <f t="shared" si="296"/>
        <v>0</v>
      </c>
      <c r="R2700">
        <f t="shared" si="297"/>
        <v>13.01</v>
      </c>
      <c r="S2700" s="14" t="s">
        <v>8334</v>
      </c>
      <c r="T2700" t="s">
        <v>8335</v>
      </c>
      <c r="U2700" s="9">
        <f t="shared" si="298"/>
        <v>41787.898240740738</v>
      </c>
      <c r="V2700" s="9">
        <f t="shared" si="299"/>
        <v>41817.898240740738</v>
      </c>
      <c r="W2700">
        <f t="shared" si="300"/>
        <v>2014</v>
      </c>
    </row>
    <row r="2701" spans="1:23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9">
        <f t="shared" si="294"/>
        <v>41859.896562499998</v>
      </c>
      <c r="K2701">
        <v>1404941463</v>
      </c>
      <c r="L2701" s="9">
        <f t="shared" si="29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2">
        <f t="shared" si="296"/>
        <v>0</v>
      </c>
      <c r="R2701">
        <f t="shared" si="297"/>
        <v>0</v>
      </c>
      <c r="S2701" s="14" t="s">
        <v>8334</v>
      </c>
      <c r="T2701" t="s">
        <v>8335</v>
      </c>
      <c r="U2701" s="9">
        <f t="shared" si="298"/>
        <v>41829.896562499998</v>
      </c>
      <c r="V2701" s="9">
        <f t="shared" si="299"/>
        <v>41859.896562499998</v>
      </c>
      <c r="W2701">
        <f t="shared" si="300"/>
        <v>2014</v>
      </c>
    </row>
    <row r="2702" spans="1:23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9">
        <f t="shared" si="294"/>
        <v>41900.874675925923</v>
      </c>
      <c r="K2702">
        <v>1408481972</v>
      </c>
      <c r="L2702" s="9">
        <f t="shared" si="295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 s="12">
        <f t="shared" si="296"/>
        <v>0.01</v>
      </c>
      <c r="R2702">
        <f t="shared" si="297"/>
        <v>17.5</v>
      </c>
      <c r="S2702" s="14" t="s">
        <v>8334</v>
      </c>
      <c r="T2702" t="s">
        <v>8335</v>
      </c>
      <c r="U2702" s="9">
        <f t="shared" si="298"/>
        <v>41870.874675925923</v>
      </c>
      <c r="V2702" s="9">
        <f t="shared" si="299"/>
        <v>41900.874675925923</v>
      </c>
      <c r="W2702">
        <f t="shared" si="300"/>
        <v>2014</v>
      </c>
    </row>
    <row r="2703" spans="1:23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9">
        <f t="shared" si="294"/>
        <v>42832.733032407406</v>
      </c>
      <c r="K2703">
        <v>1488911734</v>
      </c>
      <c r="L2703" s="9">
        <f t="shared" si="29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2">
        <f t="shared" si="296"/>
        <v>0.46</v>
      </c>
      <c r="R2703">
        <f t="shared" si="297"/>
        <v>34.130000000000003</v>
      </c>
      <c r="S2703" s="14" t="s">
        <v>8315</v>
      </c>
      <c r="T2703" t="s">
        <v>8355</v>
      </c>
      <c r="U2703" s="9">
        <f t="shared" si="298"/>
        <v>42801.774699074071</v>
      </c>
      <c r="V2703" s="9">
        <f t="shared" si="299"/>
        <v>42832.733032407406</v>
      </c>
      <c r="W2703">
        <f t="shared" si="300"/>
        <v>2017</v>
      </c>
    </row>
    <row r="2704" spans="1:23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9">
        <f t="shared" si="294"/>
        <v>42830.760150462964</v>
      </c>
      <c r="K2704">
        <v>1488827677</v>
      </c>
      <c r="L2704" s="9">
        <f t="shared" si="29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2">
        <f t="shared" si="296"/>
        <v>0.34</v>
      </c>
      <c r="R2704">
        <f t="shared" si="297"/>
        <v>132.35</v>
      </c>
      <c r="S2704" s="14" t="s">
        <v>8315</v>
      </c>
      <c r="T2704" t="s">
        <v>8355</v>
      </c>
      <c r="U2704" s="9">
        <f t="shared" si="298"/>
        <v>42800.801817129628</v>
      </c>
      <c r="V2704" s="9">
        <f t="shared" si="299"/>
        <v>42830.760150462964</v>
      </c>
      <c r="W2704">
        <f t="shared" si="300"/>
        <v>2017</v>
      </c>
    </row>
    <row r="2705" spans="1:23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9">
        <f t="shared" si="294"/>
        <v>42816.648495370369</v>
      </c>
      <c r="K2705">
        <v>1485016430</v>
      </c>
      <c r="L2705" s="9">
        <f t="shared" si="29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2">
        <f t="shared" si="296"/>
        <v>1.04</v>
      </c>
      <c r="R2705">
        <f t="shared" si="297"/>
        <v>922.22</v>
      </c>
      <c r="S2705" s="14" t="s">
        <v>8315</v>
      </c>
      <c r="T2705" t="s">
        <v>8355</v>
      </c>
      <c r="U2705" s="9">
        <f t="shared" si="298"/>
        <v>42756.690162037034</v>
      </c>
      <c r="V2705" s="9">
        <f t="shared" si="299"/>
        <v>42816.648495370369</v>
      </c>
      <c r="W2705">
        <f t="shared" si="300"/>
        <v>2017</v>
      </c>
    </row>
    <row r="2706" spans="1:23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9">
        <f t="shared" si="294"/>
        <v>42830.820763888885</v>
      </c>
      <c r="K2706">
        <v>1487709714</v>
      </c>
      <c r="L2706" s="9">
        <f t="shared" si="29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2">
        <f t="shared" si="296"/>
        <v>0.06</v>
      </c>
      <c r="R2706">
        <f t="shared" si="297"/>
        <v>163.57</v>
      </c>
      <c r="S2706" s="14" t="s">
        <v>8315</v>
      </c>
      <c r="T2706" t="s">
        <v>8355</v>
      </c>
      <c r="U2706" s="9">
        <f t="shared" si="298"/>
        <v>42787.862430555557</v>
      </c>
      <c r="V2706" s="9">
        <f t="shared" si="299"/>
        <v>42830.820763888885</v>
      </c>
      <c r="W2706">
        <f t="shared" si="300"/>
        <v>2017</v>
      </c>
    </row>
    <row r="2707" spans="1:23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9">
        <f t="shared" si="294"/>
        <v>42818.874513888892</v>
      </c>
      <c r="K2707">
        <v>1486504758</v>
      </c>
      <c r="L2707" s="9">
        <f t="shared" si="29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2">
        <f t="shared" si="296"/>
        <v>0.11</v>
      </c>
      <c r="R2707">
        <f t="shared" si="297"/>
        <v>217.38</v>
      </c>
      <c r="S2707" s="14" t="s">
        <v>8315</v>
      </c>
      <c r="T2707" t="s">
        <v>8355</v>
      </c>
      <c r="U2707" s="9">
        <f t="shared" si="298"/>
        <v>42773.916180555556</v>
      </c>
      <c r="V2707" s="9">
        <f t="shared" si="299"/>
        <v>42818.874513888892</v>
      </c>
      <c r="W2707">
        <f t="shared" si="300"/>
        <v>2017</v>
      </c>
    </row>
    <row r="2708" spans="1:23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9">
        <f t="shared" si="294"/>
        <v>41928.290972222225</v>
      </c>
      <c r="K2708">
        <v>1410937483</v>
      </c>
      <c r="L2708" s="9">
        <f t="shared" si="29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2">
        <f t="shared" si="296"/>
        <v>1.1200000000000001</v>
      </c>
      <c r="R2708">
        <f t="shared" si="297"/>
        <v>149.44</v>
      </c>
      <c r="S2708" s="14" t="s">
        <v>8315</v>
      </c>
      <c r="T2708" t="s">
        <v>8355</v>
      </c>
      <c r="U2708" s="9">
        <f t="shared" si="298"/>
        <v>41899.294942129629</v>
      </c>
      <c r="V2708" s="9">
        <f t="shared" si="299"/>
        <v>41928.290972222225</v>
      </c>
      <c r="W2708">
        <f t="shared" si="300"/>
        <v>2014</v>
      </c>
    </row>
    <row r="2709" spans="1:23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9">
        <f t="shared" si="294"/>
        <v>41421.290972222225</v>
      </c>
      <c r="K2709">
        <v>1367088443</v>
      </c>
      <c r="L2709" s="9">
        <f t="shared" si="29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2">
        <f t="shared" si="296"/>
        <v>3.51</v>
      </c>
      <c r="R2709">
        <f t="shared" si="297"/>
        <v>71.239999999999995</v>
      </c>
      <c r="S2709" s="14" t="s">
        <v>8315</v>
      </c>
      <c r="T2709" t="s">
        <v>8355</v>
      </c>
      <c r="U2709" s="9">
        <f t="shared" si="298"/>
        <v>41391.782905092594</v>
      </c>
      <c r="V2709" s="9">
        <f t="shared" si="299"/>
        <v>41421.290972222225</v>
      </c>
      <c r="W2709">
        <f t="shared" si="300"/>
        <v>2013</v>
      </c>
    </row>
    <row r="2710" spans="1:23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9">
        <f t="shared" si="294"/>
        <v>42572.698217592595</v>
      </c>
      <c r="K2710">
        <v>1463935526</v>
      </c>
      <c r="L2710" s="9">
        <f t="shared" si="29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2">
        <f t="shared" si="296"/>
        <v>2.33</v>
      </c>
      <c r="R2710">
        <f t="shared" si="297"/>
        <v>44.46</v>
      </c>
      <c r="S2710" s="14" t="s">
        <v>8315</v>
      </c>
      <c r="T2710" t="s">
        <v>8355</v>
      </c>
      <c r="U2710" s="9">
        <f t="shared" si="298"/>
        <v>42512.698217592595</v>
      </c>
      <c r="V2710" s="9">
        <f t="shared" si="299"/>
        <v>42572.698217592595</v>
      </c>
      <c r="W2710">
        <f t="shared" si="300"/>
        <v>2016</v>
      </c>
    </row>
    <row r="2711" spans="1:23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9">
        <f t="shared" si="294"/>
        <v>42647.165972222225</v>
      </c>
      <c r="K2711">
        <v>1472528141</v>
      </c>
      <c r="L2711" s="9">
        <f t="shared" si="29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2">
        <f t="shared" si="296"/>
        <v>1.02</v>
      </c>
      <c r="R2711">
        <f t="shared" si="297"/>
        <v>164.94</v>
      </c>
      <c r="S2711" s="14" t="s">
        <v>8315</v>
      </c>
      <c r="T2711" t="s">
        <v>8355</v>
      </c>
      <c r="U2711" s="9">
        <f t="shared" si="298"/>
        <v>42612.149780092594</v>
      </c>
      <c r="V2711" s="9">
        <f t="shared" si="299"/>
        <v>42647.165972222225</v>
      </c>
      <c r="W2711">
        <f t="shared" si="300"/>
        <v>2016</v>
      </c>
    </row>
    <row r="2712" spans="1:23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9">
        <f t="shared" si="294"/>
        <v>41860.083333333336</v>
      </c>
      <c r="K2712">
        <v>1404797428</v>
      </c>
      <c r="L2712" s="9">
        <f t="shared" si="29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2">
        <f t="shared" si="296"/>
        <v>1.54</v>
      </c>
      <c r="R2712">
        <f t="shared" si="297"/>
        <v>84.87</v>
      </c>
      <c r="S2712" s="14" t="s">
        <v>8315</v>
      </c>
      <c r="T2712" t="s">
        <v>8355</v>
      </c>
      <c r="U2712" s="9">
        <f t="shared" si="298"/>
        <v>41828.229490740741</v>
      </c>
      <c r="V2712" s="9">
        <f t="shared" si="299"/>
        <v>41860.083333333336</v>
      </c>
      <c r="W2712">
        <f t="shared" si="300"/>
        <v>2014</v>
      </c>
    </row>
    <row r="2713" spans="1:23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9">
        <f t="shared" si="294"/>
        <v>41810.917361111111</v>
      </c>
      <c r="K2713">
        <v>1400694790</v>
      </c>
      <c r="L2713" s="9">
        <f t="shared" si="295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 s="12">
        <f t="shared" si="296"/>
        <v>1.01</v>
      </c>
      <c r="R2713">
        <f t="shared" si="297"/>
        <v>53.95</v>
      </c>
      <c r="S2713" s="14" t="s">
        <v>8315</v>
      </c>
      <c r="T2713" t="s">
        <v>8355</v>
      </c>
      <c r="U2713" s="9">
        <f t="shared" si="298"/>
        <v>41780.745254629626</v>
      </c>
      <c r="V2713" s="9">
        <f t="shared" si="299"/>
        <v>41810.917361111111</v>
      </c>
      <c r="W2713">
        <f t="shared" si="300"/>
        <v>2014</v>
      </c>
    </row>
    <row r="2714" spans="1:23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9">
        <f t="shared" si="294"/>
        <v>41468.75</v>
      </c>
      <c r="K2714">
        <v>1370568560</v>
      </c>
      <c r="L2714" s="9">
        <f t="shared" si="29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2">
        <f t="shared" si="296"/>
        <v>1.31</v>
      </c>
      <c r="R2714">
        <f t="shared" si="297"/>
        <v>50.53</v>
      </c>
      <c r="S2714" s="14" t="s">
        <v>8315</v>
      </c>
      <c r="T2714" t="s">
        <v>8355</v>
      </c>
      <c r="U2714" s="9">
        <f t="shared" si="298"/>
        <v>41432.062037037038</v>
      </c>
      <c r="V2714" s="9">
        <f t="shared" si="299"/>
        <v>41468.75</v>
      </c>
      <c r="W2714">
        <f t="shared" si="300"/>
        <v>2013</v>
      </c>
    </row>
    <row r="2715" spans="1:23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9">
        <f t="shared" si="294"/>
        <v>42362.653749999998</v>
      </c>
      <c r="K2715">
        <v>1447515684</v>
      </c>
      <c r="L2715" s="9">
        <f t="shared" si="29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2">
        <f t="shared" si="296"/>
        <v>1.02</v>
      </c>
      <c r="R2715">
        <f t="shared" si="297"/>
        <v>108</v>
      </c>
      <c r="S2715" s="14" t="s">
        <v>8315</v>
      </c>
      <c r="T2715" t="s">
        <v>8355</v>
      </c>
      <c r="U2715" s="9">
        <f t="shared" si="298"/>
        <v>42322.653749999998</v>
      </c>
      <c r="V2715" s="9">
        <f t="shared" si="299"/>
        <v>42362.653749999998</v>
      </c>
      <c r="W2715">
        <f t="shared" si="300"/>
        <v>2015</v>
      </c>
    </row>
    <row r="2716" spans="1:23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9">
        <f t="shared" si="294"/>
        <v>42657.958333333328</v>
      </c>
      <c r="K2716">
        <v>1474040596</v>
      </c>
      <c r="L2716" s="9">
        <f t="shared" si="29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2">
        <f t="shared" si="296"/>
        <v>1.1599999999999999</v>
      </c>
      <c r="R2716">
        <f t="shared" si="297"/>
        <v>95.37</v>
      </c>
      <c r="S2716" s="14" t="s">
        <v>8315</v>
      </c>
      <c r="T2716" t="s">
        <v>8355</v>
      </c>
      <c r="U2716" s="9">
        <f t="shared" si="298"/>
        <v>42629.655046296291</v>
      </c>
      <c r="V2716" s="9">
        <f t="shared" si="299"/>
        <v>42657.958333333328</v>
      </c>
      <c r="W2716">
        <f t="shared" si="300"/>
        <v>2016</v>
      </c>
    </row>
    <row r="2717" spans="1:23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9">
        <f t="shared" si="294"/>
        <v>42421.398472222223</v>
      </c>
      <c r="K2717">
        <v>1453109628</v>
      </c>
      <c r="L2717" s="9">
        <f t="shared" si="29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2">
        <f t="shared" si="296"/>
        <v>2.65</v>
      </c>
      <c r="R2717">
        <f t="shared" si="297"/>
        <v>57.63</v>
      </c>
      <c r="S2717" s="14" t="s">
        <v>8315</v>
      </c>
      <c r="T2717" t="s">
        <v>8355</v>
      </c>
      <c r="U2717" s="9">
        <f t="shared" si="298"/>
        <v>42387.398472222223</v>
      </c>
      <c r="V2717" s="9">
        <f t="shared" si="299"/>
        <v>42421.398472222223</v>
      </c>
      <c r="W2717">
        <f t="shared" si="300"/>
        <v>2016</v>
      </c>
    </row>
    <row r="2718" spans="1:23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9">
        <f t="shared" si="294"/>
        <v>42285.333252314813</v>
      </c>
      <c r="K2718">
        <v>1441699193</v>
      </c>
      <c r="L2718" s="9">
        <f t="shared" si="29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2">
        <f t="shared" si="296"/>
        <v>1.2</v>
      </c>
      <c r="R2718">
        <f t="shared" si="297"/>
        <v>64.16</v>
      </c>
      <c r="S2718" s="14" t="s">
        <v>8315</v>
      </c>
      <c r="T2718" t="s">
        <v>8355</v>
      </c>
      <c r="U2718" s="9">
        <f t="shared" si="298"/>
        <v>42255.333252314813</v>
      </c>
      <c r="V2718" s="9">
        <f t="shared" si="299"/>
        <v>42285.333252314813</v>
      </c>
      <c r="W2718">
        <f t="shared" si="300"/>
        <v>2015</v>
      </c>
    </row>
    <row r="2719" spans="1:23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9">
        <f t="shared" si="294"/>
        <v>41979.956585648149</v>
      </c>
      <c r="K2719">
        <v>1414015049</v>
      </c>
      <c r="L2719" s="9">
        <f t="shared" si="295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 s="12">
        <f t="shared" si="296"/>
        <v>1.2</v>
      </c>
      <c r="R2719">
        <f t="shared" si="297"/>
        <v>92.39</v>
      </c>
      <c r="S2719" s="14" t="s">
        <v>8315</v>
      </c>
      <c r="T2719" t="s">
        <v>8355</v>
      </c>
      <c r="U2719" s="9">
        <f t="shared" si="298"/>
        <v>41934.914918981478</v>
      </c>
      <c r="V2719" s="9">
        <f t="shared" si="299"/>
        <v>41979.956585648149</v>
      </c>
      <c r="W2719">
        <f t="shared" si="300"/>
        <v>2014</v>
      </c>
    </row>
    <row r="2720" spans="1:23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9">
        <f t="shared" si="294"/>
        <v>42493.958333333328</v>
      </c>
      <c r="K2720">
        <v>1459865945</v>
      </c>
      <c r="L2720" s="9">
        <f t="shared" si="29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2">
        <f t="shared" si="296"/>
        <v>1.04</v>
      </c>
      <c r="R2720">
        <f t="shared" si="297"/>
        <v>125.98</v>
      </c>
      <c r="S2720" s="14" t="s">
        <v>8315</v>
      </c>
      <c r="T2720" t="s">
        <v>8355</v>
      </c>
      <c r="U2720" s="9">
        <f t="shared" si="298"/>
        <v>42465.596585648149</v>
      </c>
      <c r="V2720" s="9">
        <f t="shared" si="299"/>
        <v>42493.958333333328</v>
      </c>
      <c r="W2720">
        <f t="shared" si="300"/>
        <v>2016</v>
      </c>
    </row>
    <row r="2721" spans="1:23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9">
        <f t="shared" si="294"/>
        <v>42477.98951388889</v>
      </c>
      <c r="K2721">
        <v>1455756294</v>
      </c>
      <c r="L2721" s="9">
        <f t="shared" si="29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2">
        <f t="shared" si="296"/>
        <v>1.0900000000000001</v>
      </c>
      <c r="R2721">
        <f t="shared" si="297"/>
        <v>94.64</v>
      </c>
      <c r="S2721" s="14" t="s">
        <v>8315</v>
      </c>
      <c r="T2721" t="s">
        <v>8355</v>
      </c>
      <c r="U2721" s="9">
        <f t="shared" si="298"/>
        <v>42418.031180555554</v>
      </c>
      <c r="V2721" s="9">
        <f t="shared" si="299"/>
        <v>42477.98951388889</v>
      </c>
      <c r="W2721">
        <f t="shared" si="300"/>
        <v>2016</v>
      </c>
    </row>
    <row r="2722" spans="1:23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9">
        <f t="shared" si="294"/>
        <v>42685.507557870369</v>
      </c>
      <c r="K2722">
        <v>1476270653</v>
      </c>
      <c r="L2722" s="9">
        <f t="shared" si="295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 s="12">
        <f t="shared" si="296"/>
        <v>1.18</v>
      </c>
      <c r="R2722">
        <f t="shared" si="297"/>
        <v>170.7</v>
      </c>
      <c r="S2722" s="14" t="s">
        <v>8315</v>
      </c>
      <c r="T2722" t="s">
        <v>8355</v>
      </c>
      <c r="U2722" s="9">
        <f t="shared" si="298"/>
        <v>42655.465891203705</v>
      </c>
      <c r="V2722" s="9">
        <f t="shared" si="299"/>
        <v>42685.507557870369</v>
      </c>
      <c r="W2722">
        <f t="shared" si="300"/>
        <v>2016</v>
      </c>
    </row>
    <row r="2723" spans="1:23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9">
        <f t="shared" si="294"/>
        <v>41523.791666666664</v>
      </c>
      <c r="K2723">
        <v>1375880598</v>
      </c>
      <c r="L2723" s="9">
        <f t="shared" si="29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2">
        <f t="shared" si="296"/>
        <v>14.62</v>
      </c>
      <c r="R2723">
        <f t="shared" si="297"/>
        <v>40.76</v>
      </c>
      <c r="S2723" s="14" t="s">
        <v>8317</v>
      </c>
      <c r="T2723" t="s">
        <v>8347</v>
      </c>
      <c r="U2723" s="9">
        <f t="shared" si="298"/>
        <v>41493.543958333335</v>
      </c>
      <c r="V2723" s="9">
        <f t="shared" si="299"/>
        <v>41523.791666666664</v>
      </c>
      <c r="W2723">
        <f t="shared" si="300"/>
        <v>2013</v>
      </c>
    </row>
    <row r="2724" spans="1:23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9">
        <f t="shared" si="294"/>
        <v>42764.857094907406</v>
      </c>
      <c r="K2724">
        <v>1480538053</v>
      </c>
      <c r="L2724" s="9">
        <f t="shared" si="29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2">
        <f t="shared" si="296"/>
        <v>2.5299999999999998</v>
      </c>
      <c r="R2724">
        <f t="shared" si="297"/>
        <v>68.25</v>
      </c>
      <c r="S2724" s="14" t="s">
        <v>8317</v>
      </c>
      <c r="T2724" t="s">
        <v>8347</v>
      </c>
      <c r="U2724" s="9">
        <f t="shared" si="298"/>
        <v>42704.857094907406</v>
      </c>
      <c r="V2724" s="9">
        <f t="shared" si="299"/>
        <v>42764.857094907406</v>
      </c>
      <c r="W2724">
        <f t="shared" si="300"/>
        <v>2016</v>
      </c>
    </row>
    <row r="2725" spans="1:23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9">
        <f t="shared" si="294"/>
        <v>42004.880648148144</v>
      </c>
      <c r="K2725">
        <v>1414872488</v>
      </c>
      <c r="L2725" s="9">
        <f t="shared" si="29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2">
        <f t="shared" si="296"/>
        <v>1.4</v>
      </c>
      <c r="R2725">
        <f t="shared" si="297"/>
        <v>95.49</v>
      </c>
      <c r="S2725" s="14" t="s">
        <v>8317</v>
      </c>
      <c r="T2725" t="s">
        <v>8347</v>
      </c>
      <c r="U2725" s="9">
        <f t="shared" si="298"/>
        <v>41944.83898148148</v>
      </c>
      <c r="V2725" s="9">
        <f t="shared" si="299"/>
        <v>42004.880648148144</v>
      </c>
      <c r="W2725">
        <f t="shared" si="300"/>
        <v>2014</v>
      </c>
    </row>
    <row r="2726" spans="1:23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9">
        <f t="shared" si="294"/>
        <v>42231.32707175926</v>
      </c>
      <c r="K2726">
        <v>1436860259</v>
      </c>
      <c r="L2726" s="9">
        <f t="shared" si="29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2">
        <f t="shared" si="296"/>
        <v>2.97</v>
      </c>
      <c r="R2726">
        <f t="shared" si="297"/>
        <v>7.19</v>
      </c>
      <c r="S2726" s="14" t="s">
        <v>8317</v>
      </c>
      <c r="T2726" t="s">
        <v>8347</v>
      </c>
      <c r="U2726" s="9">
        <f t="shared" si="298"/>
        <v>42199.32707175926</v>
      </c>
      <c r="V2726" s="9">
        <f t="shared" si="299"/>
        <v>42231.32707175926</v>
      </c>
      <c r="W2726">
        <f t="shared" si="300"/>
        <v>2015</v>
      </c>
    </row>
    <row r="2727" spans="1:23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9">
        <f t="shared" si="294"/>
        <v>42795.744618055556</v>
      </c>
      <c r="K2727">
        <v>1484070735</v>
      </c>
      <c r="L2727" s="9">
        <f t="shared" si="29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2">
        <f t="shared" si="296"/>
        <v>1.45</v>
      </c>
      <c r="R2727">
        <f t="shared" si="297"/>
        <v>511.65</v>
      </c>
      <c r="S2727" s="14" t="s">
        <v>8317</v>
      </c>
      <c r="T2727" t="s">
        <v>8347</v>
      </c>
      <c r="U2727" s="9">
        <f t="shared" si="298"/>
        <v>42745.744618055556</v>
      </c>
      <c r="V2727" s="9">
        <f t="shared" si="299"/>
        <v>42795.744618055556</v>
      </c>
      <c r="W2727">
        <f t="shared" si="300"/>
        <v>2017</v>
      </c>
    </row>
    <row r="2728" spans="1:23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9">
        <f t="shared" si="294"/>
        <v>42482.579988425925</v>
      </c>
      <c r="K2728">
        <v>1458741311</v>
      </c>
      <c r="L2728" s="9">
        <f t="shared" si="29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2">
        <f t="shared" si="296"/>
        <v>1.06</v>
      </c>
      <c r="R2728">
        <f t="shared" si="297"/>
        <v>261.75</v>
      </c>
      <c r="S2728" s="14" t="s">
        <v>8317</v>
      </c>
      <c r="T2728" t="s">
        <v>8347</v>
      </c>
      <c r="U2728" s="9">
        <f t="shared" si="298"/>
        <v>42452.579988425925</v>
      </c>
      <c r="V2728" s="9">
        <f t="shared" si="299"/>
        <v>42482.579988425925</v>
      </c>
      <c r="W2728">
        <f t="shared" si="300"/>
        <v>2016</v>
      </c>
    </row>
    <row r="2729" spans="1:23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9">
        <f t="shared" si="294"/>
        <v>42223.676655092597</v>
      </c>
      <c r="K2729">
        <v>1436804063</v>
      </c>
      <c r="L2729" s="9">
        <f t="shared" si="29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2">
        <f t="shared" si="296"/>
        <v>4.93</v>
      </c>
      <c r="R2729">
        <f t="shared" si="297"/>
        <v>69.760000000000005</v>
      </c>
      <c r="S2729" s="14" t="s">
        <v>8317</v>
      </c>
      <c r="T2729" t="s">
        <v>8347</v>
      </c>
      <c r="U2729" s="9">
        <f t="shared" si="298"/>
        <v>42198.676655092597</v>
      </c>
      <c r="V2729" s="9">
        <f t="shared" si="299"/>
        <v>42223.676655092597</v>
      </c>
      <c r="W2729">
        <f t="shared" si="300"/>
        <v>2015</v>
      </c>
    </row>
    <row r="2730" spans="1:23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9">
        <f t="shared" si="294"/>
        <v>42368.59993055556</v>
      </c>
      <c r="K2730">
        <v>1448461434</v>
      </c>
      <c r="L2730" s="9">
        <f t="shared" si="29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2">
        <f t="shared" si="296"/>
        <v>2.02</v>
      </c>
      <c r="R2730">
        <f t="shared" si="297"/>
        <v>77.23</v>
      </c>
      <c r="S2730" s="14" t="s">
        <v>8317</v>
      </c>
      <c r="T2730" t="s">
        <v>8347</v>
      </c>
      <c r="U2730" s="9">
        <f t="shared" si="298"/>
        <v>42333.59993055556</v>
      </c>
      <c r="V2730" s="9">
        <f t="shared" si="299"/>
        <v>42368.59993055556</v>
      </c>
      <c r="W2730">
        <f t="shared" si="300"/>
        <v>2015</v>
      </c>
    </row>
    <row r="2731" spans="1:23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9">
        <f t="shared" si="294"/>
        <v>42125.240706018521</v>
      </c>
      <c r="K2731">
        <v>1427867197</v>
      </c>
      <c r="L2731" s="9">
        <f t="shared" si="29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2">
        <f t="shared" si="296"/>
        <v>1.04</v>
      </c>
      <c r="R2731">
        <f t="shared" si="297"/>
        <v>340.57</v>
      </c>
      <c r="S2731" s="14" t="s">
        <v>8317</v>
      </c>
      <c r="T2731" t="s">
        <v>8347</v>
      </c>
      <c r="U2731" s="9">
        <f t="shared" si="298"/>
        <v>42095.240706018521</v>
      </c>
      <c r="V2731" s="9">
        <f t="shared" si="299"/>
        <v>42125.240706018521</v>
      </c>
      <c r="W2731">
        <f t="shared" si="300"/>
        <v>2015</v>
      </c>
    </row>
    <row r="2732" spans="1:23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9">
        <f t="shared" si="294"/>
        <v>41386.541377314818</v>
      </c>
      <c r="K2732">
        <v>1363611575</v>
      </c>
      <c r="L2732" s="9">
        <f t="shared" si="29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2">
        <f t="shared" si="296"/>
        <v>1.7</v>
      </c>
      <c r="R2732">
        <f t="shared" si="297"/>
        <v>67.42</v>
      </c>
      <c r="S2732" s="14" t="s">
        <v>8317</v>
      </c>
      <c r="T2732" t="s">
        <v>8347</v>
      </c>
      <c r="U2732" s="9">
        <f t="shared" si="298"/>
        <v>41351.541377314818</v>
      </c>
      <c r="V2732" s="9">
        <f t="shared" si="299"/>
        <v>41386.541377314818</v>
      </c>
      <c r="W2732">
        <f t="shared" si="300"/>
        <v>2013</v>
      </c>
    </row>
    <row r="2733" spans="1:23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9">
        <f t="shared" si="294"/>
        <v>41930.166666666664</v>
      </c>
      <c r="K2733">
        <v>1408624622</v>
      </c>
      <c r="L2733" s="9">
        <f t="shared" si="29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2">
        <f t="shared" si="296"/>
        <v>1.04</v>
      </c>
      <c r="R2733">
        <f t="shared" si="297"/>
        <v>845.7</v>
      </c>
      <c r="S2733" s="14" t="s">
        <v>8317</v>
      </c>
      <c r="T2733" t="s">
        <v>8347</v>
      </c>
      <c r="U2733" s="9">
        <f t="shared" si="298"/>
        <v>41872.525717592594</v>
      </c>
      <c r="V2733" s="9">
        <f t="shared" si="299"/>
        <v>41930.166666666664</v>
      </c>
      <c r="W2733">
        <f t="shared" si="300"/>
        <v>2014</v>
      </c>
    </row>
    <row r="2734" spans="1:23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9">
        <f t="shared" si="294"/>
        <v>41422</v>
      </c>
      <c r="K2734">
        <v>1366917828</v>
      </c>
      <c r="L2734" s="9">
        <f t="shared" si="29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2">
        <f t="shared" si="296"/>
        <v>1.18</v>
      </c>
      <c r="R2734">
        <f t="shared" si="297"/>
        <v>97.19</v>
      </c>
      <c r="S2734" s="14" t="s">
        <v>8317</v>
      </c>
      <c r="T2734" t="s">
        <v>8347</v>
      </c>
      <c r="U2734" s="9">
        <f t="shared" si="298"/>
        <v>41389.808194444442</v>
      </c>
      <c r="V2734" s="9">
        <f t="shared" si="299"/>
        <v>41422</v>
      </c>
      <c r="W2734">
        <f t="shared" si="300"/>
        <v>2013</v>
      </c>
    </row>
    <row r="2735" spans="1:23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9">
        <f t="shared" si="294"/>
        <v>42104.231180555551</v>
      </c>
      <c r="K2735">
        <v>1423463574</v>
      </c>
      <c r="L2735" s="9">
        <f t="shared" si="29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2">
        <f t="shared" si="296"/>
        <v>1.08</v>
      </c>
      <c r="R2735">
        <f t="shared" si="297"/>
        <v>451.84</v>
      </c>
      <c r="S2735" s="14" t="s">
        <v>8317</v>
      </c>
      <c r="T2735" t="s">
        <v>8347</v>
      </c>
      <c r="U2735" s="9">
        <f t="shared" si="298"/>
        <v>42044.272847222222</v>
      </c>
      <c r="V2735" s="9">
        <f t="shared" si="299"/>
        <v>42104.231180555551</v>
      </c>
      <c r="W2735">
        <f t="shared" si="300"/>
        <v>2015</v>
      </c>
    </row>
    <row r="2736" spans="1:23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9">
        <f t="shared" si="294"/>
        <v>42656.915972222225</v>
      </c>
      <c r="K2736">
        <v>1473782592</v>
      </c>
      <c r="L2736" s="9">
        <f t="shared" si="29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2">
        <f t="shared" si="296"/>
        <v>22603</v>
      </c>
      <c r="R2736">
        <f t="shared" si="297"/>
        <v>138.66999999999999</v>
      </c>
      <c r="S2736" s="14" t="s">
        <v>8317</v>
      </c>
      <c r="T2736" t="s">
        <v>8347</v>
      </c>
      <c r="U2736" s="9">
        <f t="shared" si="298"/>
        <v>42626.668888888889</v>
      </c>
      <c r="V2736" s="9">
        <f t="shared" si="299"/>
        <v>42656.915972222225</v>
      </c>
      <c r="W2736">
        <f t="shared" si="300"/>
        <v>2016</v>
      </c>
    </row>
    <row r="2737" spans="1:23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9">
        <f t="shared" si="294"/>
        <v>41346.833333333336</v>
      </c>
      <c r="K2737">
        <v>1360551250</v>
      </c>
      <c r="L2737" s="9">
        <f t="shared" si="29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2">
        <f t="shared" si="296"/>
        <v>9.7799999999999994</v>
      </c>
      <c r="R2737">
        <f t="shared" si="297"/>
        <v>21.64</v>
      </c>
      <c r="S2737" s="14" t="s">
        <v>8317</v>
      </c>
      <c r="T2737" t="s">
        <v>8347</v>
      </c>
      <c r="U2737" s="9">
        <f t="shared" si="298"/>
        <v>41316.120949074073</v>
      </c>
      <c r="V2737" s="9">
        <f t="shared" si="299"/>
        <v>41346.833333333336</v>
      </c>
      <c r="W2737">
        <f t="shared" si="300"/>
        <v>2013</v>
      </c>
    </row>
    <row r="2738" spans="1:23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9">
        <f t="shared" si="294"/>
        <v>41752.666354166664</v>
      </c>
      <c r="K2738">
        <v>1395676773</v>
      </c>
      <c r="L2738" s="9">
        <f t="shared" si="29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2">
        <f t="shared" si="296"/>
        <v>1.23</v>
      </c>
      <c r="R2738">
        <f t="shared" si="297"/>
        <v>169.52</v>
      </c>
      <c r="S2738" s="14" t="s">
        <v>8317</v>
      </c>
      <c r="T2738" t="s">
        <v>8347</v>
      </c>
      <c r="U2738" s="9">
        <f t="shared" si="298"/>
        <v>41722.666354166664</v>
      </c>
      <c r="V2738" s="9">
        <f t="shared" si="299"/>
        <v>41752.666354166664</v>
      </c>
      <c r="W2738">
        <f t="shared" si="300"/>
        <v>2014</v>
      </c>
    </row>
    <row r="2739" spans="1:23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9">
        <f t="shared" si="294"/>
        <v>41654.791666666664</v>
      </c>
      <c r="K2739">
        <v>1386108087</v>
      </c>
      <c r="L2739" s="9">
        <f t="shared" si="29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2">
        <f t="shared" si="296"/>
        <v>2.46</v>
      </c>
      <c r="R2739">
        <f t="shared" si="297"/>
        <v>161.88</v>
      </c>
      <c r="S2739" s="14" t="s">
        <v>8317</v>
      </c>
      <c r="T2739" t="s">
        <v>8347</v>
      </c>
      <c r="U2739" s="9">
        <f t="shared" si="298"/>
        <v>41611.917673611111</v>
      </c>
      <c r="V2739" s="9">
        <f t="shared" si="299"/>
        <v>41654.791666666664</v>
      </c>
      <c r="W2739">
        <f t="shared" si="300"/>
        <v>2013</v>
      </c>
    </row>
    <row r="2740" spans="1:23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9">
        <f t="shared" si="294"/>
        <v>42680.143564814818</v>
      </c>
      <c r="K2740">
        <v>1473218804</v>
      </c>
      <c r="L2740" s="9">
        <f t="shared" si="29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2">
        <f t="shared" si="296"/>
        <v>1.48</v>
      </c>
      <c r="R2740">
        <f t="shared" si="297"/>
        <v>493.13</v>
      </c>
      <c r="S2740" s="14" t="s">
        <v>8317</v>
      </c>
      <c r="T2740" t="s">
        <v>8347</v>
      </c>
      <c r="U2740" s="9">
        <f t="shared" si="298"/>
        <v>42620.143564814818</v>
      </c>
      <c r="V2740" s="9">
        <f t="shared" si="299"/>
        <v>42680.143564814818</v>
      </c>
      <c r="W2740">
        <f t="shared" si="300"/>
        <v>2016</v>
      </c>
    </row>
    <row r="2741" spans="1:23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9">
        <f t="shared" si="294"/>
        <v>41764.887928240743</v>
      </c>
      <c r="K2741">
        <v>1395436717</v>
      </c>
      <c r="L2741" s="9">
        <f t="shared" si="29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2">
        <f t="shared" si="296"/>
        <v>3.84</v>
      </c>
      <c r="R2741">
        <f t="shared" si="297"/>
        <v>22.12</v>
      </c>
      <c r="S2741" s="14" t="s">
        <v>8317</v>
      </c>
      <c r="T2741" t="s">
        <v>8347</v>
      </c>
      <c r="U2741" s="9">
        <f t="shared" si="298"/>
        <v>41719.887928240743</v>
      </c>
      <c r="V2741" s="9">
        <f t="shared" si="299"/>
        <v>41764.887928240743</v>
      </c>
      <c r="W2741">
        <f t="shared" si="300"/>
        <v>2014</v>
      </c>
    </row>
    <row r="2742" spans="1:23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9">
        <f t="shared" si="294"/>
        <v>42074.99018518519</v>
      </c>
      <c r="K2742">
        <v>1423529152</v>
      </c>
      <c r="L2742" s="9">
        <f t="shared" si="29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2">
        <f t="shared" si="296"/>
        <v>1.03</v>
      </c>
      <c r="R2742">
        <f t="shared" si="297"/>
        <v>18.239999999999998</v>
      </c>
      <c r="S2742" s="14" t="s">
        <v>8317</v>
      </c>
      <c r="T2742" t="s">
        <v>8347</v>
      </c>
      <c r="U2742" s="9">
        <f t="shared" si="298"/>
        <v>42045.031851851847</v>
      </c>
      <c r="V2742" s="9">
        <f t="shared" si="299"/>
        <v>42074.99018518519</v>
      </c>
      <c r="W2742">
        <f t="shared" si="300"/>
        <v>2015</v>
      </c>
    </row>
    <row r="2743" spans="1:23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9">
        <f t="shared" si="294"/>
        <v>41932.088194444441</v>
      </c>
      <c r="K2743">
        <v>1412005602</v>
      </c>
      <c r="L2743" s="9">
        <f t="shared" si="29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2">
        <f t="shared" si="296"/>
        <v>0</v>
      </c>
      <c r="R2743">
        <f t="shared" si="297"/>
        <v>8.75</v>
      </c>
      <c r="S2743" s="14" t="s">
        <v>8320</v>
      </c>
      <c r="T2743" t="s">
        <v>8356</v>
      </c>
      <c r="U2743" s="9">
        <f t="shared" si="298"/>
        <v>41911.657430555555</v>
      </c>
      <c r="V2743" s="9">
        <f t="shared" si="299"/>
        <v>41932.088194444441</v>
      </c>
      <c r="W2743">
        <f t="shared" si="300"/>
        <v>2014</v>
      </c>
    </row>
    <row r="2744" spans="1:23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9">
        <f t="shared" si="294"/>
        <v>41044.719756944447</v>
      </c>
      <c r="K2744">
        <v>1335892587</v>
      </c>
      <c r="L2744" s="9">
        <f t="shared" si="29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2">
        <f t="shared" si="296"/>
        <v>0.28999999999999998</v>
      </c>
      <c r="R2744">
        <f t="shared" si="297"/>
        <v>40.61</v>
      </c>
      <c r="S2744" s="14" t="s">
        <v>8320</v>
      </c>
      <c r="T2744" t="s">
        <v>8356</v>
      </c>
      <c r="U2744" s="9">
        <f t="shared" si="298"/>
        <v>41030.719756944447</v>
      </c>
      <c r="V2744" s="9">
        <f t="shared" si="299"/>
        <v>41044.719756944447</v>
      </c>
      <c r="W2744">
        <f t="shared" si="300"/>
        <v>2012</v>
      </c>
    </row>
    <row r="2745" spans="1:23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9">
        <f t="shared" si="294"/>
        <v>42662.328784722224</v>
      </c>
      <c r="K2745">
        <v>1474271607</v>
      </c>
      <c r="L2745" s="9">
        <f t="shared" si="29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2">
        <f t="shared" si="296"/>
        <v>0</v>
      </c>
      <c r="R2745">
        <f t="shared" si="297"/>
        <v>0</v>
      </c>
      <c r="S2745" s="14" t="s">
        <v>8320</v>
      </c>
      <c r="T2745" t="s">
        <v>8356</v>
      </c>
      <c r="U2745" s="9">
        <f t="shared" si="298"/>
        <v>42632.328784722224</v>
      </c>
      <c r="V2745" s="9">
        <f t="shared" si="299"/>
        <v>42662.328784722224</v>
      </c>
      <c r="W2745">
        <f t="shared" si="300"/>
        <v>2016</v>
      </c>
    </row>
    <row r="2746" spans="1:23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9">
        <f t="shared" si="294"/>
        <v>40968.062476851854</v>
      </c>
      <c r="K2746">
        <v>1327886998</v>
      </c>
      <c r="L2746" s="9">
        <f t="shared" si="29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2">
        <f t="shared" si="296"/>
        <v>0.05</v>
      </c>
      <c r="R2746">
        <f t="shared" si="297"/>
        <v>37.950000000000003</v>
      </c>
      <c r="S2746" s="14" t="s">
        <v>8320</v>
      </c>
      <c r="T2746" t="s">
        <v>8356</v>
      </c>
      <c r="U2746" s="9">
        <f t="shared" si="298"/>
        <v>40938.062476851854</v>
      </c>
      <c r="V2746" s="9">
        <f t="shared" si="299"/>
        <v>40968.062476851854</v>
      </c>
      <c r="W2746">
        <f t="shared" si="300"/>
        <v>2012</v>
      </c>
    </row>
    <row r="2747" spans="1:23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9">
        <f t="shared" si="294"/>
        <v>41104.988055555557</v>
      </c>
      <c r="K2747">
        <v>1337125368</v>
      </c>
      <c r="L2747" s="9">
        <f t="shared" si="29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2">
        <f t="shared" si="296"/>
        <v>0.22</v>
      </c>
      <c r="R2747">
        <f t="shared" si="297"/>
        <v>35.729999999999997</v>
      </c>
      <c r="S2747" s="14" t="s">
        <v>8320</v>
      </c>
      <c r="T2747" t="s">
        <v>8356</v>
      </c>
      <c r="U2747" s="9">
        <f t="shared" si="298"/>
        <v>41044.988055555557</v>
      </c>
      <c r="V2747" s="9">
        <f t="shared" si="299"/>
        <v>41104.988055555557</v>
      </c>
      <c r="W2747">
        <f t="shared" si="300"/>
        <v>2012</v>
      </c>
    </row>
    <row r="2748" spans="1:23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9">
        <f t="shared" si="294"/>
        <v>41880.781377314815</v>
      </c>
      <c r="K2748">
        <v>1406745911</v>
      </c>
      <c r="L2748" s="9">
        <f t="shared" si="29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2">
        <f t="shared" si="296"/>
        <v>0.27</v>
      </c>
      <c r="R2748">
        <f t="shared" si="297"/>
        <v>42.16</v>
      </c>
      <c r="S2748" s="14" t="s">
        <v>8320</v>
      </c>
      <c r="T2748" t="s">
        <v>8356</v>
      </c>
      <c r="U2748" s="9">
        <f t="shared" si="298"/>
        <v>41850.781377314815</v>
      </c>
      <c r="V2748" s="9">
        <f t="shared" si="299"/>
        <v>41880.781377314815</v>
      </c>
      <c r="W2748">
        <f t="shared" si="300"/>
        <v>2014</v>
      </c>
    </row>
    <row r="2749" spans="1:23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9">
        <f t="shared" si="294"/>
        <v>41076.131944444445</v>
      </c>
      <c r="K2749">
        <v>1337095997</v>
      </c>
      <c r="L2749" s="9">
        <f t="shared" si="295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 s="12">
        <f t="shared" si="296"/>
        <v>0.28000000000000003</v>
      </c>
      <c r="R2749">
        <f t="shared" si="297"/>
        <v>35</v>
      </c>
      <c r="S2749" s="14" t="s">
        <v>8320</v>
      </c>
      <c r="T2749" t="s">
        <v>8356</v>
      </c>
      <c r="U2749" s="9">
        <f t="shared" si="298"/>
        <v>41044.648113425923</v>
      </c>
      <c r="V2749" s="9">
        <f t="shared" si="299"/>
        <v>41076.131944444445</v>
      </c>
      <c r="W2749">
        <f t="shared" si="300"/>
        <v>2012</v>
      </c>
    </row>
    <row r="2750" spans="1:23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9">
        <f t="shared" si="294"/>
        <v>42615.7106712963</v>
      </c>
      <c r="K2750">
        <v>1470243802</v>
      </c>
      <c r="L2750" s="9">
        <f t="shared" si="295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2">
        <f t="shared" si="296"/>
        <v>0.01</v>
      </c>
      <c r="R2750">
        <f t="shared" si="297"/>
        <v>13.25</v>
      </c>
      <c r="S2750" s="14" t="s">
        <v>8320</v>
      </c>
      <c r="T2750" t="s">
        <v>8356</v>
      </c>
      <c r="U2750" s="9">
        <f t="shared" si="298"/>
        <v>42585.7106712963</v>
      </c>
      <c r="V2750" s="9">
        <f t="shared" si="299"/>
        <v>42615.7106712963</v>
      </c>
      <c r="W2750">
        <f t="shared" si="300"/>
        <v>2016</v>
      </c>
    </row>
    <row r="2751" spans="1:23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9">
        <f t="shared" si="294"/>
        <v>42098.757372685184</v>
      </c>
      <c r="K2751">
        <v>1425582637</v>
      </c>
      <c r="L2751" s="9">
        <f t="shared" si="29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2">
        <f t="shared" si="296"/>
        <v>0.01</v>
      </c>
      <c r="R2751">
        <f t="shared" si="297"/>
        <v>55</v>
      </c>
      <c r="S2751" s="14" t="s">
        <v>8320</v>
      </c>
      <c r="T2751" t="s">
        <v>8356</v>
      </c>
      <c r="U2751" s="9">
        <f t="shared" si="298"/>
        <v>42068.799039351856</v>
      </c>
      <c r="V2751" s="9">
        <f t="shared" si="299"/>
        <v>42098.757372685184</v>
      </c>
      <c r="W2751">
        <f t="shared" si="300"/>
        <v>2015</v>
      </c>
    </row>
    <row r="2752" spans="1:23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9">
        <f t="shared" si="294"/>
        <v>41090.833333333336</v>
      </c>
      <c r="K2752">
        <v>1340055345</v>
      </c>
      <c r="L2752" s="9">
        <f t="shared" si="295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s="12">
        <f t="shared" si="296"/>
        <v>0</v>
      </c>
      <c r="R2752">
        <f t="shared" si="297"/>
        <v>0</v>
      </c>
      <c r="S2752" s="14" t="s">
        <v>8320</v>
      </c>
      <c r="T2752" t="s">
        <v>8356</v>
      </c>
      <c r="U2752" s="9">
        <f t="shared" si="298"/>
        <v>41078.899826388893</v>
      </c>
      <c r="V2752" s="9">
        <f t="shared" si="299"/>
        <v>41090.833333333336</v>
      </c>
      <c r="W2752">
        <f t="shared" si="300"/>
        <v>2012</v>
      </c>
    </row>
    <row r="2753" spans="1:23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9">
        <f t="shared" si="294"/>
        <v>41807.887060185181</v>
      </c>
      <c r="K2753">
        <v>1397855842</v>
      </c>
      <c r="L2753" s="9">
        <f t="shared" si="295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s="12">
        <f t="shared" si="296"/>
        <v>0</v>
      </c>
      <c r="R2753">
        <f t="shared" si="297"/>
        <v>0</v>
      </c>
      <c r="S2753" s="14" t="s">
        <v>8320</v>
      </c>
      <c r="T2753" t="s">
        <v>8356</v>
      </c>
      <c r="U2753" s="9">
        <f t="shared" si="298"/>
        <v>41747.887060185181</v>
      </c>
      <c r="V2753" s="9">
        <f t="shared" si="299"/>
        <v>41807.887060185181</v>
      </c>
      <c r="W2753">
        <f t="shared" si="300"/>
        <v>2014</v>
      </c>
    </row>
    <row r="2754" spans="1:23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9">
        <f t="shared" ref="J2754:J2817" si="301">(I2754/86400)+DATE(1970,1,1)</f>
        <v>40895.765092592592</v>
      </c>
      <c r="K2754">
        <v>1320776504</v>
      </c>
      <c r="L2754" s="9">
        <f t="shared" ref="L2754:L2817" si="302">(K2754/86400)+DATE(1970,1,1)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2">
        <f t="shared" si="296"/>
        <v>0.11</v>
      </c>
      <c r="R2754">
        <f t="shared" si="297"/>
        <v>39.29</v>
      </c>
      <c r="S2754" s="14" t="s">
        <v>8320</v>
      </c>
      <c r="T2754" t="s">
        <v>8356</v>
      </c>
      <c r="U2754" s="9">
        <f t="shared" si="298"/>
        <v>40855.765092592592</v>
      </c>
      <c r="V2754" s="9">
        <f t="shared" si="299"/>
        <v>40895.765092592592</v>
      </c>
      <c r="W2754">
        <f t="shared" si="300"/>
        <v>2011</v>
      </c>
    </row>
    <row r="2755" spans="1:23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9">
        <f t="shared" si="301"/>
        <v>41147.900729166664</v>
      </c>
      <c r="K2755">
        <v>1343425023</v>
      </c>
      <c r="L2755" s="9">
        <f t="shared" si="30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2">
        <f t="shared" ref="Q2755:Q2818" si="303">ROUND(E2755/D2755,2)</f>
        <v>0.19</v>
      </c>
      <c r="R2755">
        <f t="shared" ref="R2755:R2818" si="304">IFERROR(ROUND(E2755/N2755,2),0)</f>
        <v>47.5</v>
      </c>
      <c r="S2755" s="14" t="s">
        <v>8320</v>
      </c>
      <c r="T2755" t="s">
        <v>8356</v>
      </c>
      <c r="U2755" s="9">
        <f t="shared" ref="U2755:U2818" si="305">(K2755/86400)+DATE(1970,1,1)</f>
        <v>41117.900729166664</v>
      </c>
      <c r="V2755" s="9">
        <f t="shared" ref="V2755:V2818" si="306">(I2755/86400)+DATE(1970,1,1)</f>
        <v>41147.900729166664</v>
      </c>
      <c r="W2755">
        <f t="shared" ref="W2755:W2818" si="307">YEAR(U2755)</f>
        <v>2012</v>
      </c>
    </row>
    <row r="2756" spans="1:23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9">
        <f t="shared" si="301"/>
        <v>41893.636006944442</v>
      </c>
      <c r="K2756">
        <v>1407856551</v>
      </c>
      <c r="L2756" s="9">
        <f t="shared" si="302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s="12">
        <f t="shared" si="303"/>
        <v>0</v>
      </c>
      <c r="R2756">
        <f t="shared" si="304"/>
        <v>0</v>
      </c>
      <c r="S2756" s="14" t="s">
        <v>8320</v>
      </c>
      <c r="T2756" t="s">
        <v>8356</v>
      </c>
      <c r="U2756" s="9">
        <f t="shared" si="305"/>
        <v>41863.636006944442</v>
      </c>
      <c r="V2756" s="9">
        <f t="shared" si="306"/>
        <v>41893.636006944442</v>
      </c>
      <c r="W2756">
        <f t="shared" si="307"/>
        <v>2014</v>
      </c>
    </row>
    <row r="2757" spans="1:23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9">
        <f t="shared" si="301"/>
        <v>42102.790821759263</v>
      </c>
      <c r="K2757">
        <v>1425927527</v>
      </c>
      <c r="L2757" s="9">
        <f t="shared" si="30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2">
        <f t="shared" si="303"/>
        <v>0.52</v>
      </c>
      <c r="R2757">
        <f t="shared" si="304"/>
        <v>17.329999999999998</v>
      </c>
      <c r="S2757" s="14" t="s">
        <v>8320</v>
      </c>
      <c r="T2757" t="s">
        <v>8356</v>
      </c>
      <c r="U2757" s="9">
        <f t="shared" si="305"/>
        <v>42072.790821759263</v>
      </c>
      <c r="V2757" s="9">
        <f t="shared" si="306"/>
        <v>42102.790821759263</v>
      </c>
      <c r="W2757">
        <f t="shared" si="307"/>
        <v>2015</v>
      </c>
    </row>
    <row r="2758" spans="1:23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9">
        <f t="shared" si="301"/>
        <v>41650.900474537033</v>
      </c>
      <c r="K2758">
        <v>1386884201</v>
      </c>
      <c r="L2758" s="9">
        <f t="shared" si="302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 s="12">
        <f t="shared" si="303"/>
        <v>0.1</v>
      </c>
      <c r="R2758">
        <f t="shared" si="304"/>
        <v>31.76</v>
      </c>
      <c r="S2758" s="14" t="s">
        <v>8320</v>
      </c>
      <c r="T2758" t="s">
        <v>8356</v>
      </c>
      <c r="U2758" s="9">
        <f t="shared" si="305"/>
        <v>41620.900474537033</v>
      </c>
      <c r="V2758" s="9">
        <f t="shared" si="306"/>
        <v>41650.900474537033</v>
      </c>
      <c r="W2758">
        <f t="shared" si="307"/>
        <v>2013</v>
      </c>
    </row>
    <row r="2759" spans="1:23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9">
        <f t="shared" si="301"/>
        <v>42588.65662037037</v>
      </c>
      <c r="K2759">
        <v>1469202332</v>
      </c>
      <c r="L2759" s="9">
        <f t="shared" si="30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2">
        <f t="shared" si="303"/>
        <v>0.01</v>
      </c>
      <c r="R2759">
        <f t="shared" si="304"/>
        <v>5</v>
      </c>
      <c r="S2759" s="14" t="s">
        <v>8320</v>
      </c>
      <c r="T2759" t="s">
        <v>8356</v>
      </c>
      <c r="U2759" s="9">
        <f t="shared" si="305"/>
        <v>42573.65662037037</v>
      </c>
      <c r="V2759" s="9">
        <f t="shared" si="306"/>
        <v>42588.65662037037</v>
      </c>
      <c r="W2759">
        <f t="shared" si="307"/>
        <v>2016</v>
      </c>
    </row>
    <row r="2760" spans="1:23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9">
        <f t="shared" si="301"/>
        <v>42653.441932870366</v>
      </c>
      <c r="K2760">
        <v>1474886183</v>
      </c>
      <c r="L2760" s="9">
        <f t="shared" si="30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2">
        <f t="shared" si="303"/>
        <v>0.12</v>
      </c>
      <c r="R2760">
        <f t="shared" si="304"/>
        <v>39</v>
      </c>
      <c r="S2760" s="14" t="s">
        <v>8320</v>
      </c>
      <c r="T2760" t="s">
        <v>8356</v>
      </c>
      <c r="U2760" s="9">
        <f t="shared" si="305"/>
        <v>42639.441932870366</v>
      </c>
      <c r="V2760" s="9">
        <f t="shared" si="306"/>
        <v>42653.441932870366</v>
      </c>
      <c r="W2760">
        <f t="shared" si="307"/>
        <v>2016</v>
      </c>
    </row>
    <row r="2761" spans="1:23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9">
        <f t="shared" si="301"/>
        <v>42567.36650462963</v>
      </c>
      <c r="K2761">
        <v>1464943666</v>
      </c>
      <c r="L2761" s="9">
        <f t="shared" si="30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2">
        <f t="shared" si="303"/>
        <v>0.11</v>
      </c>
      <c r="R2761">
        <f t="shared" si="304"/>
        <v>52.5</v>
      </c>
      <c r="S2761" s="14" t="s">
        <v>8320</v>
      </c>
      <c r="T2761" t="s">
        <v>8356</v>
      </c>
      <c r="U2761" s="9">
        <f t="shared" si="305"/>
        <v>42524.36650462963</v>
      </c>
      <c r="V2761" s="9">
        <f t="shared" si="306"/>
        <v>42567.36650462963</v>
      </c>
      <c r="W2761">
        <f t="shared" si="307"/>
        <v>2016</v>
      </c>
    </row>
    <row r="2762" spans="1:23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9">
        <f t="shared" si="301"/>
        <v>41445.461319444446</v>
      </c>
      <c r="K2762">
        <v>1369134258</v>
      </c>
      <c r="L2762" s="9">
        <f t="shared" si="30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2">
        <f t="shared" si="303"/>
        <v>0</v>
      </c>
      <c r="R2762">
        <f t="shared" si="304"/>
        <v>0</v>
      </c>
      <c r="S2762" s="14" t="s">
        <v>8320</v>
      </c>
      <c r="T2762" t="s">
        <v>8356</v>
      </c>
      <c r="U2762" s="9">
        <f t="shared" si="305"/>
        <v>41415.461319444446</v>
      </c>
      <c r="V2762" s="9">
        <f t="shared" si="306"/>
        <v>41445.461319444446</v>
      </c>
      <c r="W2762">
        <f t="shared" si="307"/>
        <v>2013</v>
      </c>
    </row>
    <row r="2763" spans="1:23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9">
        <f t="shared" si="301"/>
        <v>41277.063576388886</v>
      </c>
      <c r="K2763">
        <v>1354584693</v>
      </c>
      <c r="L2763" s="9">
        <f t="shared" si="30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2">
        <f t="shared" si="303"/>
        <v>0.01</v>
      </c>
      <c r="R2763">
        <f t="shared" si="304"/>
        <v>9</v>
      </c>
      <c r="S2763" s="14" t="s">
        <v>8320</v>
      </c>
      <c r="T2763" t="s">
        <v>8356</v>
      </c>
      <c r="U2763" s="9">
        <f t="shared" si="305"/>
        <v>41247.063576388886</v>
      </c>
      <c r="V2763" s="9">
        <f t="shared" si="306"/>
        <v>41277.063576388886</v>
      </c>
      <c r="W2763">
        <f t="shared" si="307"/>
        <v>2012</v>
      </c>
    </row>
    <row r="2764" spans="1:23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9">
        <f t="shared" si="301"/>
        <v>40986.995312500003</v>
      </c>
      <c r="K2764">
        <v>1326934395</v>
      </c>
      <c r="L2764" s="9">
        <f t="shared" si="30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2">
        <f t="shared" si="303"/>
        <v>0.01</v>
      </c>
      <c r="R2764">
        <f t="shared" si="304"/>
        <v>25</v>
      </c>
      <c r="S2764" s="14" t="s">
        <v>8320</v>
      </c>
      <c r="T2764" t="s">
        <v>8356</v>
      </c>
      <c r="U2764" s="9">
        <f t="shared" si="305"/>
        <v>40927.036979166667</v>
      </c>
      <c r="V2764" s="9">
        <f t="shared" si="306"/>
        <v>40986.995312500003</v>
      </c>
      <c r="W2764">
        <f t="shared" si="307"/>
        <v>2012</v>
      </c>
    </row>
    <row r="2765" spans="1:23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9">
        <f t="shared" si="301"/>
        <v>41418.579675925925</v>
      </c>
      <c r="K2765">
        <v>1365515684</v>
      </c>
      <c r="L2765" s="9">
        <f t="shared" si="30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2">
        <f t="shared" si="303"/>
        <v>0</v>
      </c>
      <c r="R2765">
        <f t="shared" si="304"/>
        <v>30</v>
      </c>
      <c r="S2765" s="14" t="s">
        <v>8320</v>
      </c>
      <c r="T2765" t="s">
        <v>8356</v>
      </c>
      <c r="U2765" s="9">
        <f t="shared" si="305"/>
        <v>41373.579675925925</v>
      </c>
      <c r="V2765" s="9">
        <f t="shared" si="306"/>
        <v>41418.579675925925</v>
      </c>
      <c r="W2765">
        <f t="shared" si="307"/>
        <v>2013</v>
      </c>
    </row>
    <row r="2766" spans="1:23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9">
        <f t="shared" si="301"/>
        <v>41059.791666666664</v>
      </c>
      <c r="K2766">
        <v>1335855631</v>
      </c>
      <c r="L2766" s="9">
        <f t="shared" si="30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2">
        <f t="shared" si="303"/>
        <v>0.01</v>
      </c>
      <c r="R2766">
        <f t="shared" si="304"/>
        <v>11.25</v>
      </c>
      <c r="S2766" s="14" t="s">
        <v>8320</v>
      </c>
      <c r="T2766" t="s">
        <v>8356</v>
      </c>
      <c r="U2766" s="9">
        <f t="shared" si="305"/>
        <v>41030.292025462964</v>
      </c>
      <c r="V2766" s="9">
        <f t="shared" si="306"/>
        <v>41059.791666666664</v>
      </c>
      <c r="W2766">
        <f t="shared" si="307"/>
        <v>2012</v>
      </c>
    </row>
    <row r="2767" spans="1:23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9">
        <f t="shared" si="301"/>
        <v>41210.579027777778</v>
      </c>
      <c r="K2767">
        <v>1350050028</v>
      </c>
      <c r="L2767" s="9">
        <f t="shared" si="30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2">
        <f t="shared" si="303"/>
        <v>0</v>
      </c>
      <c r="R2767">
        <f t="shared" si="304"/>
        <v>0</v>
      </c>
      <c r="S2767" s="14" t="s">
        <v>8320</v>
      </c>
      <c r="T2767" t="s">
        <v>8356</v>
      </c>
      <c r="U2767" s="9">
        <f t="shared" si="305"/>
        <v>41194.579027777778</v>
      </c>
      <c r="V2767" s="9">
        <f t="shared" si="306"/>
        <v>41210.579027777778</v>
      </c>
      <c r="W2767">
        <f t="shared" si="307"/>
        <v>2012</v>
      </c>
    </row>
    <row r="2768" spans="1:23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9">
        <f t="shared" si="301"/>
        <v>40766.668032407411</v>
      </c>
      <c r="K2768">
        <v>1310486518</v>
      </c>
      <c r="L2768" s="9">
        <f t="shared" si="302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 s="12">
        <f t="shared" si="303"/>
        <v>0.02</v>
      </c>
      <c r="R2768">
        <f t="shared" si="304"/>
        <v>25</v>
      </c>
      <c r="S2768" s="14" t="s">
        <v>8320</v>
      </c>
      <c r="T2768" t="s">
        <v>8356</v>
      </c>
      <c r="U2768" s="9">
        <f t="shared" si="305"/>
        <v>40736.668032407411</v>
      </c>
      <c r="V2768" s="9">
        <f t="shared" si="306"/>
        <v>40766.668032407411</v>
      </c>
      <c r="W2768">
        <f t="shared" si="307"/>
        <v>2011</v>
      </c>
    </row>
    <row r="2769" spans="1:23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9">
        <f t="shared" si="301"/>
        <v>42232.958912037036</v>
      </c>
      <c r="K2769">
        <v>1434582050</v>
      </c>
      <c r="L2769" s="9">
        <f t="shared" si="30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2">
        <f t="shared" si="303"/>
        <v>0.01</v>
      </c>
      <c r="R2769">
        <f t="shared" si="304"/>
        <v>11.33</v>
      </c>
      <c r="S2769" s="14" t="s">
        <v>8320</v>
      </c>
      <c r="T2769" t="s">
        <v>8356</v>
      </c>
      <c r="U2769" s="9">
        <f t="shared" si="305"/>
        <v>42172.958912037036</v>
      </c>
      <c r="V2769" s="9">
        <f t="shared" si="306"/>
        <v>42232.958912037036</v>
      </c>
      <c r="W2769">
        <f t="shared" si="307"/>
        <v>2015</v>
      </c>
    </row>
    <row r="2770" spans="1:23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9">
        <f t="shared" si="301"/>
        <v>40997.573182870372</v>
      </c>
      <c r="K2770">
        <v>1330440323</v>
      </c>
      <c r="L2770" s="9">
        <f t="shared" si="30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2">
        <f t="shared" si="303"/>
        <v>0.14000000000000001</v>
      </c>
      <c r="R2770">
        <f t="shared" si="304"/>
        <v>29.47</v>
      </c>
      <c r="S2770" s="14" t="s">
        <v>8320</v>
      </c>
      <c r="T2770" t="s">
        <v>8356</v>
      </c>
      <c r="U2770" s="9">
        <f t="shared" si="305"/>
        <v>40967.614849537036</v>
      </c>
      <c r="V2770" s="9">
        <f t="shared" si="306"/>
        <v>40997.573182870372</v>
      </c>
      <c r="W2770">
        <f t="shared" si="307"/>
        <v>2012</v>
      </c>
    </row>
    <row r="2771" spans="1:23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9">
        <f t="shared" si="301"/>
        <v>41795.826273148152</v>
      </c>
      <c r="K2771">
        <v>1397677790</v>
      </c>
      <c r="L2771" s="9">
        <f t="shared" si="302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s="12">
        <f t="shared" si="303"/>
        <v>0</v>
      </c>
      <c r="R2771">
        <f t="shared" si="304"/>
        <v>1</v>
      </c>
      <c r="S2771" s="14" t="s">
        <v>8320</v>
      </c>
      <c r="T2771" t="s">
        <v>8356</v>
      </c>
      <c r="U2771" s="9">
        <f t="shared" si="305"/>
        <v>41745.826273148152</v>
      </c>
      <c r="V2771" s="9">
        <f t="shared" si="306"/>
        <v>41795.826273148152</v>
      </c>
      <c r="W2771">
        <f t="shared" si="307"/>
        <v>2014</v>
      </c>
    </row>
    <row r="2772" spans="1:23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9">
        <f t="shared" si="301"/>
        <v>41716.663541666669</v>
      </c>
      <c r="K2772">
        <v>1392569730</v>
      </c>
      <c r="L2772" s="9">
        <f t="shared" si="30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2">
        <f t="shared" si="303"/>
        <v>0.1</v>
      </c>
      <c r="R2772">
        <f t="shared" si="304"/>
        <v>63.1</v>
      </c>
      <c r="S2772" s="14" t="s">
        <v>8320</v>
      </c>
      <c r="T2772" t="s">
        <v>8356</v>
      </c>
      <c r="U2772" s="9">
        <f t="shared" si="305"/>
        <v>41686.705208333333</v>
      </c>
      <c r="V2772" s="9">
        <f t="shared" si="306"/>
        <v>41716.663541666669</v>
      </c>
      <c r="W2772">
        <f t="shared" si="307"/>
        <v>2014</v>
      </c>
    </row>
    <row r="2773" spans="1:23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9">
        <f t="shared" si="301"/>
        <v>41306.708333333336</v>
      </c>
      <c r="K2773">
        <v>1355489140</v>
      </c>
      <c r="L2773" s="9">
        <f t="shared" si="30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2">
        <f t="shared" si="303"/>
        <v>0</v>
      </c>
      <c r="R2773">
        <f t="shared" si="304"/>
        <v>0</v>
      </c>
      <c r="S2773" s="14" t="s">
        <v>8320</v>
      </c>
      <c r="T2773" t="s">
        <v>8356</v>
      </c>
      <c r="U2773" s="9">
        <f t="shared" si="305"/>
        <v>41257.531712962962</v>
      </c>
      <c r="V2773" s="9">
        <f t="shared" si="306"/>
        <v>41306.708333333336</v>
      </c>
      <c r="W2773">
        <f t="shared" si="307"/>
        <v>2012</v>
      </c>
    </row>
    <row r="2774" spans="1:23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9">
        <f t="shared" si="301"/>
        <v>41552.869143518517</v>
      </c>
      <c r="K2774">
        <v>1379710294</v>
      </c>
      <c r="L2774" s="9">
        <f t="shared" si="30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2">
        <f t="shared" si="303"/>
        <v>0</v>
      </c>
      <c r="R2774">
        <f t="shared" si="304"/>
        <v>0</v>
      </c>
      <c r="S2774" s="14" t="s">
        <v>8320</v>
      </c>
      <c r="T2774" t="s">
        <v>8356</v>
      </c>
      <c r="U2774" s="9">
        <f t="shared" si="305"/>
        <v>41537.869143518517</v>
      </c>
      <c r="V2774" s="9">
        <f t="shared" si="306"/>
        <v>41552.869143518517</v>
      </c>
      <c r="W2774">
        <f t="shared" si="307"/>
        <v>2013</v>
      </c>
    </row>
    <row r="2775" spans="1:23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9">
        <f t="shared" si="301"/>
        <v>42484.86482638889</v>
      </c>
      <c r="K2775">
        <v>1460666721</v>
      </c>
      <c r="L2775" s="9">
        <f t="shared" si="30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2">
        <f t="shared" si="303"/>
        <v>0</v>
      </c>
      <c r="R2775">
        <f t="shared" si="304"/>
        <v>1</v>
      </c>
      <c r="S2775" s="14" t="s">
        <v>8320</v>
      </c>
      <c r="T2775" t="s">
        <v>8356</v>
      </c>
      <c r="U2775" s="9">
        <f t="shared" si="305"/>
        <v>42474.86482638889</v>
      </c>
      <c r="V2775" s="9">
        <f t="shared" si="306"/>
        <v>42484.86482638889</v>
      </c>
      <c r="W2775">
        <f t="shared" si="307"/>
        <v>2016</v>
      </c>
    </row>
    <row r="2776" spans="1:23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9">
        <f t="shared" si="301"/>
        <v>41341.126481481479</v>
      </c>
      <c r="K2776">
        <v>1360119728</v>
      </c>
      <c r="L2776" s="9">
        <f t="shared" si="30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2">
        <f t="shared" si="303"/>
        <v>0.14000000000000001</v>
      </c>
      <c r="R2776">
        <f t="shared" si="304"/>
        <v>43.85</v>
      </c>
      <c r="S2776" s="14" t="s">
        <v>8320</v>
      </c>
      <c r="T2776" t="s">
        <v>8356</v>
      </c>
      <c r="U2776" s="9">
        <f t="shared" si="305"/>
        <v>41311.126481481479</v>
      </c>
      <c r="V2776" s="9">
        <f t="shared" si="306"/>
        <v>41341.126481481479</v>
      </c>
      <c r="W2776">
        <f t="shared" si="307"/>
        <v>2013</v>
      </c>
    </row>
    <row r="2777" spans="1:23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9">
        <f t="shared" si="301"/>
        <v>40893.013356481482</v>
      </c>
      <c r="K2777">
        <v>1321402754</v>
      </c>
      <c r="L2777" s="9">
        <f t="shared" si="30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2">
        <f t="shared" si="303"/>
        <v>0.03</v>
      </c>
      <c r="R2777">
        <f t="shared" si="304"/>
        <v>75</v>
      </c>
      <c r="S2777" s="14" t="s">
        <v>8320</v>
      </c>
      <c r="T2777" t="s">
        <v>8356</v>
      </c>
      <c r="U2777" s="9">
        <f t="shared" si="305"/>
        <v>40863.013356481482</v>
      </c>
      <c r="V2777" s="9">
        <f t="shared" si="306"/>
        <v>40893.013356481482</v>
      </c>
      <c r="W2777">
        <f t="shared" si="307"/>
        <v>2011</v>
      </c>
    </row>
    <row r="2778" spans="1:23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9">
        <f t="shared" si="301"/>
        <v>42167.297175925924</v>
      </c>
      <c r="K2778">
        <v>1431414476</v>
      </c>
      <c r="L2778" s="9">
        <f t="shared" si="30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2">
        <f t="shared" si="303"/>
        <v>0.08</v>
      </c>
      <c r="R2778">
        <f t="shared" si="304"/>
        <v>45.97</v>
      </c>
      <c r="S2778" s="14" t="s">
        <v>8320</v>
      </c>
      <c r="T2778" t="s">
        <v>8356</v>
      </c>
      <c r="U2778" s="9">
        <f t="shared" si="305"/>
        <v>42136.297175925924</v>
      </c>
      <c r="V2778" s="9">
        <f t="shared" si="306"/>
        <v>42167.297175925924</v>
      </c>
      <c r="W2778">
        <f t="shared" si="307"/>
        <v>2015</v>
      </c>
    </row>
    <row r="2779" spans="1:23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9">
        <f t="shared" si="301"/>
        <v>42202.669027777782</v>
      </c>
      <c r="K2779">
        <v>1434557004</v>
      </c>
      <c r="L2779" s="9">
        <f t="shared" si="30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2">
        <f t="shared" si="303"/>
        <v>0</v>
      </c>
      <c r="R2779">
        <f t="shared" si="304"/>
        <v>10</v>
      </c>
      <c r="S2779" s="14" t="s">
        <v>8320</v>
      </c>
      <c r="T2779" t="s">
        <v>8356</v>
      </c>
      <c r="U2779" s="9">
        <f t="shared" si="305"/>
        <v>42172.669027777782</v>
      </c>
      <c r="V2779" s="9">
        <f t="shared" si="306"/>
        <v>42202.669027777782</v>
      </c>
      <c r="W2779">
        <f t="shared" si="307"/>
        <v>2015</v>
      </c>
    </row>
    <row r="2780" spans="1:23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9">
        <f t="shared" si="301"/>
        <v>41876.978078703702</v>
      </c>
      <c r="K2780">
        <v>1406417306</v>
      </c>
      <c r="L2780" s="9">
        <f t="shared" si="30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2">
        <f t="shared" si="303"/>
        <v>0.26</v>
      </c>
      <c r="R2780">
        <f t="shared" si="304"/>
        <v>93.67</v>
      </c>
      <c r="S2780" s="14" t="s">
        <v>8320</v>
      </c>
      <c r="T2780" t="s">
        <v>8356</v>
      </c>
      <c r="U2780" s="9">
        <f t="shared" si="305"/>
        <v>41846.978078703702</v>
      </c>
      <c r="V2780" s="9">
        <f t="shared" si="306"/>
        <v>41876.978078703702</v>
      </c>
      <c r="W2780">
        <f t="shared" si="307"/>
        <v>2014</v>
      </c>
    </row>
    <row r="2781" spans="1:23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9">
        <f t="shared" si="301"/>
        <v>42330.627557870372</v>
      </c>
      <c r="K2781">
        <v>1445609021</v>
      </c>
      <c r="L2781" s="9">
        <f t="shared" si="30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2">
        <f t="shared" si="303"/>
        <v>0.02</v>
      </c>
      <c r="R2781">
        <f t="shared" si="304"/>
        <v>53</v>
      </c>
      <c r="S2781" s="14" t="s">
        <v>8320</v>
      </c>
      <c r="T2781" t="s">
        <v>8356</v>
      </c>
      <c r="U2781" s="9">
        <f t="shared" si="305"/>
        <v>42300.585891203707</v>
      </c>
      <c r="V2781" s="9">
        <f t="shared" si="306"/>
        <v>42330.627557870372</v>
      </c>
      <c r="W2781">
        <f t="shared" si="307"/>
        <v>2015</v>
      </c>
    </row>
    <row r="2782" spans="1:23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9">
        <f t="shared" si="301"/>
        <v>42804.447777777779</v>
      </c>
      <c r="K2782">
        <v>1486550688</v>
      </c>
      <c r="L2782" s="9">
        <f t="shared" si="302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2">
        <f t="shared" si="303"/>
        <v>0</v>
      </c>
      <c r="R2782">
        <f t="shared" si="304"/>
        <v>0</v>
      </c>
      <c r="S2782" s="14" t="s">
        <v>8320</v>
      </c>
      <c r="T2782" t="s">
        <v>8356</v>
      </c>
      <c r="U2782" s="9">
        <f t="shared" si="305"/>
        <v>42774.447777777779</v>
      </c>
      <c r="V2782" s="9">
        <f t="shared" si="306"/>
        <v>42804.447777777779</v>
      </c>
      <c r="W2782">
        <f t="shared" si="307"/>
        <v>2017</v>
      </c>
    </row>
    <row r="2783" spans="1:23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9">
        <f t="shared" si="301"/>
        <v>42047.291666666672</v>
      </c>
      <c r="K2783">
        <v>1421274954</v>
      </c>
      <c r="L2783" s="9">
        <f t="shared" si="302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2">
        <f t="shared" si="303"/>
        <v>1.05</v>
      </c>
      <c r="R2783">
        <f t="shared" si="304"/>
        <v>47</v>
      </c>
      <c r="S2783" s="14" t="s">
        <v>8315</v>
      </c>
      <c r="T2783" t="s">
        <v>8316</v>
      </c>
      <c r="U2783" s="9">
        <f t="shared" si="305"/>
        <v>42018.94159722222</v>
      </c>
      <c r="V2783" s="9">
        <f t="shared" si="306"/>
        <v>42047.291666666672</v>
      </c>
      <c r="W2783">
        <f t="shared" si="307"/>
        <v>2015</v>
      </c>
    </row>
    <row r="2784" spans="1:23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9">
        <f t="shared" si="301"/>
        <v>42052.207638888889</v>
      </c>
      <c r="K2784">
        <v>1421964718</v>
      </c>
      <c r="L2784" s="9">
        <f t="shared" si="302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2">
        <f t="shared" si="303"/>
        <v>1.2</v>
      </c>
      <c r="R2784">
        <f t="shared" si="304"/>
        <v>66.67</v>
      </c>
      <c r="S2784" s="14" t="s">
        <v>8315</v>
      </c>
      <c r="T2784" t="s">
        <v>8316</v>
      </c>
      <c r="U2784" s="9">
        <f t="shared" si="305"/>
        <v>42026.924976851849</v>
      </c>
      <c r="V2784" s="9">
        <f t="shared" si="306"/>
        <v>42052.207638888889</v>
      </c>
      <c r="W2784">
        <f t="shared" si="307"/>
        <v>2015</v>
      </c>
    </row>
    <row r="2785" spans="1:23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9">
        <f t="shared" si="301"/>
        <v>42117.535254629634</v>
      </c>
      <c r="K2785">
        <v>1428583846</v>
      </c>
      <c r="L2785" s="9">
        <f t="shared" si="302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2">
        <f t="shared" si="303"/>
        <v>1.1499999999999999</v>
      </c>
      <c r="R2785">
        <f t="shared" si="304"/>
        <v>18.77</v>
      </c>
      <c r="S2785" s="14" t="s">
        <v>8315</v>
      </c>
      <c r="T2785" t="s">
        <v>8316</v>
      </c>
      <c r="U2785" s="9">
        <f t="shared" si="305"/>
        <v>42103.535254629634</v>
      </c>
      <c r="V2785" s="9">
        <f t="shared" si="306"/>
        <v>42117.535254629634</v>
      </c>
      <c r="W2785">
        <f t="shared" si="307"/>
        <v>2015</v>
      </c>
    </row>
    <row r="2786" spans="1:23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9">
        <f t="shared" si="301"/>
        <v>41941.787534722222</v>
      </c>
      <c r="K2786">
        <v>1412794443</v>
      </c>
      <c r="L2786" s="9">
        <f t="shared" si="302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2">
        <f t="shared" si="303"/>
        <v>1.19</v>
      </c>
      <c r="R2786">
        <f t="shared" si="304"/>
        <v>66.11</v>
      </c>
      <c r="S2786" s="14" t="s">
        <v>8315</v>
      </c>
      <c r="T2786" t="s">
        <v>8316</v>
      </c>
      <c r="U2786" s="9">
        <f t="shared" si="305"/>
        <v>41920.787534722222</v>
      </c>
      <c r="V2786" s="9">
        <f t="shared" si="306"/>
        <v>41941.787534722222</v>
      </c>
      <c r="W2786">
        <f t="shared" si="307"/>
        <v>2014</v>
      </c>
    </row>
    <row r="2787" spans="1:23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9">
        <f t="shared" si="301"/>
        <v>42587.875</v>
      </c>
      <c r="K2787">
        <v>1467865967</v>
      </c>
      <c r="L2787" s="9">
        <f t="shared" si="302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2">
        <f t="shared" si="303"/>
        <v>1.05</v>
      </c>
      <c r="R2787">
        <f t="shared" si="304"/>
        <v>36.86</v>
      </c>
      <c r="S2787" s="14" t="s">
        <v>8315</v>
      </c>
      <c r="T2787" t="s">
        <v>8316</v>
      </c>
      <c r="U2787" s="9">
        <f t="shared" si="305"/>
        <v>42558.189432870371</v>
      </c>
      <c r="V2787" s="9">
        <f t="shared" si="306"/>
        <v>42587.875</v>
      </c>
      <c r="W2787">
        <f t="shared" si="307"/>
        <v>2016</v>
      </c>
    </row>
    <row r="2788" spans="1:23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9">
        <f t="shared" si="301"/>
        <v>41829.569212962961</v>
      </c>
      <c r="K2788">
        <v>1403703580</v>
      </c>
      <c r="L2788" s="9">
        <f t="shared" si="302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2">
        <f t="shared" si="303"/>
        <v>1.18</v>
      </c>
      <c r="R2788">
        <f t="shared" si="304"/>
        <v>39.81</v>
      </c>
      <c r="S2788" s="14" t="s">
        <v>8315</v>
      </c>
      <c r="T2788" t="s">
        <v>8316</v>
      </c>
      <c r="U2788" s="9">
        <f t="shared" si="305"/>
        <v>41815.569212962961</v>
      </c>
      <c r="V2788" s="9">
        <f t="shared" si="306"/>
        <v>41829.569212962961</v>
      </c>
      <c r="W2788">
        <f t="shared" si="307"/>
        <v>2014</v>
      </c>
    </row>
    <row r="2789" spans="1:23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9">
        <f t="shared" si="301"/>
        <v>41838.198518518519</v>
      </c>
      <c r="K2789">
        <v>1403066752</v>
      </c>
      <c r="L2789" s="9">
        <f t="shared" si="302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2">
        <f t="shared" si="303"/>
        <v>1.2</v>
      </c>
      <c r="R2789">
        <f t="shared" si="304"/>
        <v>31.5</v>
      </c>
      <c r="S2789" s="14" t="s">
        <v>8315</v>
      </c>
      <c r="T2789" t="s">
        <v>8316</v>
      </c>
      <c r="U2789" s="9">
        <f t="shared" si="305"/>
        <v>41808.198518518519</v>
      </c>
      <c r="V2789" s="9">
        <f t="shared" si="306"/>
        <v>41838.198518518519</v>
      </c>
      <c r="W2789">
        <f t="shared" si="307"/>
        <v>2014</v>
      </c>
    </row>
    <row r="2790" spans="1:23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9">
        <f t="shared" si="301"/>
        <v>42580.701886574076</v>
      </c>
      <c r="K2790">
        <v>1467219043</v>
      </c>
      <c r="L2790" s="9">
        <f t="shared" si="302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 s="12">
        <f t="shared" si="303"/>
        <v>1.03</v>
      </c>
      <c r="R2790">
        <f t="shared" si="304"/>
        <v>102.5</v>
      </c>
      <c r="S2790" s="14" t="s">
        <v>8315</v>
      </c>
      <c r="T2790" t="s">
        <v>8316</v>
      </c>
      <c r="U2790" s="9">
        <f t="shared" si="305"/>
        <v>42550.701886574076</v>
      </c>
      <c r="V2790" s="9">
        <f t="shared" si="306"/>
        <v>42580.701886574076</v>
      </c>
      <c r="W2790">
        <f t="shared" si="307"/>
        <v>2016</v>
      </c>
    </row>
    <row r="2791" spans="1:23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9">
        <f t="shared" si="301"/>
        <v>42075.166666666672</v>
      </c>
      <c r="K2791">
        <v>1424477934</v>
      </c>
      <c r="L2791" s="9">
        <f t="shared" si="302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2">
        <f t="shared" si="303"/>
        <v>1.01</v>
      </c>
      <c r="R2791">
        <f t="shared" si="304"/>
        <v>126.46</v>
      </c>
      <c r="S2791" s="14" t="s">
        <v>8315</v>
      </c>
      <c r="T2791" t="s">
        <v>8316</v>
      </c>
      <c r="U2791" s="9">
        <f t="shared" si="305"/>
        <v>42056.013124999998</v>
      </c>
      <c r="V2791" s="9">
        <f t="shared" si="306"/>
        <v>42075.166666666672</v>
      </c>
      <c r="W2791">
        <f t="shared" si="307"/>
        <v>2015</v>
      </c>
    </row>
    <row r="2792" spans="1:23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9">
        <f t="shared" si="301"/>
        <v>42046.938692129625</v>
      </c>
      <c r="K2792">
        <v>1421101903</v>
      </c>
      <c r="L2792" s="9">
        <f t="shared" si="302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2">
        <f t="shared" si="303"/>
        <v>1.05</v>
      </c>
      <c r="R2792">
        <f t="shared" si="304"/>
        <v>47.88</v>
      </c>
      <c r="S2792" s="14" t="s">
        <v>8315</v>
      </c>
      <c r="T2792" t="s">
        <v>8316</v>
      </c>
      <c r="U2792" s="9">
        <f t="shared" si="305"/>
        <v>42016.938692129625</v>
      </c>
      <c r="V2792" s="9">
        <f t="shared" si="306"/>
        <v>42046.938692129625</v>
      </c>
      <c r="W2792">
        <f t="shared" si="307"/>
        <v>2015</v>
      </c>
    </row>
    <row r="2793" spans="1:23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9">
        <f t="shared" si="301"/>
        <v>42622.166666666672</v>
      </c>
      <c r="K2793">
        <v>1470778559</v>
      </c>
      <c r="L2793" s="9">
        <f t="shared" si="302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2">
        <f t="shared" si="303"/>
        <v>1.03</v>
      </c>
      <c r="R2793">
        <f t="shared" si="304"/>
        <v>73.209999999999994</v>
      </c>
      <c r="S2793" s="14" t="s">
        <v>8315</v>
      </c>
      <c r="T2793" t="s">
        <v>8316</v>
      </c>
      <c r="U2793" s="9">
        <f t="shared" si="305"/>
        <v>42591.899988425925</v>
      </c>
      <c r="V2793" s="9">
        <f t="shared" si="306"/>
        <v>42622.166666666672</v>
      </c>
      <c r="W2793">
        <f t="shared" si="307"/>
        <v>2016</v>
      </c>
    </row>
    <row r="2794" spans="1:23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9">
        <f t="shared" si="301"/>
        <v>42228.231006944443</v>
      </c>
      <c r="K2794">
        <v>1435469559</v>
      </c>
      <c r="L2794" s="9">
        <f t="shared" si="302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2">
        <f t="shared" si="303"/>
        <v>1.08</v>
      </c>
      <c r="R2794">
        <f t="shared" si="304"/>
        <v>89.67</v>
      </c>
      <c r="S2794" s="14" t="s">
        <v>8315</v>
      </c>
      <c r="T2794" t="s">
        <v>8316</v>
      </c>
      <c r="U2794" s="9">
        <f t="shared" si="305"/>
        <v>42183.231006944443</v>
      </c>
      <c r="V2794" s="9">
        <f t="shared" si="306"/>
        <v>42228.231006944443</v>
      </c>
      <c r="W2794">
        <f t="shared" si="307"/>
        <v>2015</v>
      </c>
    </row>
    <row r="2795" spans="1:23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9">
        <f t="shared" si="301"/>
        <v>42206.419039351851</v>
      </c>
      <c r="K2795">
        <v>1434881005</v>
      </c>
      <c r="L2795" s="9">
        <f t="shared" si="302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2">
        <f t="shared" si="303"/>
        <v>1.1100000000000001</v>
      </c>
      <c r="R2795">
        <f t="shared" si="304"/>
        <v>151.46</v>
      </c>
      <c r="S2795" s="14" t="s">
        <v>8315</v>
      </c>
      <c r="T2795" t="s">
        <v>8316</v>
      </c>
      <c r="U2795" s="9">
        <f t="shared" si="305"/>
        <v>42176.419039351851</v>
      </c>
      <c r="V2795" s="9">
        <f t="shared" si="306"/>
        <v>42206.419039351851</v>
      </c>
      <c r="W2795">
        <f t="shared" si="307"/>
        <v>2015</v>
      </c>
    </row>
    <row r="2796" spans="1:23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9">
        <f t="shared" si="301"/>
        <v>42432.791666666672</v>
      </c>
      <c r="K2796">
        <v>1455640559</v>
      </c>
      <c r="L2796" s="9">
        <f t="shared" si="302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2">
        <f t="shared" si="303"/>
        <v>1.5</v>
      </c>
      <c r="R2796">
        <f t="shared" si="304"/>
        <v>25</v>
      </c>
      <c r="S2796" s="14" t="s">
        <v>8315</v>
      </c>
      <c r="T2796" t="s">
        <v>8316</v>
      </c>
      <c r="U2796" s="9">
        <f t="shared" si="305"/>
        <v>42416.691655092596</v>
      </c>
      <c r="V2796" s="9">
        <f t="shared" si="306"/>
        <v>42432.791666666672</v>
      </c>
      <c r="W2796">
        <f t="shared" si="307"/>
        <v>2016</v>
      </c>
    </row>
    <row r="2797" spans="1:23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9">
        <f t="shared" si="301"/>
        <v>41796.958333333336</v>
      </c>
      <c r="K2797">
        <v>1400675841</v>
      </c>
      <c r="L2797" s="9">
        <f t="shared" si="302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2">
        <f t="shared" si="303"/>
        <v>1.04</v>
      </c>
      <c r="R2797">
        <f t="shared" si="304"/>
        <v>36.5</v>
      </c>
      <c r="S2797" s="14" t="s">
        <v>8315</v>
      </c>
      <c r="T2797" t="s">
        <v>8316</v>
      </c>
      <c r="U2797" s="9">
        <f t="shared" si="305"/>
        <v>41780.525937500002</v>
      </c>
      <c r="V2797" s="9">
        <f t="shared" si="306"/>
        <v>41796.958333333336</v>
      </c>
      <c r="W2797">
        <f t="shared" si="307"/>
        <v>2014</v>
      </c>
    </row>
    <row r="2798" spans="1:23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9">
        <f t="shared" si="301"/>
        <v>41825.528101851851</v>
      </c>
      <c r="K2798">
        <v>1401972028</v>
      </c>
      <c r="L2798" s="9">
        <f t="shared" si="302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2">
        <f t="shared" si="303"/>
        <v>1.1599999999999999</v>
      </c>
      <c r="R2798">
        <f t="shared" si="304"/>
        <v>44</v>
      </c>
      <c r="S2798" s="14" t="s">
        <v>8315</v>
      </c>
      <c r="T2798" t="s">
        <v>8316</v>
      </c>
      <c r="U2798" s="9">
        <f t="shared" si="305"/>
        <v>41795.528101851851</v>
      </c>
      <c r="V2798" s="9">
        <f t="shared" si="306"/>
        <v>41825.528101851851</v>
      </c>
      <c r="W2798">
        <f t="shared" si="307"/>
        <v>2014</v>
      </c>
    </row>
    <row r="2799" spans="1:23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9">
        <f t="shared" si="301"/>
        <v>41828.94027777778</v>
      </c>
      <c r="K2799">
        <v>1402266840</v>
      </c>
      <c r="L2799" s="9">
        <f t="shared" si="302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2">
        <f t="shared" si="303"/>
        <v>1.03</v>
      </c>
      <c r="R2799">
        <f t="shared" si="304"/>
        <v>87.36</v>
      </c>
      <c r="S2799" s="14" t="s">
        <v>8315</v>
      </c>
      <c r="T2799" t="s">
        <v>8316</v>
      </c>
      <c r="U2799" s="9">
        <f t="shared" si="305"/>
        <v>41798.94027777778</v>
      </c>
      <c r="V2799" s="9">
        <f t="shared" si="306"/>
        <v>41828.94027777778</v>
      </c>
      <c r="W2799">
        <f t="shared" si="307"/>
        <v>2014</v>
      </c>
    </row>
    <row r="2800" spans="1:23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9">
        <f t="shared" si="301"/>
        <v>42216.666666666672</v>
      </c>
      <c r="K2800">
        <v>1437063121</v>
      </c>
      <c r="L2800" s="9">
        <f t="shared" si="302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2">
        <f t="shared" si="303"/>
        <v>1.01</v>
      </c>
      <c r="R2800">
        <f t="shared" si="304"/>
        <v>36.47</v>
      </c>
      <c r="S2800" s="14" t="s">
        <v>8315</v>
      </c>
      <c r="T2800" t="s">
        <v>8316</v>
      </c>
      <c r="U2800" s="9">
        <f t="shared" si="305"/>
        <v>42201.675011574072</v>
      </c>
      <c r="V2800" s="9">
        <f t="shared" si="306"/>
        <v>42216.666666666672</v>
      </c>
      <c r="W2800">
        <f t="shared" si="307"/>
        <v>2015</v>
      </c>
    </row>
    <row r="2801" spans="1:23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9">
        <f t="shared" si="301"/>
        <v>42538.666666666672</v>
      </c>
      <c r="K2801">
        <v>1463466070</v>
      </c>
      <c r="L2801" s="9">
        <f t="shared" si="302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2">
        <f t="shared" si="303"/>
        <v>1.17</v>
      </c>
      <c r="R2801">
        <f t="shared" si="304"/>
        <v>44.86</v>
      </c>
      <c r="S2801" s="14" t="s">
        <v>8315</v>
      </c>
      <c r="T2801" t="s">
        <v>8316</v>
      </c>
      <c r="U2801" s="9">
        <f t="shared" si="305"/>
        <v>42507.264699074076</v>
      </c>
      <c r="V2801" s="9">
        <f t="shared" si="306"/>
        <v>42538.666666666672</v>
      </c>
      <c r="W2801">
        <f t="shared" si="307"/>
        <v>2016</v>
      </c>
    </row>
    <row r="2802" spans="1:23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9">
        <f t="shared" si="301"/>
        <v>42008.552847222221</v>
      </c>
      <c r="K2802">
        <v>1415193366</v>
      </c>
      <c r="L2802" s="9">
        <f t="shared" si="302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2">
        <f t="shared" si="303"/>
        <v>1.33</v>
      </c>
      <c r="R2802">
        <f t="shared" si="304"/>
        <v>42.9</v>
      </c>
      <c r="S2802" s="14" t="s">
        <v>8315</v>
      </c>
      <c r="T2802" t="s">
        <v>8316</v>
      </c>
      <c r="U2802" s="9">
        <f t="shared" si="305"/>
        <v>41948.552847222221</v>
      </c>
      <c r="V2802" s="9">
        <f t="shared" si="306"/>
        <v>42008.552847222221</v>
      </c>
      <c r="W2802">
        <f t="shared" si="307"/>
        <v>2014</v>
      </c>
    </row>
    <row r="2803" spans="1:23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9">
        <f t="shared" si="301"/>
        <v>41922.458333333336</v>
      </c>
      <c r="K2803">
        <v>1411019409</v>
      </c>
      <c r="L2803" s="9">
        <f t="shared" si="302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2">
        <f t="shared" si="303"/>
        <v>1.33</v>
      </c>
      <c r="R2803">
        <f t="shared" si="304"/>
        <v>51.23</v>
      </c>
      <c r="S2803" s="14" t="s">
        <v>8315</v>
      </c>
      <c r="T2803" t="s">
        <v>8316</v>
      </c>
      <c r="U2803" s="9">
        <f t="shared" si="305"/>
        <v>41900.243159722224</v>
      </c>
      <c r="V2803" s="9">
        <f t="shared" si="306"/>
        <v>41922.458333333336</v>
      </c>
      <c r="W2803">
        <f t="shared" si="307"/>
        <v>2014</v>
      </c>
    </row>
    <row r="2804" spans="1:23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9">
        <f t="shared" si="301"/>
        <v>42222.64707175926</v>
      </c>
      <c r="K2804">
        <v>1436283107</v>
      </c>
      <c r="L2804" s="9">
        <f t="shared" si="302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2">
        <f t="shared" si="303"/>
        <v>1.02</v>
      </c>
      <c r="R2804">
        <f t="shared" si="304"/>
        <v>33.94</v>
      </c>
      <c r="S2804" s="14" t="s">
        <v>8315</v>
      </c>
      <c r="T2804" t="s">
        <v>8316</v>
      </c>
      <c r="U2804" s="9">
        <f t="shared" si="305"/>
        <v>42192.64707175926</v>
      </c>
      <c r="V2804" s="9">
        <f t="shared" si="306"/>
        <v>42222.64707175926</v>
      </c>
      <c r="W2804">
        <f t="shared" si="307"/>
        <v>2015</v>
      </c>
    </row>
    <row r="2805" spans="1:23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9">
        <f t="shared" si="301"/>
        <v>42201</v>
      </c>
      <c r="K2805">
        <v>1433295276</v>
      </c>
      <c r="L2805" s="9">
        <f t="shared" si="302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2">
        <f t="shared" si="303"/>
        <v>1.28</v>
      </c>
      <c r="R2805">
        <f t="shared" si="304"/>
        <v>90.74</v>
      </c>
      <c r="S2805" s="14" t="s">
        <v>8315</v>
      </c>
      <c r="T2805" t="s">
        <v>8316</v>
      </c>
      <c r="U2805" s="9">
        <f t="shared" si="305"/>
        <v>42158.065694444449</v>
      </c>
      <c r="V2805" s="9">
        <f t="shared" si="306"/>
        <v>42201</v>
      </c>
      <c r="W2805">
        <f t="shared" si="307"/>
        <v>2015</v>
      </c>
    </row>
    <row r="2806" spans="1:23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9">
        <f t="shared" si="301"/>
        <v>41911.453587962962</v>
      </c>
      <c r="K2806">
        <v>1409395990</v>
      </c>
      <c r="L2806" s="9">
        <f t="shared" si="302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2">
        <f t="shared" si="303"/>
        <v>1.1499999999999999</v>
      </c>
      <c r="R2806">
        <f t="shared" si="304"/>
        <v>50</v>
      </c>
      <c r="S2806" s="14" t="s">
        <v>8315</v>
      </c>
      <c r="T2806" t="s">
        <v>8316</v>
      </c>
      <c r="U2806" s="9">
        <f t="shared" si="305"/>
        <v>41881.453587962962</v>
      </c>
      <c r="V2806" s="9">
        <f t="shared" si="306"/>
        <v>41911.453587962962</v>
      </c>
      <c r="W2806">
        <f t="shared" si="307"/>
        <v>2014</v>
      </c>
    </row>
    <row r="2807" spans="1:23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9">
        <f t="shared" si="301"/>
        <v>42238.505474537036</v>
      </c>
      <c r="K2807">
        <v>1438085273</v>
      </c>
      <c r="L2807" s="9">
        <f t="shared" si="302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2">
        <f t="shared" si="303"/>
        <v>1.1000000000000001</v>
      </c>
      <c r="R2807">
        <f t="shared" si="304"/>
        <v>24.44</v>
      </c>
      <c r="S2807" s="14" t="s">
        <v>8315</v>
      </c>
      <c r="T2807" t="s">
        <v>8316</v>
      </c>
      <c r="U2807" s="9">
        <f t="shared" si="305"/>
        <v>42213.505474537036</v>
      </c>
      <c r="V2807" s="9">
        <f t="shared" si="306"/>
        <v>42238.505474537036</v>
      </c>
      <c r="W2807">
        <f t="shared" si="307"/>
        <v>2015</v>
      </c>
    </row>
    <row r="2808" spans="1:23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9">
        <f t="shared" si="301"/>
        <v>42221.458333333328</v>
      </c>
      <c r="K2808">
        <v>1435645490</v>
      </c>
      <c r="L2808" s="9">
        <f t="shared" si="302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2">
        <f t="shared" si="303"/>
        <v>1.1200000000000001</v>
      </c>
      <c r="R2808">
        <f t="shared" si="304"/>
        <v>44.25</v>
      </c>
      <c r="S2808" s="14" t="s">
        <v>8315</v>
      </c>
      <c r="T2808" t="s">
        <v>8316</v>
      </c>
      <c r="U2808" s="9">
        <f t="shared" si="305"/>
        <v>42185.267245370371</v>
      </c>
      <c r="V2808" s="9">
        <f t="shared" si="306"/>
        <v>42221.458333333328</v>
      </c>
      <c r="W2808">
        <f t="shared" si="307"/>
        <v>2015</v>
      </c>
    </row>
    <row r="2809" spans="1:23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9">
        <f t="shared" si="301"/>
        <v>42184.873124999998</v>
      </c>
      <c r="K2809">
        <v>1433019438</v>
      </c>
      <c r="L2809" s="9">
        <f t="shared" si="302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2">
        <f t="shared" si="303"/>
        <v>1.26</v>
      </c>
      <c r="R2809">
        <f t="shared" si="304"/>
        <v>67.739999999999995</v>
      </c>
      <c r="S2809" s="14" t="s">
        <v>8315</v>
      </c>
      <c r="T2809" t="s">
        <v>8316</v>
      </c>
      <c r="U2809" s="9">
        <f t="shared" si="305"/>
        <v>42154.873124999998</v>
      </c>
      <c r="V2809" s="9">
        <f t="shared" si="306"/>
        <v>42184.873124999998</v>
      </c>
      <c r="W2809">
        <f t="shared" si="307"/>
        <v>2015</v>
      </c>
    </row>
    <row r="2810" spans="1:23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9">
        <f t="shared" si="301"/>
        <v>42238.84646990741</v>
      </c>
      <c r="K2810">
        <v>1437682735</v>
      </c>
      <c r="L2810" s="9">
        <f t="shared" si="302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2">
        <f t="shared" si="303"/>
        <v>1</v>
      </c>
      <c r="R2810">
        <f t="shared" si="304"/>
        <v>65.38</v>
      </c>
      <c r="S2810" s="14" t="s">
        <v>8315</v>
      </c>
      <c r="T2810" t="s">
        <v>8316</v>
      </c>
      <c r="U2810" s="9">
        <f t="shared" si="305"/>
        <v>42208.84646990741</v>
      </c>
      <c r="V2810" s="9">
        <f t="shared" si="306"/>
        <v>42238.84646990741</v>
      </c>
      <c r="W2810">
        <f t="shared" si="307"/>
        <v>2015</v>
      </c>
    </row>
    <row r="2811" spans="1:23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9">
        <f t="shared" si="301"/>
        <v>42459.610416666663</v>
      </c>
      <c r="K2811">
        <v>1458647725</v>
      </c>
      <c r="L2811" s="9">
        <f t="shared" si="302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2">
        <f t="shared" si="303"/>
        <v>1.02</v>
      </c>
      <c r="R2811">
        <f t="shared" si="304"/>
        <v>121.9</v>
      </c>
      <c r="S2811" s="14" t="s">
        <v>8315</v>
      </c>
      <c r="T2811" t="s">
        <v>8316</v>
      </c>
      <c r="U2811" s="9">
        <f t="shared" si="305"/>
        <v>42451.496817129635</v>
      </c>
      <c r="V2811" s="9">
        <f t="shared" si="306"/>
        <v>42459.610416666663</v>
      </c>
      <c r="W2811">
        <f t="shared" si="307"/>
        <v>2016</v>
      </c>
    </row>
    <row r="2812" spans="1:23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9">
        <f t="shared" si="301"/>
        <v>41791.165972222225</v>
      </c>
      <c r="K2812">
        <v>1398828064</v>
      </c>
      <c r="L2812" s="9">
        <f t="shared" si="302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2">
        <f t="shared" si="303"/>
        <v>1.08</v>
      </c>
      <c r="R2812">
        <f t="shared" si="304"/>
        <v>47.46</v>
      </c>
      <c r="S2812" s="14" t="s">
        <v>8315</v>
      </c>
      <c r="T2812" t="s">
        <v>8316</v>
      </c>
      <c r="U2812" s="9">
        <f t="shared" si="305"/>
        <v>41759.13962962963</v>
      </c>
      <c r="V2812" s="9">
        <f t="shared" si="306"/>
        <v>41791.165972222225</v>
      </c>
      <c r="W2812">
        <f t="shared" si="307"/>
        <v>2014</v>
      </c>
    </row>
    <row r="2813" spans="1:23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9">
        <f t="shared" si="301"/>
        <v>42058.496562500004</v>
      </c>
      <c r="K2813">
        <v>1422100503</v>
      </c>
      <c r="L2813" s="9">
        <f t="shared" si="302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2">
        <f t="shared" si="303"/>
        <v>1</v>
      </c>
      <c r="R2813">
        <f t="shared" si="304"/>
        <v>92.84</v>
      </c>
      <c r="S2813" s="14" t="s">
        <v>8315</v>
      </c>
      <c r="T2813" t="s">
        <v>8316</v>
      </c>
      <c r="U2813" s="9">
        <f t="shared" si="305"/>
        <v>42028.496562500004</v>
      </c>
      <c r="V2813" s="9">
        <f t="shared" si="306"/>
        <v>42058.496562500004</v>
      </c>
      <c r="W2813">
        <f t="shared" si="307"/>
        <v>2015</v>
      </c>
    </row>
    <row r="2814" spans="1:23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9">
        <f t="shared" si="301"/>
        <v>42100.166666666672</v>
      </c>
      <c r="K2814">
        <v>1424368298</v>
      </c>
      <c r="L2814" s="9">
        <f t="shared" si="302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2">
        <f t="shared" si="303"/>
        <v>1.1299999999999999</v>
      </c>
      <c r="R2814">
        <f t="shared" si="304"/>
        <v>68.25</v>
      </c>
      <c r="S2814" s="14" t="s">
        <v>8315</v>
      </c>
      <c r="T2814" t="s">
        <v>8316</v>
      </c>
      <c r="U2814" s="9">
        <f t="shared" si="305"/>
        <v>42054.74418981481</v>
      </c>
      <c r="V2814" s="9">
        <f t="shared" si="306"/>
        <v>42100.166666666672</v>
      </c>
      <c r="W2814">
        <f t="shared" si="307"/>
        <v>2015</v>
      </c>
    </row>
    <row r="2815" spans="1:23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9">
        <f t="shared" si="301"/>
        <v>42718.742604166662</v>
      </c>
      <c r="K2815">
        <v>1479577761</v>
      </c>
      <c r="L2815" s="9">
        <f t="shared" si="302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2">
        <f t="shared" si="303"/>
        <v>1.28</v>
      </c>
      <c r="R2815">
        <f t="shared" si="304"/>
        <v>37.21</v>
      </c>
      <c r="S2815" s="14" t="s">
        <v>8315</v>
      </c>
      <c r="T2815" t="s">
        <v>8316</v>
      </c>
      <c r="U2815" s="9">
        <f t="shared" si="305"/>
        <v>42693.742604166662</v>
      </c>
      <c r="V2815" s="9">
        <f t="shared" si="306"/>
        <v>42718.742604166662</v>
      </c>
      <c r="W2815">
        <f t="shared" si="307"/>
        <v>2016</v>
      </c>
    </row>
    <row r="2816" spans="1:23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9">
        <f t="shared" si="301"/>
        <v>42133.399479166663</v>
      </c>
      <c r="K2816">
        <v>1428572115</v>
      </c>
      <c r="L2816" s="9">
        <f t="shared" si="302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2">
        <f t="shared" si="303"/>
        <v>1.08</v>
      </c>
      <c r="R2816">
        <f t="shared" si="304"/>
        <v>25.25</v>
      </c>
      <c r="S2816" s="14" t="s">
        <v>8315</v>
      </c>
      <c r="T2816" t="s">
        <v>8316</v>
      </c>
      <c r="U2816" s="9">
        <f t="shared" si="305"/>
        <v>42103.399479166663</v>
      </c>
      <c r="V2816" s="9">
        <f t="shared" si="306"/>
        <v>42133.399479166663</v>
      </c>
      <c r="W2816">
        <f t="shared" si="307"/>
        <v>2015</v>
      </c>
    </row>
    <row r="2817" spans="1:23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9">
        <f t="shared" si="301"/>
        <v>42589.776724537034</v>
      </c>
      <c r="K2817">
        <v>1468003109</v>
      </c>
      <c r="L2817" s="9">
        <f t="shared" si="302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2">
        <f t="shared" si="303"/>
        <v>2.42</v>
      </c>
      <c r="R2817">
        <f t="shared" si="304"/>
        <v>43.21</v>
      </c>
      <c r="S2817" s="14" t="s">
        <v>8315</v>
      </c>
      <c r="T2817" t="s">
        <v>8316</v>
      </c>
      <c r="U2817" s="9">
        <f t="shared" si="305"/>
        <v>42559.776724537034</v>
      </c>
      <c r="V2817" s="9">
        <f t="shared" si="306"/>
        <v>42589.776724537034</v>
      </c>
      <c r="W2817">
        <f t="shared" si="307"/>
        <v>2016</v>
      </c>
    </row>
    <row r="2818" spans="1:23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9">
        <f t="shared" ref="J2818:J2881" si="308">(I2818/86400)+DATE(1970,1,1)</f>
        <v>42218.666666666672</v>
      </c>
      <c r="K2818">
        <v>1435921992</v>
      </c>
      <c r="L2818" s="9">
        <f t="shared" ref="L2818:L2881" si="309">(K2818/86400)+DATE(1970,1,1)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2">
        <f t="shared" si="303"/>
        <v>1.42</v>
      </c>
      <c r="R2818">
        <f t="shared" si="304"/>
        <v>25.13</v>
      </c>
      <c r="S2818" s="14" t="s">
        <v>8315</v>
      </c>
      <c r="T2818" t="s">
        <v>8316</v>
      </c>
      <c r="U2818" s="9">
        <f t="shared" si="305"/>
        <v>42188.467499999999</v>
      </c>
      <c r="V2818" s="9">
        <f t="shared" si="306"/>
        <v>42218.666666666672</v>
      </c>
      <c r="W2818">
        <f t="shared" si="307"/>
        <v>2015</v>
      </c>
    </row>
    <row r="2819" spans="1:23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9">
        <f t="shared" si="308"/>
        <v>42063.634976851856</v>
      </c>
      <c r="K2819">
        <v>1421680462</v>
      </c>
      <c r="L2819" s="9">
        <f t="shared" si="309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2">
        <f t="shared" ref="Q2819:Q2882" si="310">ROUND(E2819/D2819,2)</f>
        <v>1.3</v>
      </c>
      <c r="R2819">
        <f t="shared" ref="R2819:R2882" si="311">IFERROR(ROUND(E2819/N2819,2),0)</f>
        <v>23.64</v>
      </c>
      <c r="S2819" s="14" t="s">
        <v>8315</v>
      </c>
      <c r="T2819" t="s">
        <v>8316</v>
      </c>
      <c r="U2819" s="9">
        <f t="shared" ref="U2819:U2882" si="312">(K2819/86400)+DATE(1970,1,1)</f>
        <v>42023.634976851856</v>
      </c>
      <c r="V2819" s="9">
        <f t="shared" ref="V2819:V2882" si="313">(I2819/86400)+DATE(1970,1,1)</f>
        <v>42063.634976851856</v>
      </c>
      <c r="W2819">
        <f t="shared" ref="W2819:W2882" si="314">YEAR(U2819)</f>
        <v>2015</v>
      </c>
    </row>
    <row r="2820" spans="1:23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9">
        <f t="shared" si="308"/>
        <v>42270.598217592589</v>
      </c>
      <c r="K2820">
        <v>1441290086</v>
      </c>
      <c r="L2820" s="9">
        <f t="shared" si="30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2">
        <f t="shared" si="310"/>
        <v>1.06</v>
      </c>
      <c r="R2820">
        <f t="shared" si="311"/>
        <v>103.95</v>
      </c>
      <c r="S2820" s="14" t="s">
        <v>8315</v>
      </c>
      <c r="T2820" t="s">
        <v>8316</v>
      </c>
      <c r="U2820" s="9">
        <f t="shared" si="312"/>
        <v>42250.598217592589</v>
      </c>
      <c r="V2820" s="9">
        <f t="shared" si="313"/>
        <v>42270.598217592589</v>
      </c>
      <c r="W2820">
        <f t="shared" si="314"/>
        <v>2015</v>
      </c>
    </row>
    <row r="2821" spans="1:23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9">
        <f t="shared" si="308"/>
        <v>42169.525567129633</v>
      </c>
      <c r="K2821">
        <v>1431693409</v>
      </c>
      <c r="L2821" s="9">
        <f t="shared" si="30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2">
        <f t="shared" si="310"/>
        <v>1.05</v>
      </c>
      <c r="R2821">
        <f t="shared" si="311"/>
        <v>50.38</v>
      </c>
      <c r="S2821" s="14" t="s">
        <v>8315</v>
      </c>
      <c r="T2821" t="s">
        <v>8316</v>
      </c>
      <c r="U2821" s="9">
        <f t="shared" si="312"/>
        <v>42139.525567129633</v>
      </c>
      <c r="V2821" s="9">
        <f t="shared" si="313"/>
        <v>42169.525567129633</v>
      </c>
      <c r="W2821">
        <f t="shared" si="314"/>
        <v>2015</v>
      </c>
    </row>
    <row r="2822" spans="1:23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9">
        <f t="shared" si="308"/>
        <v>42426</v>
      </c>
      <c r="K2822">
        <v>1454337589</v>
      </c>
      <c r="L2822" s="9">
        <f t="shared" si="30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2">
        <f t="shared" si="310"/>
        <v>1.36</v>
      </c>
      <c r="R2822">
        <f t="shared" si="311"/>
        <v>13.6</v>
      </c>
      <c r="S2822" s="14" t="s">
        <v>8315</v>
      </c>
      <c r="T2822" t="s">
        <v>8316</v>
      </c>
      <c r="U2822" s="9">
        <f t="shared" si="312"/>
        <v>42401.610983796301</v>
      </c>
      <c r="V2822" s="9">
        <f t="shared" si="313"/>
        <v>42426</v>
      </c>
      <c r="W2822">
        <f t="shared" si="314"/>
        <v>2016</v>
      </c>
    </row>
    <row r="2823" spans="1:23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9">
        <f t="shared" si="308"/>
        <v>41905.922858796301</v>
      </c>
      <c r="K2823">
        <v>1408918135</v>
      </c>
      <c r="L2823" s="9">
        <f t="shared" si="30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2">
        <f t="shared" si="310"/>
        <v>1</v>
      </c>
      <c r="R2823">
        <f t="shared" si="311"/>
        <v>28.57</v>
      </c>
      <c r="S2823" s="14" t="s">
        <v>8315</v>
      </c>
      <c r="T2823" t="s">
        <v>8316</v>
      </c>
      <c r="U2823" s="9">
        <f t="shared" si="312"/>
        <v>41875.922858796301</v>
      </c>
      <c r="V2823" s="9">
        <f t="shared" si="313"/>
        <v>41905.922858796301</v>
      </c>
      <c r="W2823">
        <f t="shared" si="314"/>
        <v>2014</v>
      </c>
    </row>
    <row r="2824" spans="1:23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9">
        <f t="shared" si="308"/>
        <v>42090.642268518517</v>
      </c>
      <c r="K2824">
        <v>1424881492</v>
      </c>
      <c r="L2824" s="9">
        <f t="shared" si="30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2">
        <f t="shared" si="310"/>
        <v>1</v>
      </c>
      <c r="R2824">
        <f t="shared" si="311"/>
        <v>63.83</v>
      </c>
      <c r="S2824" s="14" t="s">
        <v>8315</v>
      </c>
      <c r="T2824" t="s">
        <v>8316</v>
      </c>
      <c r="U2824" s="9">
        <f t="shared" si="312"/>
        <v>42060.683935185181</v>
      </c>
      <c r="V2824" s="9">
        <f t="shared" si="313"/>
        <v>42090.642268518517</v>
      </c>
      <c r="W2824">
        <f t="shared" si="314"/>
        <v>2015</v>
      </c>
    </row>
    <row r="2825" spans="1:23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9">
        <f t="shared" si="308"/>
        <v>42094.957638888889</v>
      </c>
      <c r="K2825">
        <v>1425428206</v>
      </c>
      <c r="L2825" s="9">
        <f t="shared" si="30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2">
        <f t="shared" si="310"/>
        <v>1.24</v>
      </c>
      <c r="R2825">
        <f t="shared" si="311"/>
        <v>8.86</v>
      </c>
      <c r="S2825" s="14" t="s">
        <v>8315</v>
      </c>
      <c r="T2825" t="s">
        <v>8316</v>
      </c>
      <c r="U2825" s="9">
        <f t="shared" si="312"/>
        <v>42067.011643518519</v>
      </c>
      <c r="V2825" s="9">
        <f t="shared" si="313"/>
        <v>42094.957638888889</v>
      </c>
      <c r="W2825">
        <f t="shared" si="314"/>
        <v>2015</v>
      </c>
    </row>
    <row r="2826" spans="1:23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9">
        <f t="shared" si="308"/>
        <v>42168.071527777778</v>
      </c>
      <c r="K2826">
        <v>1431412196</v>
      </c>
      <c r="L2826" s="9">
        <f t="shared" si="30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2">
        <f t="shared" si="310"/>
        <v>1.17</v>
      </c>
      <c r="R2826">
        <f t="shared" si="311"/>
        <v>50.67</v>
      </c>
      <c r="S2826" s="14" t="s">
        <v>8315</v>
      </c>
      <c r="T2826" t="s">
        <v>8316</v>
      </c>
      <c r="U2826" s="9">
        <f t="shared" si="312"/>
        <v>42136.270787037036</v>
      </c>
      <c r="V2826" s="9">
        <f t="shared" si="313"/>
        <v>42168.071527777778</v>
      </c>
      <c r="W2826">
        <f t="shared" si="314"/>
        <v>2015</v>
      </c>
    </row>
    <row r="2827" spans="1:23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9">
        <f t="shared" si="308"/>
        <v>42342.792662037042</v>
      </c>
      <c r="K2827">
        <v>1446663686</v>
      </c>
      <c r="L2827" s="9">
        <f t="shared" si="30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2">
        <f t="shared" si="310"/>
        <v>1.03</v>
      </c>
      <c r="R2827">
        <f t="shared" si="311"/>
        <v>60.78</v>
      </c>
      <c r="S2827" s="14" t="s">
        <v>8315</v>
      </c>
      <c r="T2827" t="s">
        <v>8316</v>
      </c>
      <c r="U2827" s="9">
        <f t="shared" si="312"/>
        <v>42312.792662037042</v>
      </c>
      <c r="V2827" s="9">
        <f t="shared" si="313"/>
        <v>42342.792662037042</v>
      </c>
      <c r="W2827">
        <f t="shared" si="314"/>
        <v>2015</v>
      </c>
    </row>
    <row r="2828" spans="1:23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9">
        <f t="shared" si="308"/>
        <v>42195.291666666672</v>
      </c>
      <c r="K2828">
        <v>1434415812</v>
      </c>
      <c r="L2828" s="9">
        <f t="shared" si="30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2">
        <f t="shared" si="310"/>
        <v>1.08</v>
      </c>
      <c r="R2828">
        <f t="shared" si="311"/>
        <v>113.42</v>
      </c>
      <c r="S2828" s="14" t="s">
        <v>8315</v>
      </c>
      <c r="T2828" t="s">
        <v>8316</v>
      </c>
      <c r="U2828" s="9">
        <f t="shared" si="312"/>
        <v>42171.034861111111</v>
      </c>
      <c r="V2828" s="9">
        <f t="shared" si="313"/>
        <v>42195.291666666672</v>
      </c>
      <c r="W2828">
        <f t="shared" si="314"/>
        <v>2015</v>
      </c>
    </row>
    <row r="2829" spans="1:23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9">
        <f t="shared" si="308"/>
        <v>42524.6875</v>
      </c>
      <c r="K2829">
        <v>1462379066</v>
      </c>
      <c r="L2829" s="9">
        <f t="shared" si="30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2">
        <f t="shared" si="310"/>
        <v>1.2</v>
      </c>
      <c r="R2829">
        <f t="shared" si="311"/>
        <v>104.57</v>
      </c>
      <c r="S2829" s="14" t="s">
        <v>8315</v>
      </c>
      <c r="T2829" t="s">
        <v>8316</v>
      </c>
      <c r="U2829" s="9">
        <f t="shared" si="312"/>
        <v>42494.683634259258</v>
      </c>
      <c r="V2829" s="9">
        <f t="shared" si="313"/>
        <v>42524.6875</v>
      </c>
      <c r="W2829">
        <f t="shared" si="314"/>
        <v>2016</v>
      </c>
    </row>
    <row r="2830" spans="1:23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9">
        <f t="shared" si="308"/>
        <v>42279.958333333328</v>
      </c>
      <c r="K2830">
        <v>1441606869</v>
      </c>
      <c r="L2830" s="9">
        <f t="shared" si="30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2">
        <f t="shared" si="310"/>
        <v>1</v>
      </c>
      <c r="R2830">
        <f t="shared" si="311"/>
        <v>98.31</v>
      </c>
      <c r="S2830" s="14" t="s">
        <v>8315</v>
      </c>
      <c r="T2830" t="s">
        <v>8316</v>
      </c>
      <c r="U2830" s="9">
        <f t="shared" si="312"/>
        <v>42254.264687499999</v>
      </c>
      <c r="V2830" s="9">
        <f t="shared" si="313"/>
        <v>42279.958333333328</v>
      </c>
      <c r="W2830">
        <f t="shared" si="314"/>
        <v>2015</v>
      </c>
    </row>
    <row r="2831" spans="1:23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9">
        <f t="shared" si="308"/>
        <v>42523.434236111112</v>
      </c>
      <c r="K2831">
        <v>1462443918</v>
      </c>
      <c r="L2831" s="9">
        <f t="shared" si="30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2">
        <f t="shared" si="310"/>
        <v>1.07</v>
      </c>
      <c r="R2831">
        <f t="shared" si="311"/>
        <v>35.04</v>
      </c>
      <c r="S2831" s="14" t="s">
        <v>8315</v>
      </c>
      <c r="T2831" t="s">
        <v>8316</v>
      </c>
      <c r="U2831" s="9">
        <f t="shared" si="312"/>
        <v>42495.434236111112</v>
      </c>
      <c r="V2831" s="9">
        <f t="shared" si="313"/>
        <v>42523.434236111112</v>
      </c>
      <c r="W2831">
        <f t="shared" si="314"/>
        <v>2016</v>
      </c>
    </row>
    <row r="2832" spans="1:23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9">
        <f t="shared" si="308"/>
        <v>41771.165972222225</v>
      </c>
      <c r="K2832">
        <v>1398802148</v>
      </c>
      <c r="L2832" s="9">
        <f t="shared" si="30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2">
        <f t="shared" si="310"/>
        <v>1</v>
      </c>
      <c r="R2832">
        <f t="shared" si="311"/>
        <v>272.73</v>
      </c>
      <c r="S2832" s="14" t="s">
        <v>8315</v>
      </c>
      <c r="T2832" t="s">
        <v>8316</v>
      </c>
      <c r="U2832" s="9">
        <f t="shared" si="312"/>
        <v>41758.839675925927</v>
      </c>
      <c r="V2832" s="9">
        <f t="shared" si="313"/>
        <v>41771.165972222225</v>
      </c>
      <c r="W2832">
        <f t="shared" si="314"/>
        <v>2014</v>
      </c>
    </row>
    <row r="2833" spans="1:23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9">
        <f t="shared" si="308"/>
        <v>42201.824884259258</v>
      </c>
      <c r="K2833">
        <v>1434484070</v>
      </c>
      <c r="L2833" s="9">
        <f t="shared" si="30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2">
        <f t="shared" si="310"/>
        <v>1.1100000000000001</v>
      </c>
      <c r="R2833">
        <f t="shared" si="311"/>
        <v>63.85</v>
      </c>
      <c r="S2833" s="14" t="s">
        <v>8315</v>
      </c>
      <c r="T2833" t="s">
        <v>8316</v>
      </c>
      <c r="U2833" s="9">
        <f t="shared" si="312"/>
        <v>42171.824884259258</v>
      </c>
      <c r="V2833" s="9">
        <f t="shared" si="313"/>
        <v>42201.824884259258</v>
      </c>
      <c r="W2833">
        <f t="shared" si="314"/>
        <v>2015</v>
      </c>
    </row>
    <row r="2834" spans="1:23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9">
        <f t="shared" si="308"/>
        <v>41966.916666666672</v>
      </c>
      <c r="K2834">
        <v>1414342894</v>
      </c>
      <c r="L2834" s="9">
        <f t="shared" si="30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2">
        <f t="shared" si="310"/>
        <v>1.1499999999999999</v>
      </c>
      <c r="R2834">
        <f t="shared" si="311"/>
        <v>30.19</v>
      </c>
      <c r="S2834" s="14" t="s">
        <v>8315</v>
      </c>
      <c r="T2834" t="s">
        <v>8316</v>
      </c>
      <c r="U2834" s="9">
        <f t="shared" si="312"/>
        <v>41938.709421296298</v>
      </c>
      <c r="V2834" s="9">
        <f t="shared" si="313"/>
        <v>41966.916666666672</v>
      </c>
      <c r="W2834">
        <f t="shared" si="314"/>
        <v>2014</v>
      </c>
    </row>
    <row r="2835" spans="1:2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9">
        <f t="shared" si="308"/>
        <v>42288.083333333328</v>
      </c>
      <c r="K2835">
        <v>1442804633</v>
      </c>
      <c r="L2835" s="9">
        <f t="shared" si="30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2">
        <f t="shared" si="310"/>
        <v>1.08</v>
      </c>
      <c r="R2835">
        <f t="shared" si="311"/>
        <v>83.51</v>
      </c>
      <c r="S2835" s="14" t="s">
        <v>8315</v>
      </c>
      <c r="T2835" t="s">
        <v>8316</v>
      </c>
      <c r="U2835" s="9">
        <f t="shared" si="312"/>
        <v>42268.127696759257</v>
      </c>
      <c r="V2835" s="9">
        <f t="shared" si="313"/>
        <v>42288.083333333328</v>
      </c>
      <c r="W2835">
        <f t="shared" si="314"/>
        <v>2015</v>
      </c>
    </row>
    <row r="2836" spans="1:23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9">
        <f t="shared" si="308"/>
        <v>42034.959837962961</v>
      </c>
      <c r="K2836">
        <v>1421362930</v>
      </c>
      <c r="L2836" s="9">
        <f t="shared" si="30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2">
        <f t="shared" si="310"/>
        <v>1.7</v>
      </c>
      <c r="R2836">
        <f t="shared" si="311"/>
        <v>64.760000000000005</v>
      </c>
      <c r="S2836" s="14" t="s">
        <v>8315</v>
      </c>
      <c r="T2836" t="s">
        <v>8316</v>
      </c>
      <c r="U2836" s="9">
        <f t="shared" si="312"/>
        <v>42019.959837962961</v>
      </c>
      <c r="V2836" s="9">
        <f t="shared" si="313"/>
        <v>42034.959837962961</v>
      </c>
      <c r="W2836">
        <f t="shared" si="314"/>
        <v>2015</v>
      </c>
    </row>
    <row r="2837" spans="1:23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9">
        <f t="shared" si="308"/>
        <v>42343</v>
      </c>
      <c r="K2837">
        <v>1446742417</v>
      </c>
      <c r="L2837" s="9">
        <f t="shared" si="30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2">
        <f t="shared" si="310"/>
        <v>1.87</v>
      </c>
      <c r="R2837">
        <f t="shared" si="311"/>
        <v>20.12</v>
      </c>
      <c r="S2837" s="14" t="s">
        <v>8315</v>
      </c>
      <c r="T2837" t="s">
        <v>8316</v>
      </c>
      <c r="U2837" s="9">
        <f t="shared" si="312"/>
        <v>42313.703900462962</v>
      </c>
      <c r="V2837" s="9">
        <f t="shared" si="313"/>
        <v>42343</v>
      </c>
      <c r="W2837">
        <f t="shared" si="314"/>
        <v>2015</v>
      </c>
    </row>
    <row r="2838" spans="1:23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9">
        <f t="shared" si="308"/>
        <v>42784.207638888889</v>
      </c>
      <c r="K2838">
        <v>1484115418</v>
      </c>
      <c r="L2838" s="9">
        <f t="shared" si="30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2">
        <f t="shared" si="310"/>
        <v>1.08</v>
      </c>
      <c r="R2838">
        <f t="shared" si="311"/>
        <v>44.09</v>
      </c>
      <c r="S2838" s="14" t="s">
        <v>8315</v>
      </c>
      <c r="T2838" t="s">
        <v>8316</v>
      </c>
      <c r="U2838" s="9">
        <f t="shared" si="312"/>
        <v>42746.261782407411</v>
      </c>
      <c r="V2838" s="9">
        <f t="shared" si="313"/>
        <v>42784.207638888889</v>
      </c>
      <c r="W2838">
        <f t="shared" si="314"/>
        <v>2017</v>
      </c>
    </row>
    <row r="2839" spans="1:23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9">
        <f t="shared" si="308"/>
        <v>42347.950046296297</v>
      </c>
      <c r="K2839">
        <v>1446241684</v>
      </c>
      <c r="L2839" s="9">
        <f t="shared" si="30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2">
        <f t="shared" si="310"/>
        <v>1</v>
      </c>
      <c r="R2839">
        <f t="shared" si="311"/>
        <v>40.479999999999997</v>
      </c>
      <c r="S2839" s="14" t="s">
        <v>8315</v>
      </c>
      <c r="T2839" t="s">
        <v>8316</v>
      </c>
      <c r="U2839" s="9">
        <f t="shared" si="312"/>
        <v>42307.908379629633</v>
      </c>
      <c r="V2839" s="9">
        <f t="shared" si="313"/>
        <v>42347.950046296297</v>
      </c>
      <c r="W2839">
        <f t="shared" si="314"/>
        <v>2015</v>
      </c>
    </row>
    <row r="2840" spans="1:23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9">
        <f t="shared" si="308"/>
        <v>41864.916666666664</v>
      </c>
      <c r="K2840">
        <v>1406039696</v>
      </c>
      <c r="L2840" s="9">
        <f t="shared" si="30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2">
        <f t="shared" si="310"/>
        <v>1.2</v>
      </c>
      <c r="R2840">
        <f t="shared" si="311"/>
        <v>44.54</v>
      </c>
      <c r="S2840" s="14" t="s">
        <v>8315</v>
      </c>
      <c r="T2840" t="s">
        <v>8316</v>
      </c>
      <c r="U2840" s="9">
        <f t="shared" si="312"/>
        <v>41842.607592592591</v>
      </c>
      <c r="V2840" s="9">
        <f t="shared" si="313"/>
        <v>41864.916666666664</v>
      </c>
      <c r="W2840">
        <f t="shared" si="314"/>
        <v>2014</v>
      </c>
    </row>
    <row r="2841" spans="1:23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9">
        <f t="shared" si="308"/>
        <v>41876.207638888889</v>
      </c>
      <c r="K2841">
        <v>1406958354</v>
      </c>
      <c r="L2841" s="9">
        <f t="shared" si="30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2">
        <f t="shared" si="310"/>
        <v>1.1100000000000001</v>
      </c>
      <c r="R2841">
        <f t="shared" si="311"/>
        <v>125.81</v>
      </c>
      <c r="S2841" s="14" t="s">
        <v>8315</v>
      </c>
      <c r="T2841" t="s">
        <v>8316</v>
      </c>
      <c r="U2841" s="9">
        <f t="shared" si="312"/>
        <v>41853.240208333329</v>
      </c>
      <c r="V2841" s="9">
        <f t="shared" si="313"/>
        <v>41876.207638888889</v>
      </c>
      <c r="W2841">
        <f t="shared" si="314"/>
        <v>2014</v>
      </c>
    </row>
    <row r="2842" spans="1:23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9">
        <f t="shared" si="308"/>
        <v>42081.708333333328</v>
      </c>
      <c r="K2842">
        <v>1424825479</v>
      </c>
      <c r="L2842" s="9">
        <f t="shared" si="30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2">
        <f t="shared" si="310"/>
        <v>1.04</v>
      </c>
      <c r="R2842">
        <f t="shared" si="311"/>
        <v>19.7</v>
      </c>
      <c r="S2842" s="14" t="s">
        <v>8315</v>
      </c>
      <c r="T2842" t="s">
        <v>8316</v>
      </c>
      <c r="U2842" s="9">
        <f t="shared" si="312"/>
        <v>42060.035636574074</v>
      </c>
      <c r="V2842" s="9">
        <f t="shared" si="313"/>
        <v>42081.708333333328</v>
      </c>
      <c r="W2842">
        <f t="shared" si="314"/>
        <v>2015</v>
      </c>
    </row>
    <row r="2843" spans="1:23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9">
        <f t="shared" si="308"/>
        <v>42351.781215277777</v>
      </c>
      <c r="K2843">
        <v>1444844697</v>
      </c>
      <c r="L2843" s="9">
        <f t="shared" si="309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 s="12">
        <f t="shared" si="310"/>
        <v>0.01</v>
      </c>
      <c r="R2843">
        <f t="shared" si="311"/>
        <v>10</v>
      </c>
      <c r="S2843" s="14" t="s">
        <v>8315</v>
      </c>
      <c r="T2843" t="s">
        <v>8316</v>
      </c>
      <c r="U2843" s="9">
        <f t="shared" si="312"/>
        <v>42291.739548611113</v>
      </c>
      <c r="V2843" s="9">
        <f t="shared" si="313"/>
        <v>42351.781215277777</v>
      </c>
      <c r="W2843">
        <f t="shared" si="314"/>
        <v>2015</v>
      </c>
    </row>
    <row r="2844" spans="1:23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9">
        <f t="shared" si="308"/>
        <v>41811.458333333336</v>
      </c>
      <c r="K2844">
        <v>1401058295</v>
      </c>
      <c r="L2844" s="9">
        <f t="shared" si="309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s="12">
        <f t="shared" si="310"/>
        <v>0</v>
      </c>
      <c r="R2844">
        <f t="shared" si="311"/>
        <v>0</v>
      </c>
      <c r="S2844" s="14" t="s">
        <v>8315</v>
      </c>
      <c r="T2844" t="s">
        <v>8316</v>
      </c>
      <c r="U2844" s="9">
        <f t="shared" si="312"/>
        <v>41784.95248842593</v>
      </c>
      <c r="V2844" s="9">
        <f t="shared" si="313"/>
        <v>41811.458333333336</v>
      </c>
      <c r="W2844">
        <f t="shared" si="314"/>
        <v>2014</v>
      </c>
    </row>
    <row r="2845" spans="1:23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9">
        <f t="shared" si="308"/>
        <v>42534.166666666672</v>
      </c>
      <c r="K2845">
        <v>1462210950</v>
      </c>
      <c r="L2845" s="9">
        <f t="shared" si="30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2">
        <f t="shared" si="310"/>
        <v>0</v>
      </c>
      <c r="R2845">
        <f t="shared" si="311"/>
        <v>0</v>
      </c>
      <c r="S2845" s="14" t="s">
        <v>8315</v>
      </c>
      <c r="T2845" t="s">
        <v>8316</v>
      </c>
      <c r="U2845" s="9">
        <f t="shared" si="312"/>
        <v>42492.737847222219</v>
      </c>
      <c r="V2845" s="9">
        <f t="shared" si="313"/>
        <v>42534.166666666672</v>
      </c>
      <c r="W2845">
        <f t="shared" si="314"/>
        <v>2016</v>
      </c>
    </row>
    <row r="2846" spans="1:23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9">
        <f t="shared" si="308"/>
        <v>42739.546064814815</v>
      </c>
      <c r="K2846">
        <v>1480943180</v>
      </c>
      <c r="L2846" s="9">
        <f t="shared" si="30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2">
        <f t="shared" si="310"/>
        <v>0.05</v>
      </c>
      <c r="R2846">
        <f t="shared" si="311"/>
        <v>30</v>
      </c>
      <c r="S2846" s="14" t="s">
        <v>8315</v>
      </c>
      <c r="T2846" t="s">
        <v>8316</v>
      </c>
      <c r="U2846" s="9">
        <f t="shared" si="312"/>
        <v>42709.546064814815</v>
      </c>
      <c r="V2846" s="9">
        <f t="shared" si="313"/>
        <v>42739.546064814815</v>
      </c>
      <c r="W2846">
        <f t="shared" si="314"/>
        <v>2016</v>
      </c>
    </row>
    <row r="2847" spans="1:23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9">
        <f t="shared" si="308"/>
        <v>42163.016585648147</v>
      </c>
      <c r="K2847">
        <v>1428539033</v>
      </c>
      <c r="L2847" s="9">
        <f t="shared" si="30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2">
        <f t="shared" si="310"/>
        <v>0.32</v>
      </c>
      <c r="R2847">
        <f t="shared" si="311"/>
        <v>60.67</v>
      </c>
      <c r="S2847" s="14" t="s">
        <v>8315</v>
      </c>
      <c r="T2847" t="s">
        <v>8316</v>
      </c>
      <c r="U2847" s="9">
        <f t="shared" si="312"/>
        <v>42103.016585648147</v>
      </c>
      <c r="V2847" s="9">
        <f t="shared" si="313"/>
        <v>42163.016585648147</v>
      </c>
      <c r="W2847">
        <f t="shared" si="314"/>
        <v>2015</v>
      </c>
    </row>
    <row r="2848" spans="1:23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9">
        <f t="shared" si="308"/>
        <v>42153.692060185189</v>
      </c>
      <c r="K2848">
        <v>1429029394</v>
      </c>
      <c r="L2848" s="9">
        <f t="shared" si="30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2">
        <f t="shared" si="310"/>
        <v>0</v>
      </c>
      <c r="R2848">
        <f t="shared" si="311"/>
        <v>0</v>
      </c>
      <c r="S2848" s="14" t="s">
        <v>8315</v>
      </c>
      <c r="T2848" t="s">
        <v>8316</v>
      </c>
      <c r="U2848" s="9">
        <f t="shared" si="312"/>
        <v>42108.692060185189</v>
      </c>
      <c r="V2848" s="9">
        <f t="shared" si="313"/>
        <v>42153.692060185189</v>
      </c>
      <c r="W2848">
        <f t="shared" si="314"/>
        <v>2015</v>
      </c>
    </row>
    <row r="2849" spans="1:23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9">
        <f t="shared" si="308"/>
        <v>42513.806307870371</v>
      </c>
      <c r="K2849">
        <v>1458847265</v>
      </c>
      <c r="L2849" s="9">
        <f t="shared" si="30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2">
        <f t="shared" si="310"/>
        <v>0</v>
      </c>
      <c r="R2849">
        <f t="shared" si="311"/>
        <v>0</v>
      </c>
      <c r="S2849" s="14" t="s">
        <v>8315</v>
      </c>
      <c r="T2849" t="s">
        <v>8316</v>
      </c>
      <c r="U2849" s="9">
        <f t="shared" si="312"/>
        <v>42453.806307870371</v>
      </c>
      <c r="V2849" s="9">
        <f t="shared" si="313"/>
        <v>42513.806307870371</v>
      </c>
      <c r="W2849">
        <f t="shared" si="314"/>
        <v>2016</v>
      </c>
    </row>
    <row r="2850" spans="1:23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9">
        <f t="shared" si="308"/>
        <v>42153.648831018523</v>
      </c>
      <c r="K2850">
        <v>1430321659</v>
      </c>
      <c r="L2850" s="9">
        <f t="shared" si="30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2">
        <f t="shared" si="310"/>
        <v>0</v>
      </c>
      <c r="R2850">
        <f t="shared" si="311"/>
        <v>23.33</v>
      </c>
      <c r="S2850" s="14" t="s">
        <v>8315</v>
      </c>
      <c r="T2850" t="s">
        <v>8316</v>
      </c>
      <c r="U2850" s="9">
        <f t="shared" si="312"/>
        <v>42123.648831018523</v>
      </c>
      <c r="V2850" s="9">
        <f t="shared" si="313"/>
        <v>42153.648831018523</v>
      </c>
      <c r="W2850">
        <f t="shared" si="314"/>
        <v>2015</v>
      </c>
    </row>
    <row r="2851" spans="1:23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9">
        <f t="shared" si="308"/>
        <v>42483.428240740745</v>
      </c>
      <c r="K2851">
        <v>1458814600</v>
      </c>
      <c r="L2851" s="9">
        <f t="shared" si="30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2">
        <f t="shared" si="310"/>
        <v>0.01</v>
      </c>
      <c r="R2851">
        <f t="shared" si="311"/>
        <v>5</v>
      </c>
      <c r="S2851" s="14" t="s">
        <v>8315</v>
      </c>
      <c r="T2851" t="s">
        <v>8316</v>
      </c>
      <c r="U2851" s="9">
        <f t="shared" si="312"/>
        <v>42453.428240740745</v>
      </c>
      <c r="V2851" s="9">
        <f t="shared" si="313"/>
        <v>42483.428240740745</v>
      </c>
      <c r="W2851">
        <f t="shared" si="314"/>
        <v>2016</v>
      </c>
    </row>
    <row r="2852" spans="1:23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9">
        <f t="shared" si="308"/>
        <v>41888.007071759261</v>
      </c>
      <c r="K2852">
        <v>1407370211</v>
      </c>
      <c r="L2852" s="9">
        <f t="shared" si="30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2">
        <f t="shared" si="310"/>
        <v>0.04</v>
      </c>
      <c r="R2852">
        <f t="shared" si="311"/>
        <v>23.92</v>
      </c>
      <c r="S2852" s="14" t="s">
        <v>8315</v>
      </c>
      <c r="T2852" t="s">
        <v>8316</v>
      </c>
      <c r="U2852" s="9">
        <f t="shared" si="312"/>
        <v>41858.007071759261</v>
      </c>
      <c r="V2852" s="9">
        <f t="shared" si="313"/>
        <v>41888.007071759261</v>
      </c>
      <c r="W2852">
        <f t="shared" si="314"/>
        <v>2014</v>
      </c>
    </row>
    <row r="2853" spans="1:23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9">
        <f t="shared" si="308"/>
        <v>42398.970138888893</v>
      </c>
      <c r="K2853">
        <v>1453334629</v>
      </c>
      <c r="L2853" s="9">
        <f t="shared" si="30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2">
        <f t="shared" si="310"/>
        <v>0</v>
      </c>
      <c r="R2853">
        <f t="shared" si="311"/>
        <v>0</v>
      </c>
      <c r="S2853" s="14" t="s">
        <v>8315</v>
      </c>
      <c r="T2853" t="s">
        <v>8316</v>
      </c>
      <c r="U2853" s="9">
        <f t="shared" si="312"/>
        <v>42390.002650462964</v>
      </c>
      <c r="V2853" s="9">
        <f t="shared" si="313"/>
        <v>42398.970138888893</v>
      </c>
      <c r="W2853">
        <f t="shared" si="314"/>
        <v>2016</v>
      </c>
    </row>
    <row r="2854" spans="1:23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9">
        <f t="shared" si="308"/>
        <v>41811.045173611114</v>
      </c>
      <c r="K2854">
        <v>1400720703</v>
      </c>
      <c r="L2854" s="9">
        <f t="shared" si="30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2">
        <f t="shared" si="310"/>
        <v>0.02</v>
      </c>
      <c r="R2854">
        <f t="shared" si="311"/>
        <v>15.83</v>
      </c>
      <c r="S2854" s="14" t="s">
        <v>8315</v>
      </c>
      <c r="T2854" t="s">
        <v>8316</v>
      </c>
      <c r="U2854" s="9">
        <f t="shared" si="312"/>
        <v>41781.045173611114</v>
      </c>
      <c r="V2854" s="9">
        <f t="shared" si="313"/>
        <v>41811.045173611114</v>
      </c>
      <c r="W2854">
        <f t="shared" si="314"/>
        <v>2014</v>
      </c>
    </row>
    <row r="2855" spans="1:23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9">
        <f t="shared" si="308"/>
        <v>41896.190937499996</v>
      </c>
      <c r="K2855">
        <v>1405485297</v>
      </c>
      <c r="L2855" s="9">
        <f t="shared" si="30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2">
        <f t="shared" si="310"/>
        <v>0</v>
      </c>
      <c r="R2855">
        <f t="shared" si="311"/>
        <v>0</v>
      </c>
      <c r="S2855" s="14" t="s">
        <v>8315</v>
      </c>
      <c r="T2855" t="s">
        <v>8316</v>
      </c>
      <c r="U2855" s="9">
        <f t="shared" si="312"/>
        <v>41836.190937499996</v>
      </c>
      <c r="V2855" s="9">
        <f t="shared" si="313"/>
        <v>41896.190937499996</v>
      </c>
      <c r="W2855">
        <f t="shared" si="314"/>
        <v>2014</v>
      </c>
    </row>
    <row r="2856" spans="1:23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9">
        <f t="shared" si="308"/>
        <v>42131.71665509259</v>
      </c>
      <c r="K2856">
        <v>1429290719</v>
      </c>
      <c r="L2856" s="9">
        <f t="shared" si="30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2">
        <f t="shared" si="310"/>
        <v>0.42</v>
      </c>
      <c r="R2856">
        <f t="shared" si="311"/>
        <v>29.79</v>
      </c>
      <c r="S2856" s="14" t="s">
        <v>8315</v>
      </c>
      <c r="T2856" t="s">
        <v>8316</v>
      </c>
      <c r="U2856" s="9">
        <f t="shared" si="312"/>
        <v>42111.71665509259</v>
      </c>
      <c r="V2856" s="9">
        <f t="shared" si="313"/>
        <v>42131.71665509259</v>
      </c>
      <c r="W2856">
        <f t="shared" si="314"/>
        <v>2015</v>
      </c>
    </row>
    <row r="2857" spans="1:23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9">
        <f t="shared" si="308"/>
        <v>42398.981944444444</v>
      </c>
      <c r="K2857">
        <v>1451607071</v>
      </c>
      <c r="L2857" s="9">
        <f t="shared" si="30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2">
        <f t="shared" si="310"/>
        <v>0.5</v>
      </c>
      <c r="R2857">
        <f t="shared" si="311"/>
        <v>60</v>
      </c>
      <c r="S2857" s="14" t="s">
        <v>8315</v>
      </c>
      <c r="T2857" t="s">
        <v>8316</v>
      </c>
      <c r="U2857" s="9">
        <f t="shared" si="312"/>
        <v>42370.007766203707</v>
      </c>
      <c r="V2857" s="9">
        <f t="shared" si="313"/>
        <v>42398.981944444444</v>
      </c>
      <c r="W2857">
        <f t="shared" si="314"/>
        <v>2016</v>
      </c>
    </row>
    <row r="2858" spans="1:23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9">
        <f t="shared" si="308"/>
        <v>42224.898611111115</v>
      </c>
      <c r="K2858">
        <v>1433897647</v>
      </c>
      <c r="L2858" s="9">
        <f t="shared" si="30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2">
        <f t="shared" si="310"/>
        <v>0.05</v>
      </c>
      <c r="R2858">
        <f t="shared" si="311"/>
        <v>24.33</v>
      </c>
      <c r="S2858" s="14" t="s">
        <v>8315</v>
      </c>
      <c r="T2858" t="s">
        <v>8316</v>
      </c>
      <c r="U2858" s="9">
        <f t="shared" si="312"/>
        <v>42165.037581018521</v>
      </c>
      <c r="V2858" s="9">
        <f t="shared" si="313"/>
        <v>42224.898611111115</v>
      </c>
      <c r="W2858">
        <f t="shared" si="314"/>
        <v>2015</v>
      </c>
    </row>
    <row r="2859" spans="1:23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9">
        <f t="shared" si="308"/>
        <v>42786.75</v>
      </c>
      <c r="K2859">
        <v>1482444295</v>
      </c>
      <c r="L2859" s="9">
        <f t="shared" si="30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2">
        <f t="shared" si="310"/>
        <v>0.2</v>
      </c>
      <c r="R2859">
        <f t="shared" si="311"/>
        <v>500</v>
      </c>
      <c r="S2859" s="14" t="s">
        <v>8315</v>
      </c>
      <c r="T2859" t="s">
        <v>8316</v>
      </c>
      <c r="U2859" s="9">
        <f t="shared" si="312"/>
        <v>42726.920081018514</v>
      </c>
      <c r="V2859" s="9">
        <f t="shared" si="313"/>
        <v>42786.75</v>
      </c>
      <c r="W2859">
        <f t="shared" si="314"/>
        <v>2016</v>
      </c>
    </row>
    <row r="2860" spans="1:23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9">
        <f t="shared" si="308"/>
        <v>41978.477777777778</v>
      </c>
      <c r="K2860">
        <v>1415711095</v>
      </c>
      <c r="L2860" s="9">
        <f t="shared" si="30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2">
        <f t="shared" si="310"/>
        <v>0</v>
      </c>
      <c r="R2860">
        <f t="shared" si="311"/>
        <v>0</v>
      </c>
      <c r="S2860" s="14" t="s">
        <v>8315</v>
      </c>
      <c r="T2860" t="s">
        <v>8316</v>
      </c>
      <c r="U2860" s="9">
        <f t="shared" si="312"/>
        <v>41954.545081018514</v>
      </c>
      <c r="V2860" s="9">
        <f t="shared" si="313"/>
        <v>41978.477777777778</v>
      </c>
      <c r="W2860">
        <f t="shared" si="314"/>
        <v>2014</v>
      </c>
    </row>
    <row r="2861" spans="1:23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9">
        <f t="shared" si="308"/>
        <v>42293.362314814818</v>
      </c>
      <c r="K2861">
        <v>1439800904</v>
      </c>
      <c r="L2861" s="9">
        <f t="shared" si="30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2">
        <f t="shared" si="310"/>
        <v>0.02</v>
      </c>
      <c r="R2861">
        <f t="shared" si="311"/>
        <v>35</v>
      </c>
      <c r="S2861" s="14" t="s">
        <v>8315</v>
      </c>
      <c r="T2861" t="s">
        <v>8316</v>
      </c>
      <c r="U2861" s="9">
        <f t="shared" si="312"/>
        <v>42233.362314814818</v>
      </c>
      <c r="V2861" s="9">
        <f t="shared" si="313"/>
        <v>42293.362314814818</v>
      </c>
      <c r="W2861">
        <f t="shared" si="314"/>
        <v>2015</v>
      </c>
    </row>
    <row r="2862" spans="1:23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9">
        <f t="shared" si="308"/>
        <v>42540.80064814815</v>
      </c>
      <c r="K2862">
        <v>1461179576</v>
      </c>
      <c r="L2862" s="9">
        <f t="shared" si="309"/>
        <v>42480.80064814815</v>
      </c>
      <c r="M2862" t="b">
        <v>0</v>
      </c>
      <c r="N2862">
        <v>9</v>
      </c>
      <c r="O2862" t="b">
        <v>0</v>
      </c>
      <c r="P2862" t="s">
        <v>8269</v>
      </c>
      <c r="Q2862" s="12">
        <f t="shared" si="310"/>
        <v>7.0000000000000007E-2</v>
      </c>
      <c r="R2862">
        <f t="shared" si="311"/>
        <v>29.56</v>
      </c>
      <c r="S2862" s="14" t="s">
        <v>8315</v>
      </c>
      <c r="T2862" t="s">
        <v>8316</v>
      </c>
      <c r="U2862" s="9">
        <f t="shared" si="312"/>
        <v>42480.80064814815</v>
      </c>
      <c r="V2862" s="9">
        <f t="shared" si="313"/>
        <v>42540.80064814815</v>
      </c>
      <c r="W2862">
        <f t="shared" si="314"/>
        <v>2016</v>
      </c>
    </row>
    <row r="2863" spans="1:23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9">
        <f t="shared" si="308"/>
        <v>42271.590833333335</v>
      </c>
      <c r="K2863">
        <v>1441894248</v>
      </c>
      <c r="L2863" s="9">
        <f t="shared" si="30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2">
        <f t="shared" si="310"/>
        <v>0.32</v>
      </c>
      <c r="R2863">
        <f t="shared" si="311"/>
        <v>26.67</v>
      </c>
      <c r="S2863" s="14" t="s">
        <v>8315</v>
      </c>
      <c r="T2863" t="s">
        <v>8316</v>
      </c>
      <c r="U2863" s="9">
        <f t="shared" si="312"/>
        <v>42257.590833333335</v>
      </c>
      <c r="V2863" s="9">
        <f t="shared" si="313"/>
        <v>42271.590833333335</v>
      </c>
      <c r="W2863">
        <f t="shared" si="314"/>
        <v>2015</v>
      </c>
    </row>
    <row r="2864" spans="1:23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9">
        <f t="shared" si="308"/>
        <v>41814.789687500001</v>
      </c>
      <c r="K2864">
        <v>1401044229</v>
      </c>
      <c r="L2864" s="9">
        <f t="shared" si="30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2">
        <f t="shared" si="310"/>
        <v>0</v>
      </c>
      <c r="R2864">
        <f t="shared" si="311"/>
        <v>18.329999999999998</v>
      </c>
      <c r="S2864" s="14" t="s">
        <v>8315</v>
      </c>
      <c r="T2864" t="s">
        <v>8316</v>
      </c>
      <c r="U2864" s="9">
        <f t="shared" si="312"/>
        <v>41784.789687500001</v>
      </c>
      <c r="V2864" s="9">
        <f t="shared" si="313"/>
        <v>41814.789687500001</v>
      </c>
      <c r="W2864">
        <f t="shared" si="314"/>
        <v>2014</v>
      </c>
    </row>
    <row r="2865" spans="1:23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9">
        <f t="shared" si="308"/>
        <v>41891.675034722226</v>
      </c>
      <c r="K2865">
        <v>1405095123</v>
      </c>
      <c r="L2865" s="9">
        <f t="shared" si="30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2">
        <f t="shared" si="310"/>
        <v>0</v>
      </c>
      <c r="R2865">
        <f t="shared" si="311"/>
        <v>20</v>
      </c>
      <c r="S2865" s="14" t="s">
        <v>8315</v>
      </c>
      <c r="T2865" t="s">
        <v>8316</v>
      </c>
      <c r="U2865" s="9">
        <f t="shared" si="312"/>
        <v>41831.675034722226</v>
      </c>
      <c r="V2865" s="9">
        <f t="shared" si="313"/>
        <v>41891.675034722226</v>
      </c>
      <c r="W2865">
        <f t="shared" si="314"/>
        <v>2014</v>
      </c>
    </row>
    <row r="2866" spans="1:23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9">
        <f t="shared" si="308"/>
        <v>42202.554166666669</v>
      </c>
      <c r="K2866">
        <v>1434552207</v>
      </c>
      <c r="L2866" s="9">
        <f t="shared" si="30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2">
        <f t="shared" si="310"/>
        <v>0.02</v>
      </c>
      <c r="R2866">
        <f t="shared" si="311"/>
        <v>13.33</v>
      </c>
      <c r="S2866" s="14" t="s">
        <v>8315</v>
      </c>
      <c r="T2866" t="s">
        <v>8316</v>
      </c>
      <c r="U2866" s="9">
        <f t="shared" si="312"/>
        <v>42172.613506944443</v>
      </c>
      <c r="V2866" s="9">
        <f t="shared" si="313"/>
        <v>42202.554166666669</v>
      </c>
      <c r="W2866">
        <f t="shared" si="314"/>
        <v>2015</v>
      </c>
    </row>
    <row r="2867" spans="1:23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9">
        <f t="shared" si="308"/>
        <v>42010.114108796297</v>
      </c>
      <c r="K2867">
        <v>1415328259</v>
      </c>
      <c r="L2867" s="9">
        <f t="shared" si="30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2">
        <f t="shared" si="310"/>
        <v>0</v>
      </c>
      <c r="R2867">
        <f t="shared" si="311"/>
        <v>0</v>
      </c>
      <c r="S2867" s="14" t="s">
        <v>8315</v>
      </c>
      <c r="T2867" t="s">
        <v>8316</v>
      </c>
      <c r="U2867" s="9">
        <f t="shared" si="312"/>
        <v>41950.114108796297</v>
      </c>
      <c r="V2867" s="9">
        <f t="shared" si="313"/>
        <v>42010.114108796297</v>
      </c>
      <c r="W2867">
        <f t="shared" si="314"/>
        <v>2014</v>
      </c>
    </row>
    <row r="2868" spans="1:23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9">
        <f t="shared" si="308"/>
        <v>42657.916666666672</v>
      </c>
      <c r="K2868">
        <v>1473893721</v>
      </c>
      <c r="L2868" s="9">
        <f t="shared" si="30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2">
        <f t="shared" si="310"/>
        <v>0.01</v>
      </c>
      <c r="R2868">
        <f t="shared" si="311"/>
        <v>22.5</v>
      </c>
      <c r="S2868" s="14" t="s">
        <v>8315</v>
      </c>
      <c r="T2868" t="s">
        <v>8316</v>
      </c>
      <c r="U2868" s="9">
        <f t="shared" si="312"/>
        <v>42627.955104166671</v>
      </c>
      <c r="V2868" s="9">
        <f t="shared" si="313"/>
        <v>42657.916666666672</v>
      </c>
      <c r="W2868">
        <f t="shared" si="314"/>
        <v>2016</v>
      </c>
    </row>
    <row r="2869" spans="1:23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9">
        <f t="shared" si="308"/>
        <v>42555.166666666672</v>
      </c>
      <c r="K2869">
        <v>1465533672</v>
      </c>
      <c r="L2869" s="9">
        <f t="shared" si="30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2">
        <f t="shared" si="310"/>
        <v>0.2</v>
      </c>
      <c r="R2869">
        <f t="shared" si="311"/>
        <v>50.4</v>
      </c>
      <c r="S2869" s="14" t="s">
        <v>8315</v>
      </c>
      <c r="T2869" t="s">
        <v>8316</v>
      </c>
      <c r="U2869" s="9">
        <f t="shared" si="312"/>
        <v>42531.195277777777</v>
      </c>
      <c r="V2869" s="9">
        <f t="shared" si="313"/>
        <v>42555.166666666672</v>
      </c>
      <c r="W2869">
        <f t="shared" si="314"/>
        <v>2016</v>
      </c>
    </row>
    <row r="2870" spans="1:23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9">
        <f t="shared" si="308"/>
        <v>42648.827013888891</v>
      </c>
      <c r="K2870">
        <v>1473105054</v>
      </c>
      <c r="L2870" s="9">
        <f t="shared" si="30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2">
        <f t="shared" si="310"/>
        <v>0.42</v>
      </c>
      <c r="R2870">
        <f t="shared" si="311"/>
        <v>105.03</v>
      </c>
      <c r="S2870" s="14" t="s">
        <v>8315</v>
      </c>
      <c r="T2870" t="s">
        <v>8316</v>
      </c>
      <c r="U2870" s="9">
        <f t="shared" si="312"/>
        <v>42618.827013888891</v>
      </c>
      <c r="V2870" s="9">
        <f t="shared" si="313"/>
        <v>42648.827013888891</v>
      </c>
      <c r="W2870">
        <f t="shared" si="314"/>
        <v>2016</v>
      </c>
    </row>
    <row r="2871" spans="1:23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9">
        <f t="shared" si="308"/>
        <v>42570.593530092592</v>
      </c>
      <c r="K2871">
        <v>1466345681</v>
      </c>
      <c r="L2871" s="9">
        <f t="shared" si="30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2">
        <f t="shared" si="310"/>
        <v>0.01</v>
      </c>
      <c r="R2871">
        <f t="shared" si="311"/>
        <v>35.4</v>
      </c>
      <c r="S2871" s="14" t="s">
        <v>8315</v>
      </c>
      <c r="T2871" t="s">
        <v>8316</v>
      </c>
      <c r="U2871" s="9">
        <f t="shared" si="312"/>
        <v>42540.593530092592</v>
      </c>
      <c r="V2871" s="9">
        <f t="shared" si="313"/>
        <v>42570.593530092592</v>
      </c>
      <c r="W2871">
        <f t="shared" si="314"/>
        <v>2016</v>
      </c>
    </row>
    <row r="2872" spans="1:23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9">
        <f t="shared" si="308"/>
        <v>41776.189409722225</v>
      </c>
      <c r="K2872">
        <v>1397709165</v>
      </c>
      <c r="L2872" s="9">
        <f t="shared" si="30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2">
        <f t="shared" si="310"/>
        <v>0.15</v>
      </c>
      <c r="R2872">
        <f t="shared" si="311"/>
        <v>83.33</v>
      </c>
      <c r="S2872" s="14" t="s">
        <v>8315</v>
      </c>
      <c r="T2872" t="s">
        <v>8316</v>
      </c>
      <c r="U2872" s="9">
        <f t="shared" si="312"/>
        <v>41746.189409722225</v>
      </c>
      <c r="V2872" s="9">
        <f t="shared" si="313"/>
        <v>41776.189409722225</v>
      </c>
      <c r="W2872">
        <f t="shared" si="314"/>
        <v>2014</v>
      </c>
    </row>
    <row r="2873" spans="1:23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9">
        <f t="shared" si="308"/>
        <v>41994.738576388889</v>
      </c>
      <c r="K2873">
        <v>1417455813</v>
      </c>
      <c r="L2873" s="9">
        <f t="shared" si="30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2">
        <f t="shared" si="310"/>
        <v>0.05</v>
      </c>
      <c r="R2873">
        <f t="shared" si="311"/>
        <v>35.92</v>
      </c>
      <c r="S2873" s="14" t="s">
        <v>8315</v>
      </c>
      <c r="T2873" t="s">
        <v>8316</v>
      </c>
      <c r="U2873" s="9">
        <f t="shared" si="312"/>
        <v>41974.738576388889</v>
      </c>
      <c r="V2873" s="9">
        <f t="shared" si="313"/>
        <v>41994.738576388889</v>
      </c>
      <c r="W2873">
        <f t="shared" si="314"/>
        <v>2014</v>
      </c>
    </row>
    <row r="2874" spans="1:23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9">
        <f t="shared" si="308"/>
        <v>42175.11618055556</v>
      </c>
      <c r="K2874">
        <v>1429584438</v>
      </c>
      <c r="L2874" s="9">
        <f t="shared" si="30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2">
        <f t="shared" si="310"/>
        <v>0</v>
      </c>
      <c r="R2874">
        <f t="shared" si="311"/>
        <v>0</v>
      </c>
      <c r="S2874" s="14" t="s">
        <v>8315</v>
      </c>
      <c r="T2874" t="s">
        <v>8316</v>
      </c>
      <c r="U2874" s="9">
        <f t="shared" si="312"/>
        <v>42115.11618055556</v>
      </c>
      <c r="V2874" s="9">
        <f t="shared" si="313"/>
        <v>42175.11618055556</v>
      </c>
      <c r="W2874">
        <f t="shared" si="314"/>
        <v>2015</v>
      </c>
    </row>
    <row r="2875" spans="1:23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9">
        <f t="shared" si="308"/>
        <v>42032.817488425921</v>
      </c>
      <c r="K2875">
        <v>1419881831</v>
      </c>
      <c r="L2875" s="9">
        <f t="shared" si="30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2">
        <f t="shared" si="310"/>
        <v>0.38</v>
      </c>
      <c r="R2875">
        <f t="shared" si="311"/>
        <v>119.13</v>
      </c>
      <c r="S2875" s="14" t="s">
        <v>8315</v>
      </c>
      <c r="T2875" t="s">
        <v>8316</v>
      </c>
      <c r="U2875" s="9">
        <f t="shared" si="312"/>
        <v>42002.817488425921</v>
      </c>
      <c r="V2875" s="9">
        <f t="shared" si="313"/>
        <v>42032.817488425921</v>
      </c>
      <c r="W2875">
        <f t="shared" si="314"/>
        <v>2014</v>
      </c>
    </row>
    <row r="2876" spans="1:23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9">
        <f t="shared" si="308"/>
        <v>42752.84474537037</v>
      </c>
      <c r="K2876">
        <v>1482092186</v>
      </c>
      <c r="L2876" s="9">
        <f t="shared" si="30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2">
        <f t="shared" si="310"/>
        <v>0.05</v>
      </c>
      <c r="R2876">
        <f t="shared" si="311"/>
        <v>90.33</v>
      </c>
      <c r="S2876" s="14" t="s">
        <v>8315</v>
      </c>
      <c r="T2876" t="s">
        <v>8316</v>
      </c>
      <c r="U2876" s="9">
        <f t="shared" si="312"/>
        <v>42722.84474537037</v>
      </c>
      <c r="V2876" s="9">
        <f t="shared" si="313"/>
        <v>42752.84474537037</v>
      </c>
      <c r="W2876">
        <f t="shared" si="314"/>
        <v>2016</v>
      </c>
    </row>
    <row r="2877" spans="1:23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9">
        <f t="shared" si="308"/>
        <v>42495.128391203703</v>
      </c>
      <c r="K2877">
        <v>1459825493</v>
      </c>
      <c r="L2877" s="9">
        <f t="shared" si="30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2">
        <f t="shared" si="310"/>
        <v>0</v>
      </c>
      <c r="R2877">
        <f t="shared" si="311"/>
        <v>2.33</v>
      </c>
      <c r="S2877" s="14" t="s">
        <v>8315</v>
      </c>
      <c r="T2877" t="s">
        <v>8316</v>
      </c>
      <c r="U2877" s="9">
        <f t="shared" si="312"/>
        <v>42465.128391203703</v>
      </c>
      <c r="V2877" s="9">
        <f t="shared" si="313"/>
        <v>42495.128391203703</v>
      </c>
      <c r="W2877">
        <f t="shared" si="314"/>
        <v>2016</v>
      </c>
    </row>
    <row r="2878" spans="1:23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9">
        <f t="shared" si="308"/>
        <v>42201.743969907402</v>
      </c>
      <c r="K2878">
        <v>1434477079</v>
      </c>
      <c r="L2878" s="9">
        <f t="shared" si="30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2">
        <f t="shared" si="310"/>
        <v>0</v>
      </c>
      <c r="R2878">
        <f t="shared" si="311"/>
        <v>0</v>
      </c>
      <c r="S2878" s="14" t="s">
        <v>8315</v>
      </c>
      <c r="T2878" t="s">
        <v>8316</v>
      </c>
      <c r="U2878" s="9">
        <f t="shared" si="312"/>
        <v>42171.743969907402</v>
      </c>
      <c r="V2878" s="9">
        <f t="shared" si="313"/>
        <v>42201.743969907402</v>
      </c>
      <c r="W2878">
        <f t="shared" si="314"/>
        <v>2015</v>
      </c>
    </row>
    <row r="2879" spans="1:23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9">
        <f t="shared" si="308"/>
        <v>42704.708333333328</v>
      </c>
      <c r="K2879">
        <v>1477781724</v>
      </c>
      <c r="L2879" s="9">
        <f t="shared" si="309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 s="12">
        <f t="shared" si="310"/>
        <v>0.11</v>
      </c>
      <c r="R2879">
        <f t="shared" si="311"/>
        <v>108.33</v>
      </c>
      <c r="S2879" s="14" t="s">
        <v>8315</v>
      </c>
      <c r="T2879" t="s">
        <v>8316</v>
      </c>
      <c r="U2879" s="9">
        <f t="shared" si="312"/>
        <v>42672.955138888894</v>
      </c>
      <c r="V2879" s="9">
        <f t="shared" si="313"/>
        <v>42704.708333333328</v>
      </c>
      <c r="W2879">
        <f t="shared" si="314"/>
        <v>2016</v>
      </c>
    </row>
    <row r="2880" spans="1:23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9">
        <f t="shared" si="308"/>
        <v>42188.615682870368</v>
      </c>
      <c r="K2880">
        <v>1430750795</v>
      </c>
      <c r="L2880" s="9">
        <f t="shared" si="30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2">
        <f t="shared" si="310"/>
        <v>0.02</v>
      </c>
      <c r="R2880">
        <f t="shared" si="311"/>
        <v>15.75</v>
      </c>
      <c r="S2880" s="14" t="s">
        <v>8315</v>
      </c>
      <c r="T2880" t="s">
        <v>8316</v>
      </c>
      <c r="U2880" s="9">
        <f t="shared" si="312"/>
        <v>42128.615682870368</v>
      </c>
      <c r="V2880" s="9">
        <f t="shared" si="313"/>
        <v>42188.615682870368</v>
      </c>
      <c r="W2880">
        <f t="shared" si="314"/>
        <v>2015</v>
      </c>
    </row>
    <row r="2881" spans="1:23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9">
        <f t="shared" si="308"/>
        <v>42389.725243055553</v>
      </c>
      <c r="K2881">
        <v>1450718661</v>
      </c>
      <c r="L2881" s="9">
        <f t="shared" si="30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2">
        <f t="shared" si="310"/>
        <v>0</v>
      </c>
      <c r="R2881">
        <f t="shared" si="311"/>
        <v>29</v>
      </c>
      <c r="S2881" s="14" t="s">
        <v>8315</v>
      </c>
      <c r="T2881" t="s">
        <v>8316</v>
      </c>
      <c r="U2881" s="9">
        <f t="shared" si="312"/>
        <v>42359.725243055553</v>
      </c>
      <c r="V2881" s="9">
        <f t="shared" si="313"/>
        <v>42389.725243055553</v>
      </c>
      <c r="W2881">
        <f t="shared" si="314"/>
        <v>2015</v>
      </c>
    </row>
    <row r="2882" spans="1:23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9">
        <f t="shared" ref="J2882:J2945" si="315">(I2882/86400)+DATE(1970,1,1)</f>
        <v>42236.711805555555</v>
      </c>
      <c r="K2882">
        <v>1436305452</v>
      </c>
      <c r="L2882" s="9">
        <f t="shared" ref="L2882:L2945" si="316">(K2882/86400)+DATE(1970,1,1)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2">
        <f t="shared" si="310"/>
        <v>0.23</v>
      </c>
      <c r="R2882">
        <f t="shared" si="311"/>
        <v>96.55</v>
      </c>
      <c r="S2882" s="14" t="s">
        <v>8315</v>
      </c>
      <c r="T2882" t="s">
        <v>8316</v>
      </c>
      <c r="U2882" s="9">
        <f t="shared" si="312"/>
        <v>42192.905694444446</v>
      </c>
      <c r="V2882" s="9">
        <f t="shared" si="313"/>
        <v>42236.711805555555</v>
      </c>
      <c r="W2882">
        <f t="shared" si="314"/>
        <v>2015</v>
      </c>
    </row>
    <row r="2883" spans="1:23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9">
        <f t="shared" si="315"/>
        <v>41976.639305555553</v>
      </c>
      <c r="K2883">
        <v>1412432436</v>
      </c>
      <c r="L2883" s="9">
        <f t="shared" si="316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2">
        <f t="shared" ref="Q2883:Q2946" si="317">ROUND(E2883/D2883,2)</f>
        <v>0</v>
      </c>
      <c r="R2883">
        <f t="shared" ref="R2883:R2946" si="318">IFERROR(ROUND(E2883/N2883,2),0)</f>
        <v>0</v>
      </c>
      <c r="S2883" s="14" t="s">
        <v>8315</v>
      </c>
      <c r="T2883" t="s">
        <v>8316</v>
      </c>
      <c r="U2883" s="9">
        <f t="shared" ref="U2883:U2946" si="319">(K2883/86400)+DATE(1970,1,1)</f>
        <v>41916.597638888888</v>
      </c>
      <c r="V2883" s="9">
        <f t="shared" ref="V2883:V2946" si="320">(I2883/86400)+DATE(1970,1,1)</f>
        <v>41976.639305555553</v>
      </c>
      <c r="W2883">
        <f t="shared" ref="W2883:W2946" si="321">YEAR(U2883)</f>
        <v>2014</v>
      </c>
    </row>
    <row r="2884" spans="1:23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9">
        <f t="shared" si="315"/>
        <v>42491.596273148149</v>
      </c>
      <c r="K2884">
        <v>1459520318</v>
      </c>
      <c r="L2884" s="9">
        <f t="shared" si="316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2">
        <f t="shared" si="317"/>
        <v>0.34</v>
      </c>
      <c r="R2884">
        <f t="shared" si="318"/>
        <v>63</v>
      </c>
      <c r="S2884" s="14" t="s">
        <v>8315</v>
      </c>
      <c r="T2884" t="s">
        <v>8316</v>
      </c>
      <c r="U2884" s="9">
        <f t="shared" si="319"/>
        <v>42461.596273148149</v>
      </c>
      <c r="V2884" s="9">
        <f t="shared" si="320"/>
        <v>42491.596273148149</v>
      </c>
      <c r="W2884">
        <f t="shared" si="321"/>
        <v>2016</v>
      </c>
    </row>
    <row r="2885" spans="1:23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9">
        <f t="shared" si="315"/>
        <v>42406.207638888889</v>
      </c>
      <c r="K2885">
        <v>1451684437</v>
      </c>
      <c r="L2885" s="9">
        <f t="shared" si="316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2">
        <f t="shared" si="317"/>
        <v>0.19</v>
      </c>
      <c r="R2885">
        <f t="shared" si="318"/>
        <v>381.6</v>
      </c>
      <c r="S2885" s="14" t="s">
        <v>8315</v>
      </c>
      <c r="T2885" t="s">
        <v>8316</v>
      </c>
      <c r="U2885" s="9">
        <f t="shared" si="319"/>
        <v>42370.90320601852</v>
      </c>
      <c r="V2885" s="9">
        <f t="shared" si="320"/>
        <v>42406.207638888889</v>
      </c>
      <c r="W2885">
        <f t="shared" si="321"/>
        <v>2016</v>
      </c>
    </row>
    <row r="2886" spans="1:23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9">
        <f t="shared" si="315"/>
        <v>41978.727256944447</v>
      </c>
      <c r="K2886">
        <v>1415208435</v>
      </c>
      <c r="L2886" s="9">
        <f t="shared" si="316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2">
        <f t="shared" si="317"/>
        <v>0</v>
      </c>
      <c r="R2886">
        <f t="shared" si="318"/>
        <v>46.25</v>
      </c>
      <c r="S2886" s="14" t="s">
        <v>8315</v>
      </c>
      <c r="T2886" t="s">
        <v>8316</v>
      </c>
      <c r="U2886" s="9">
        <f t="shared" si="319"/>
        <v>41948.727256944447</v>
      </c>
      <c r="V2886" s="9">
        <f t="shared" si="320"/>
        <v>41978.727256944447</v>
      </c>
      <c r="W2886">
        <f t="shared" si="321"/>
        <v>2014</v>
      </c>
    </row>
    <row r="2887" spans="1:23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9">
        <f t="shared" si="315"/>
        <v>42077.034733796296</v>
      </c>
      <c r="K2887">
        <v>1423705801</v>
      </c>
      <c r="L2887" s="9">
        <f t="shared" si="316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2">
        <f t="shared" si="317"/>
        <v>0.33</v>
      </c>
      <c r="R2887">
        <f t="shared" si="318"/>
        <v>26</v>
      </c>
      <c r="S2887" s="14" t="s">
        <v>8315</v>
      </c>
      <c r="T2887" t="s">
        <v>8316</v>
      </c>
      <c r="U2887" s="9">
        <f t="shared" si="319"/>
        <v>42047.07640046296</v>
      </c>
      <c r="V2887" s="9">
        <f t="shared" si="320"/>
        <v>42077.034733796296</v>
      </c>
      <c r="W2887">
        <f t="shared" si="321"/>
        <v>2015</v>
      </c>
    </row>
    <row r="2888" spans="1:23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9">
        <f t="shared" si="315"/>
        <v>42266.165972222225</v>
      </c>
      <c r="K2888">
        <v>1442243484</v>
      </c>
      <c r="L2888" s="9">
        <f t="shared" si="316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2">
        <f t="shared" si="317"/>
        <v>0.05</v>
      </c>
      <c r="R2888">
        <f t="shared" si="318"/>
        <v>10</v>
      </c>
      <c r="S2888" s="14" t="s">
        <v>8315</v>
      </c>
      <c r="T2888" t="s">
        <v>8316</v>
      </c>
      <c r="U2888" s="9">
        <f t="shared" si="319"/>
        <v>42261.632916666669</v>
      </c>
      <c r="V2888" s="9">
        <f t="shared" si="320"/>
        <v>42266.165972222225</v>
      </c>
      <c r="W2888">
        <f t="shared" si="321"/>
        <v>2015</v>
      </c>
    </row>
    <row r="2889" spans="1:23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9">
        <f t="shared" si="315"/>
        <v>42015.427361111113</v>
      </c>
      <c r="K2889">
        <v>1418379324</v>
      </c>
      <c r="L2889" s="9">
        <f t="shared" si="316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2">
        <f t="shared" si="317"/>
        <v>0</v>
      </c>
      <c r="R2889">
        <f t="shared" si="318"/>
        <v>5</v>
      </c>
      <c r="S2889" s="14" t="s">
        <v>8315</v>
      </c>
      <c r="T2889" t="s">
        <v>8316</v>
      </c>
      <c r="U2889" s="9">
        <f t="shared" si="319"/>
        <v>41985.427361111113</v>
      </c>
      <c r="V2889" s="9">
        <f t="shared" si="320"/>
        <v>42015.427361111113</v>
      </c>
      <c r="W2889">
        <f t="shared" si="321"/>
        <v>2014</v>
      </c>
    </row>
    <row r="2890" spans="1:23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9">
        <f t="shared" si="315"/>
        <v>41930.207638888889</v>
      </c>
      <c r="K2890">
        <v>1412945440</v>
      </c>
      <c r="L2890" s="9">
        <f t="shared" si="316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2">
        <f t="shared" si="317"/>
        <v>0</v>
      </c>
      <c r="R2890">
        <f t="shared" si="318"/>
        <v>0</v>
      </c>
      <c r="S2890" s="14" t="s">
        <v>8315</v>
      </c>
      <c r="T2890" t="s">
        <v>8316</v>
      </c>
      <c r="U2890" s="9">
        <f t="shared" si="319"/>
        <v>41922.535185185188</v>
      </c>
      <c r="V2890" s="9">
        <f t="shared" si="320"/>
        <v>41930.207638888889</v>
      </c>
      <c r="W2890">
        <f t="shared" si="321"/>
        <v>2014</v>
      </c>
    </row>
    <row r="2891" spans="1:23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9">
        <f t="shared" si="315"/>
        <v>41880.863252314812</v>
      </c>
      <c r="K2891">
        <v>1406752985</v>
      </c>
      <c r="L2891" s="9">
        <f t="shared" si="316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2">
        <f t="shared" si="317"/>
        <v>0.38</v>
      </c>
      <c r="R2891">
        <f t="shared" si="318"/>
        <v>81.569999999999993</v>
      </c>
      <c r="S2891" s="14" t="s">
        <v>8315</v>
      </c>
      <c r="T2891" t="s">
        <v>8316</v>
      </c>
      <c r="U2891" s="9">
        <f t="shared" si="319"/>
        <v>41850.863252314812</v>
      </c>
      <c r="V2891" s="9">
        <f t="shared" si="320"/>
        <v>41880.863252314812</v>
      </c>
      <c r="W2891">
        <f t="shared" si="321"/>
        <v>2014</v>
      </c>
    </row>
    <row r="2892" spans="1:23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9">
        <f t="shared" si="315"/>
        <v>41860.125</v>
      </c>
      <c r="K2892">
        <v>1405100992</v>
      </c>
      <c r="L2892" s="9">
        <f t="shared" si="316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2">
        <f t="shared" si="317"/>
        <v>0.01</v>
      </c>
      <c r="R2892">
        <f t="shared" si="318"/>
        <v>7</v>
      </c>
      <c r="S2892" s="14" t="s">
        <v>8315</v>
      </c>
      <c r="T2892" t="s">
        <v>8316</v>
      </c>
      <c r="U2892" s="9">
        <f t="shared" si="319"/>
        <v>41831.742962962962</v>
      </c>
      <c r="V2892" s="9">
        <f t="shared" si="320"/>
        <v>41860.125</v>
      </c>
      <c r="W2892">
        <f t="shared" si="321"/>
        <v>2014</v>
      </c>
    </row>
    <row r="2893" spans="1:23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9">
        <f t="shared" si="315"/>
        <v>42475.84175925926</v>
      </c>
      <c r="K2893">
        <v>1455570728</v>
      </c>
      <c r="L2893" s="9">
        <f t="shared" si="316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2">
        <f t="shared" si="317"/>
        <v>0.03</v>
      </c>
      <c r="R2893">
        <f t="shared" si="318"/>
        <v>27.3</v>
      </c>
      <c r="S2893" s="14" t="s">
        <v>8315</v>
      </c>
      <c r="T2893" t="s">
        <v>8316</v>
      </c>
      <c r="U2893" s="9">
        <f t="shared" si="319"/>
        <v>42415.883425925931</v>
      </c>
      <c r="V2893" s="9">
        <f t="shared" si="320"/>
        <v>42475.84175925926</v>
      </c>
      <c r="W2893">
        <f t="shared" si="321"/>
        <v>2016</v>
      </c>
    </row>
    <row r="2894" spans="1:23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9">
        <f t="shared" si="315"/>
        <v>41876.875</v>
      </c>
      <c r="K2894">
        <v>1408381704</v>
      </c>
      <c r="L2894" s="9">
        <f t="shared" si="316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2">
        <f t="shared" si="317"/>
        <v>0.09</v>
      </c>
      <c r="R2894">
        <f t="shared" si="318"/>
        <v>29.41</v>
      </c>
      <c r="S2894" s="14" t="s">
        <v>8315</v>
      </c>
      <c r="T2894" t="s">
        <v>8316</v>
      </c>
      <c r="U2894" s="9">
        <f t="shared" si="319"/>
        <v>41869.714166666665</v>
      </c>
      <c r="V2894" s="9">
        <f t="shared" si="320"/>
        <v>41876.875</v>
      </c>
      <c r="W2894">
        <f t="shared" si="321"/>
        <v>2014</v>
      </c>
    </row>
    <row r="2895" spans="1:23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9">
        <f t="shared" si="315"/>
        <v>42013.083333333328</v>
      </c>
      <c r="K2895">
        <v>1415644395</v>
      </c>
      <c r="L2895" s="9">
        <f t="shared" si="316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2">
        <f t="shared" si="317"/>
        <v>0.01</v>
      </c>
      <c r="R2895">
        <f t="shared" si="318"/>
        <v>12.5</v>
      </c>
      <c r="S2895" s="14" t="s">
        <v>8315</v>
      </c>
      <c r="T2895" t="s">
        <v>8316</v>
      </c>
      <c r="U2895" s="9">
        <f t="shared" si="319"/>
        <v>41953.773090277777</v>
      </c>
      <c r="V2895" s="9">
        <f t="shared" si="320"/>
        <v>42013.083333333328</v>
      </c>
      <c r="W2895">
        <f t="shared" si="321"/>
        <v>2014</v>
      </c>
    </row>
    <row r="2896" spans="1:23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9">
        <f t="shared" si="315"/>
        <v>42097.944618055553</v>
      </c>
      <c r="K2896">
        <v>1422920415</v>
      </c>
      <c r="L2896" s="9">
        <f t="shared" si="316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2">
        <f t="shared" si="317"/>
        <v>0</v>
      </c>
      <c r="R2896">
        <f t="shared" si="318"/>
        <v>0</v>
      </c>
      <c r="S2896" s="14" t="s">
        <v>8315</v>
      </c>
      <c r="T2896" t="s">
        <v>8316</v>
      </c>
      <c r="U2896" s="9">
        <f t="shared" si="319"/>
        <v>42037.986284722225</v>
      </c>
      <c r="V2896" s="9">
        <f t="shared" si="320"/>
        <v>42097.944618055553</v>
      </c>
      <c r="W2896">
        <f t="shared" si="321"/>
        <v>2015</v>
      </c>
    </row>
    <row r="2897" spans="1:23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9">
        <f t="shared" si="315"/>
        <v>41812.875</v>
      </c>
      <c r="K2897">
        <v>1403356792</v>
      </c>
      <c r="L2897" s="9">
        <f t="shared" si="316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2">
        <f t="shared" si="317"/>
        <v>0.05</v>
      </c>
      <c r="R2897">
        <f t="shared" si="318"/>
        <v>5.75</v>
      </c>
      <c r="S2897" s="14" t="s">
        <v>8315</v>
      </c>
      <c r="T2897" t="s">
        <v>8316</v>
      </c>
      <c r="U2897" s="9">
        <f t="shared" si="319"/>
        <v>41811.555462962962</v>
      </c>
      <c r="V2897" s="9">
        <f t="shared" si="320"/>
        <v>41812.875</v>
      </c>
      <c r="W2897">
        <f t="shared" si="321"/>
        <v>2014</v>
      </c>
    </row>
    <row r="2898" spans="1:23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9">
        <f t="shared" si="315"/>
        <v>42716.25</v>
      </c>
      <c r="K2898">
        <v>1480283321</v>
      </c>
      <c r="L2898" s="9">
        <f t="shared" si="316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2">
        <f t="shared" si="317"/>
        <v>0.21</v>
      </c>
      <c r="R2898">
        <f t="shared" si="318"/>
        <v>52.08</v>
      </c>
      <c r="S2898" s="14" t="s">
        <v>8315</v>
      </c>
      <c r="T2898" t="s">
        <v>8316</v>
      </c>
      <c r="U2898" s="9">
        <f t="shared" si="319"/>
        <v>42701.908807870372</v>
      </c>
      <c r="V2898" s="9">
        <f t="shared" si="320"/>
        <v>42716.25</v>
      </c>
      <c r="W2898">
        <f t="shared" si="321"/>
        <v>2016</v>
      </c>
    </row>
    <row r="2899" spans="1:23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9">
        <f t="shared" si="315"/>
        <v>42288.645196759258</v>
      </c>
      <c r="K2899">
        <v>1441985458</v>
      </c>
      <c r="L2899" s="9">
        <f t="shared" si="316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2">
        <f t="shared" si="317"/>
        <v>0.05</v>
      </c>
      <c r="R2899">
        <f t="shared" si="318"/>
        <v>183.33</v>
      </c>
      <c r="S2899" s="14" t="s">
        <v>8315</v>
      </c>
      <c r="T2899" t="s">
        <v>8316</v>
      </c>
      <c r="U2899" s="9">
        <f t="shared" si="319"/>
        <v>42258.646504629629</v>
      </c>
      <c r="V2899" s="9">
        <f t="shared" si="320"/>
        <v>42288.645196759258</v>
      </c>
      <c r="W2899">
        <f t="shared" si="321"/>
        <v>2015</v>
      </c>
    </row>
    <row r="2900" spans="1:23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9">
        <f t="shared" si="315"/>
        <v>42308.664965277778</v>
      </c>
      <c r="K2900">
        <v>1443715053</v>
      </c>
      <c r="L2900" s="9">
        <f t="shared" si="316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2">
        <f t="shared" si="317"/>
        <v>0.04</v>
      </c>
      <c r="R2900">
        <f t="shared" si="318"/>
        <v>26.33</v>
      </c>
      <c r="S2900" s="14" t="s">
        <v>8315</v>
      </c>
      <c r="T2900" t="s">
        <v>8316</v>
      </c>
      <c r="U2900" s="9">
        <f t="shared" si="319"/>
        <v>42278.664965277778</v>
      </c>
      <c r="V2900" s="9">
        <f t="shared" si="320"/>
        <v>42308.664965277778</v>
      </c>
      <c r="W2900">
        <f t="shared" si="321"/>
        <v>2015</v>
      </c>
    </row>
    <row r="2901" spans="1:23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9">
        <f t="shared" si="315"/>
        <v>42575.078217592592</v>
      </c>
      <c r="K2901">
        <v>1464141158</v>
      </c>
      <c r="L2901" s="9">
        <f t="shared" si="316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2">
        <f t="shared" si="317"/>
        <v>0</v>
      </c>
      <c r="R2901">
        <f t="shared" si="318"/>
        <v>0</v>
      </c>
      <c r="S2901" s="14" t="s">
        <v>8315</v>
      </c>
      <c r="T2901" t="s">
        <v>8316</v>
      </c>
      <c r="U2901" s="9">
        <f t="shared" si="319"/>
        <v>42515.078217592592</v>
      </c>
      <c r="V2901" s="9">
        <f t="shared" si="320"/>
        <v>42575.078217592592</v>
      </c>
      <c r="W2901">
        <f t="shared" si="321"/>
        <v>2016</v>
      </c>
    </row>
    <row r="2902" spans="1:23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9">
        <f t="shared" si="315"/>
        <v>41860.234166666669</v>
      </c>
      <c r="K2902">
        <v>1404970632</v>
      </c>
      <c r="L2902" s="9">
        <f t="shared" si="316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2">
        <f t="shared" si="317"/>
        <v>0.62</v>
      </c>
      <c r="R2902">
        <f t="shared" si="318"/>
        <v>486.43</v>
      </c>
      <c r="S2902" s="14" t="s">
        <v>8315</v>
      </c>
      <c r="T2902" t="s">
        <v>8316</v>
      </c>
      <c r="U2902" s="9">
        <f t="shared" si="319"/>
        <v>41830.234166666669</v>
      </c>
      <c r="V2902" s="9">
        <f t="shared" si="320"/>
        <v>41860.234166666669</v>
      </c>
      <c r="W2902">
        <f t="shared" si="321"/>
        <v>2014</v>
      </c>
    </row>
    <row r="2903" spans="1:23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9">
        <f t="shared" si="315"/>
        <v>42042.904386574075</v>
      </c>
      <c r="K2903">
        <v>1418161339</v>
      </c>
      <c r="L2903" s="9">
        <f t="shared" si="316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2">
        <f t="shared" si="317"/>
        <v>0.01</v>
      </c>
      <c r="R2903">
        <f t="shared" si="318"/>
        <v>3</v>
      </c>
      <c r="S2903" s="14" t="s">
        <v>8315</v>
      </c>
      <c r="T2903" t="s">
        <v>8316</v>
      </c>
      <c r="U2903" s="9">
        <f t="shared" si="319"/>
        <v>41982.904386574075</v>
      </c>
      <c r="V2903" s="9">
        <f t="shared" si="320"/>
        <v>42042.904386574075</v>
      </c>
      <c r="W2903">
        <f t="shared" si="321"/>
        <v>2014</v>
      </c>
    </row>
    <row r="2904" spans="1:23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9">
        <f t="shared" si="315"/>
        <v>42240.439768518518</v>
      </c>
      <c r="K2904">
        <v>1437820396</v>
      </c>
      <c r="L2904" s="9">
        <f t="shared" si="316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2">
        <f t="shared" si="317"/>
        <v>0</v>
      </c>
      <c r="R2904">
        <f t="shared" si="318"/>
        <v>25</v>
      </c>
      <c r="S2904" s="14" t="s">
        <v>8315</v>
      </c>
      <c r="T2904" t="s">
        <v>8316</v>
      </c>
      <c r="U2904" s="9">
        <f t="shared" si="319"/>
        <v>42210.439768518518</v>
      </c>
      <c r="V2904" s="9">
        <f t="shared" si="320"/>
        <v>42240.439768518518</v>
      </c>
      <c r="W2904">
        <f t="shared" si="321"/>
        <v>2015</v>
      </c>
    </row>
    <row r="2905" spans="1:23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9">
        <f t="shared" si="315"/>
        <v>42256.166874999995</v>
      </c>
      <c r="K2905">
        <v>1436587218</v>
      </c>
      <c r="L2905" s="9">
        <f t="shared" si="316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2">
        <f t="shared" si="317"/>
        <v>0.01</v>
      </c>
      <c r="R2905">
        <f t="shared" si="318"/>
        <v>9.75</v>
      </c>
      <c r="S2905" s="14" t="s">
        <v>8315</v>
      </c>
      <c r="T2905" t="s">
        <v>8316</v>
      </c>
      <c r="U2905" s="9">
        <f t="shared" si="319"/>
        <v>42196.166874999995</v>
      </c>
      <c r="V2905" s="9">
        <f t="shared" si="320"/>
        <v>42256.166874999995</v>
      </c>
      <c r="W2905">
        <f t="shared" si="321"/>
        <v>2015</v>
      </c>
    </row>
    <row r="2906" spans="1:23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9">
        <f t="shared" si="315"/>
        <v>41952.5</v>
      </c>
      <c r="K2906">
        <v>1414538031</v>
      </c>
      <c r="L2906" s="9">
        <f t="shared" si="316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2">
        <f t="shared" si="317"/>
        <v>0.05</v>
      </c>
      <c r="R2906">
        <f t="shared" si="318"/>
        <v>18.75</v>
      </c>
      <c r="S2906" s="14" t="s">
        <v>8315</v>
      </c>
      <c r="T2906" t="s">
        <v>8316</v>
      </c>
      <c r="U2906" s="9">
        <f t="shared" si="319"/>
        <v>41940.967951388891</v>
      </c>
      <c r="V2906" s="9">
        <f t="shared" si="320"/>
        <v>41952.5</v>
      </c>
      <c r="W2906">
        <f t="shared" si="321"/>
        <v>2014</v>
      </c>
    </row>
    <row r="2907" spans="1:23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9">
        <f t="shared" si="315"/>
        <v>42620.056863425925</v>
      </c>
      <c r="K2907">
        <v>1472001713</v>
      </c>
      <c r="L2907" s="9">
        <f t="shared" si="316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2">
        <f t="shared" si="317"/>
        <v>0.18</v>
      </c>
      <c r="R2907">
        <f t="shared" si="318"/>
        <v>36.590000000000003</v>
      </c>
      <c r="S2907" s="14" t="s">
        <v>8315</v>
      </c>
      <c r="T2907" t="s">
        <v>8316</v>
      </c>
      <c r="U2907" s="9">
        <f t="shared" si="319"/>
        <v>42606.056863425925</v>
      </c>
      <c r="V2907" s="9">
        <f t="shared" si="320"/>
        <v>42620.056863425925</v>
      </c>
      <c r="W2907">
        <f t="shared" si="321"/>
        <v>2016</v>
      </c>
    </row>
    <row r="2908" spans="1:23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9">
        <f t="shared" si="315"/>
        <v>42217.041666666672</v>
      </c>
      <c r="K2908">
        <v>1436888066</v>
      </c>
      <c r="L2908" s="9">
        <f t="shared" si="316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2">
        <f t="shared" si="317"/>
        <v>0.09</v>
      </c>
      <c r="R2908">
        <f t="shared" si="318"/>
        <v>80.709999999999994</v>
      </c>
      <c r="S2908" s="14" t="s">
        <v>8315</v>
      </c>
      <c r="T2908" t="s">
        <v>8316</v>
      </c>
      <c r="U2908" s="9">
        <f t="shared" si="319"/>
        <v>42199.648912037039</v>
      </c>
      <c r="V2908" s="9">
        <f t="shared" si="320"/>
        <v>42217.041666666672</v>
      </c>
      <c r="W2908">
        <f t="shared" si="321"/>
        <v>2015</v>
      </c>
    </row>
    <row r="2909" spans="1:23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9">
        <f t="shared" si="315"/>
        <v>42504.877743055556</v>
      </c>
      <c r="K2909">
        <v>1458075837</v>
      </c>
      <c r="L2909" s="9">
        <f t="shared" si="316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s="12">
        <f t="shared" si="317"/>
        <v>0</v>
      </c>
      <c r="R2909">
        <f t="shared" si="318"/>
        <v>1</v>
      </c>
      <c r="S2909" s="14" t="s">
        <v>8315</v>
      </c>
      <c r="T2909" t="s">
        <v>8316</v>
      </c>
      <c r="U2909" s="9">
        <f t="shared" si="319"/>
        <v>42444.877743055556</v>
      </c>
      <c r="V2909" s="9">
        <f t="shared" si="320"/>
        <v>42504.877743055556</v>
      </c>
      <c r="W2909">
        <f t="shared" si="321"/>
        <v>2016</v>
      </c>
    </row>
    <row r="2910" spans="1:23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9">
        <f t="shared" si="315"/>
        <v>42529.73170138889</v>
      </c>
      <c r="K2910">
        <v>1462815219</v>
      </c>
      <c r="L2910" s="9">
        <f t="shared" si="316"/>
        <v>42499.73170138889</v>
      </c>
      <c r="M2910" t="b">
        <v>0</v>
      </c>
      <c r="N2910">
        <v>5</v>
      </c>
      <c r="O2910" t="b">
        <v>0</v>
      </c>
      <c r="P2910" t="s">
        <v>8269</v>
      </c>
      <c r="Q2910" s="12">
        <f t="shared" si="317"/>
        <v>0.03</v>
      </c>
      <c r="R2910">
        <f t="shared" si="318"/>
        <v>52.8</v>
      </c>
      <c r="S2910" s="14" t="s">
        <v>8315</v>
      </c>
      <c r="T2910" t="s">
        <v>8316</v>
      </c>
      <c r="U2910" s="9">
        <f t="shared" si="319"/>
        <v>42499.73170138889</v>
      </c>
      <c r="V2910" s="9">
        <f t="shared" si="320"/>
        <v>42529.73170138889</v>
      </c>
      <c r="W2910">
        <f t="shared" si="321"/>
        <v>2016</v>
      </c>
    </row>
    <row r="2911" spans="1:23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9">
        <f t="shared" si="315"/>
        <v>41968.823611111111</v>
      </c>
      <c r="K2911">
        <v>1413527001</v>
      </c>
      <c r="L2911" s="9">
        <f t="shared" si="316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2">
        <f t="shared" si="317"/>
        <v>0</v>
      </c>
      <c r="R2911">
        <f t="shared" si="318"/>
        <v>20</v>
      </c>
      <c r="S2911" s="14" t="s">
        <v>8315</v>
      </c>
      <c r="T2911" t="s">
        <v>8316</v>
      </c>
      <c r="U2911" s="9">
        <f t="shared" si="319"/>
        <v>41929.266215277778</v>
      </c>
      <c r="V2911" s="9">
        <f t="shared" si="320"/>
        <v>41968.823611111111</v>
      </c>
      <c r="W2911">
        <f t="shared" si="321"/>
        <v>2014</v>
      </c>
    </row>
    <row r="2912" spans="1:23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9">
        <f t="shared" si="315"/>
        <v>42167.841284722221</v>
      </c>
      <c r="K2912">
        <v>1428955887</v>
      </c>
      <c r="L2912" s="9">
        <f t="shared" si="316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2">
        <f t="shared" si="317"/>
        <v>0</v>
      </c>
      <c r="R2912">
        <f t="shared" si="318"/>
        <v>1</v>
      </c>
      <c r="S2912" s="14" t="s">
        <v>8315</v>
      </c>
      <c r="T2912" t="s">
        <v>8316</v>
      </c>
      <c r="U2912" s="9">
        <f t="shared" si="319"/>
        <v>42107.841284722221</v>
      </c>
      <c r="V2912" s="9">
        <f t="shared" si="320"/>
        <v>42167.841284722221</v>
      </c>
      <c r="W2912">
        <f t="shared" si="321"/>
        <v>2015</v>
      </c>
    </row>
    <row r="2913" spans="1:23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9">
        <f t="shared" si="315"/>
        <v>42182.768819444449</v>
      </c>
      <c r="K2913">
        <v>1431973626</v>
      </c>
      <c r="L2913" s="9">
        <f t="shared" si="316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2">
        <f t="shared" si="317"/>
        <v>0.37</v>
      </c>
      <c r="R2913">
        <f t="shared" si="318"/>
        <v>46.93</v>
      </c>
      <c r="S2913" s="14" t="s">
        <v>8315</v>
      </c>
      <c r="T2913" t="s">
        <v>8316</v>
      </c>
      <c r="U2913" s="9">
        <f t="shared" si="319"/>
        <v>42142.768819444449</v>
      </c>
      <c r="V2913" s="9">
        <f t="shared" si="320"/>
        <v>42182.768819444449</v>
      </c>
      <c r="W2913">
        <f t="shared" si="321"/>
        <v>2015</v>
      </c>
    </row>
    <row r="2914" spans="1:23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9">
        <f t="shared" si="315"/>
        <v>42384.131643518514</v>
      </c>
      <c r="K2914">
        <v>1450235374</v>
      </c>
      <c r="L2914" s="9">
        <f t="shared" si="316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2">
        <f t="shared" si="317"/>
        <v>0.14000000000000001</v>
      </c>
      <c r="R2914">
        <f t="shared" si="318"/>
        <v>78.08</v>
      </c>
      <c r="S2914" s="14" t="s">
        <v>8315</v>
      </c>
      <c r="T2914" t="s">
        <v>8316</v>
      </c>
      <c r="U2914" s="9">
        <f t="shared" si="319"/>
        <v>42354.131643518514</v>
      </c>
      <c r="V2914" s="9">
        <f t="shared" si="320"/>
        <v>42384.131643518514</v>
      </c>
      <c r="W2914">
        <f t="shared" si="321"/>
        <v>2015</v>
      </c>
    </row>
    <row r="2915" spans="1:23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9">
        <f t="shared" si="315"/>
        <v>41888.922905092593</v>
      </c>
      <c r="K2915">
        <v>1404857339</v>
      </c>
      <c r="L2915" s="9">
        <f t="shared" si="316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2">
        <f t="shared" si="317"/>
        <v>0</v>
      </c>
      <c r="R2915">
        <f t="shared" si="318"/>
        <v>1</v>
      </c>
      <c r="S2915" s="14" t="s">
        <v>8315</v>
      </c>
      <c r="T2915" t="s">
        <v>8316</v>
      </c>
      <c r="U2915" s="9">
        <f t="shared" si="319"/>
        <v>41828.922905092593</v>
      </c>
      <c r="V2915" s="9">
        <f t="shared" si="320"/>
        <v>41888.922905092593</v>
      </c>
      <c r="W2915">
        <f t="shared" si="321"/>
        <v>2014</v>
      </c>
    </row>
    <row r="2916" spans="1:23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9">
        <f t="shared" si="315"/>
        <v>42077.865671296298</v>
      </c>
      <c r="K2916">
        <v>1421185594</v>
      </c>
      <c r="L2916" s="9">
        <f t="shared" si="316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2">
        <f t="shared" si="317"/>
        <v>0</v>
      </c>
      <c r="R2916">
        <f t="shared" si="318"/>
        <v>1</v>
      </c>
      <c r="S2916" s="14" t="s">
        <v>8315</v>
      </c>
      <c r="T2916" t="s">
        <v>8316</v>
      </c>
      <c r="U2916" s="9">
        <f t="shared" si="319"/>
        <v>42017.907337962963</v>
      </c>
      <c r="V2916" s="9">
        <f t="shared" si="320"/>
        <v>42077.865671296298</v>
      </c>
      <c r="W2916">
        <f t="shared" si="321"/>
        <v>2015</v>
      </c>
    </row>
    <row r="2917" spans="1:23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9">
        <f t="shared" si="315"/>
        <v>42445.356365740736</v>
      </c>
      <c r="K2917">
        <v>1455528790</v>
      </c>
      <c r="L2917" s="9">
        <f t="shared" si="316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2">
        <f t="shared" si="317"/>
        <v>0.61</v>
      </c>
      <c r="R2917">
        <f t="shared" si="318"/>
        <v>203.67</v>
      </c>
      <c r="S2917" s="14" t="s">
        <v>8315</v>
      </c>
      <c r="T2917" t="s">
        <v>8316</v>
      </c>
      <c r="U2917" s="9">
        <f t="shared" si="319"/>
        <v>42415.398032407407</v>
      </c>
      <c r="V2917" s="9">
        <f t="shared" si="320"/>
        <v>42445.356365740736</v>
      </c>
      <c r="W2917">
        <f t="shared" si="321"/>
        <v>2016</v>
      </c>
    </row>
    <row r="2918" spans="1:23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9">
        <f t="shared" si="315"/>
        <v>41778.476724537039</v>
      </c>
      <c r="K2918">
        <v>1398511589</v>
      </c>
      <c r="L2918" s="9">
        <f t="shared" si="316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2">
        <f t="shared" si="317"/>
        <v>0.08</v>
      </c>
      <c r="R2918">
        <f t="shared" si="318"/>
        <v>20.71</v>
      </c>
      <c r="S2918" s="14" t="s">
        <v>8315</v>
      </c>
      <c r="T2918" t="s">
        <v>8316</v>
      </c>
      <c r="U2918" s="9">
        <f t="shared" si="319"/>
        <v>41755.476724537039</v>
      </c>
      <c r="V2918" s="9">
        <f t="shared" si="320"/>
        <v>41778.476724537039</v>
      </c>
      <c r="W2918">
        <f t="shared" si="321"/>
        <v>2014</v>
      </c>
    </row>
    <row r="2919" spans="1:23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9">
        <f t="shared" si="315"/>
        <v>42263.234340277777</v>
      </c>
      <c r="K2919">
        <v>1440826647</v>
      </c>
      <c r="L2919" s="9">
        <f t="shared" si="316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2">
        <f t="shared" si="317"/>
        <v>0.22</v>
      </c>
      <c r="R2919">
        <f t="shared" si="318"/>
        <v>48.56</v>
      </c>
      <c r="S2919" s="14" t="s">
        <v>8315</v>
      </c>
      <c r="T2919" t="s">
        <v>8316</v>
      </c>
      <c r="U2919" s="9">
        <f t="shared" si="319"/>
        <v>42245.234340277777</v>
      </c>
      <c r="V2919" s="9">
        <f t="shared" si="320"/>
        <v>42263.234340277777</v>
      </c>
      <c r="W2919">
        <f t="shared" si="321"/>
        <v>2015</v>
      </c>
    </row>
    <row r="2920" spans="1:23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9">
        <f t="shared" si="315"/>
        <v>42306.629710648151</v>
      </c>
      <c r="K2920">
        <v>1443712007</v>
      </c>
      <c r="L2920" s="9">
        <f t="shared" si="316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2">
        <f t="shared" si="317"/>
        <v>0.27</v>
      </c>
      <c r="R2920">
        <f t="shared" si="318"/>
        <v>68.099999999999994</v>
      </c>
      <c r="S2920" s="14" t="s">
        <v>8315</v>
      </c>
      <c r="T2920" t="s">
        <v>8316</v>
      </c>
      <c r="U2920" s="9">
        <f t="shared" si="319"/>
        <v>42278.629710648151</v>
      </c>
      <c r="V2920" s="9">
        <f t="shared" si="320"/>
        <v>42306.629710648151</v>
      </c>
      <c r="W2920">
        <f t="shared" si="321"/>
        <v>2015</v>
      </c>
    </row>
    <row r="2921" spans="1:23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9">
        <f t="shared" si="315"/>
        <v>41856.61954861111</v>
      </c>
      <c r="K2921">
        <v>1404658329</v>
      </c>
      <c r="L2921" s="9">
        <f t="shared" si="316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2">
        <f t="shared" si="317"/>
        <v>0.09</v>
      </c>
      <c r="R2921">
        <f t="shared" si="318"/>
        <v>8.5</v>
      </c>
      <c r="S2921" s="14" t="s">
        <v>8315</v>
      </c>
      <c r="T2921" t="s">
        <v>8316</v>
      </c>
      <c r="U2921" s="9">
        <f t="shared" si="319"/>
        <v>41826.61954861111</v>
      </c>
      <c r="V2921" s="9">
        <f t="shared" si="320"/>
        <v>41856.61954861111</v>
      </c>
      <c r="W2921">
        <f t="shared" si="321"/>
        <v>2014</v>
      </c>
    </row>
    <row r="2922" spans="1:23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9">
        <f t="shared" si="315"/>
        <v>42088.750810185185</v>
      </c>
      <c r="K2922">
        <v>1424718070</v>
      </c>
      <c r="L2922" s="9">
        <f t="shared" si="316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2">
        <f t="shared" si="317"/>
        <v>0.27</v>
      </c>
      <c r="R2922">
        <f t="shared" si="318"/>
        <v>51.62</v>
      </c>
      <c r="S2922" s="14" t="s">
        <v>8315</v>
      </c>
      <c r="T2922" t="s">
        <v>8316</v>
      </c>
      <c r="U2922" s="9">
        <f t="shared" si="319"/>
        <v>42058.792476851857</v>
      </c>
      <c r="V2922" s="9">
        <f t="shared" si="320"/>
        <v>42088.750810185185</v>
      </c>
      <c r="W2922">
        <f t="shared" si="321"/>
        <v>2015</v>
      </c>
    </row>
    <row r="2923" spans="1:23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9">
        <f t="shared" si="315"/>
        <v>41907.886620370373</v>
      </c>
      <c r="K2923">
        <v>1409087804</v>
      </c>
      <c r="L2923" s="9">
        <f t="shared" si="316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2">
        <f t="shared" si="317"/>
        <v>1.29</v>
      </c>
      <c r="R2923">
        <f t="shared" si="318"/>
        <v>43</v>
      </c>
      <c r="S2923" s="14" t="s">
        <v>8315</v>
      </c>
      <c r="T2923" t="s">
        <v>8357</v>
      </c>
      <c r="U2923" s="9">
        <f t="shared" si="319"/>
        <v>41877.886620370373</v>
      </c>
      <c r="V2923" s="9">
        <f t="shared" si="320"/>
        <v>41907.886620370373</v>
      </c>
      <c r="W2923">
        <f t="shared" si="321"/>
        <v>2014</v>
      </c>
    </row>
    <row r="2924" spans="1:23" ht="60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9">
        <f t="shared" si="315"/>
        <v>42142.874155092592</v>
      </c>
      <c r="K2924">
        <v>1428094727</v>
      </c>
      <c r="L2924" s="9">
        <f t="shared" si="316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2">
        <f t="shared" si="317"/>
        <v>1</v>
      </c>
      <c r="R2924">
        <f t="shared" si="318"/>
        <v>83.33</v>
      </c>
      <c r="S2924" s="14" t="s">
        <v>8315</v>
      </c>
      <c r="T2924" t="s">
        <v>8357</v>
      </c>
      <c r="U2924" s="9">
        <f t="shared" si="319"/>
        <v>42097.874155092592</v>
      </c>
      <c r="V2924" s="9">
        <f t="shared" si="320"/>
        <v>42142.874155092592</v>
      </c>
      <c r="W2924">
        <f t="shared" si="321"/>
        <v>2015</v>
      </c>
    </row>
    <row r="2925" spans="1:23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9">
        <f t="shared" si="315"/>
        <v>42028.125</v>
      </c>
      <c r="K2925">
        <v>1420774779</v>
      </c>
      <c r="L2925" s="9">
        <f t="shared" si="316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2">
        <f t="shared" si="317"/>
        <v>1</v>
      </c>
      <c r="R2925">
        <f t="shared" si="318"/>
        <v>30</v>
      </c>
      <c r="S2925" s="14" t="s">
        <v>8315</v>
      </c>
      <c r="T2925" t="s">
        <v>8357</v>
      </c>
      <c r="U2925" s="9">
        <f t="shared" si="319"/>
        <v>42013.15253472222</v>
      </c>
      <c r="V2925" s="9">
        <f t="shared" si="320"/>
        <v>42028.125</v>
      </c>
      <c r="W2925">
        <f t="shared" si="321"/>
        <v>2015</v>
      </c>
    </row>
    <row r="2926" spans="1:23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9">
        <f t="shared" si="315"/>
        <v>42133.165972222225</v>
      </c>
      <c r="K2926">
        <v>1428585710</v>
      </c>
      <c r="L2926" s="9">
        <f t="shared" si="316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2">
        <f t="shared" si="317"/>
        <v>1.03</v>
      </c>
      <c r="R2926">
        <f t="shared" si="318"/>
        <v>175.51</v>
      </c>
      <c r="S2926" s="14" t="s">
        <v>8315</v>
      </c>
      <c r="T2926" t="s">
        <v>8357</v>
      </c>
      <c r="U2926" s="9">
        <f t="shared" si="319"/>
        <v>42103.556828703702</v>
      </c>
      <c r="V2926" s="9">
        <f t="shared" si="320"/>
        <v>42133.165972222225</v>
      </c>
      <c r="W2926">
        <f t="shared" si="321"/>
        <v>2015</v>
      </c>
    </row>
    <row r="2927" spans="1:23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9">
        <f t="shared" si="315"/>
        <v>41893.584120370375</v>
      </c>
      <c r="K2927">
        <v>1407852068</v>
      </c>
      <c r="L2927" s="9">
        <f t="shared" si="316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 s="12">
        <f t="shared" si="317"/>
        <v>1.02</v>
      </c>
      <c r="R2927">
        <f t="shared" si="318"/>
        <v>231.66</v>
      </c>
      <c r="S2927" s="14" t="s">
        <v>8315</v>
      </c>
      <c r="T2927" t="s">
        <v>8357</v>
      </c>
      <c r="U2927" s="9">
        <f t="shared" si="319"/>
        <v>41863.584120370375</v>
      </c>
      <c r="V2927" s="9">
        <f t="shared" si="320"/>
        <v>41893.584120370375</v>
      </c>
      <c r="W2927">
        <f t="shared" si="321"/>
        <v>2014</v>
      </c>
    </row>
    <row r="2928" spans="1:23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9">
        <f t="shared" si="315"/>
        <v>42058.765960648147</v>
      </c>
      <c r="K2928">
        <v>1423506179</v>
      </c>
      <c r="L2928" s="9">
        <f t="shared" si="316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2">
        <f t="shared" si="317"/>
        <v>1.25</v>
      </c>
      <c r="R2928">
        <f t="shared" si="318"/>
        <v>75</v>
      </c>
      <c r="S2928" s="14" t="s">
        <v>8315</v>
      </c>
      <c r="T2928" t="s">
        <v>8357</v>
      </c>
      <c r="U2928" s="9">
        <f t="shared" si="319"/>
        <v>42044.765960648147</v>
      </c>
      <c r="V2928" s="9">
        <f t="shared" si="320"/>
        <v>42058.765960648147</v>
      </c>
      <c r="W2928">
        <f t="shared" si="321"/>
        <v>2015</v>
      </c>
    </row>
    <row r="2929" spans="1:23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9">
        <f t="shared" si="315"/>
        <v>41835.208333333336</v>
      </c>
      <c r="K2929">
        <v>1402934629</v>
      </c>
      <c r="L2929" s="9">
        <f t="shared" si="316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2">
        <f t="shared" si="317"/>
        <v>1.31</v>
      </c>
      <c r="R2929">
        <f t="shared" si="318"/>
        <v>112.14</v>
      </c>
      <c r="S2929" s="14" t="s">
        <v>8315</v>
      </c>
      <c r="T2929" t="s">
        <v>8357</v>
      </c>
      <c r="U2929" s="9">
        <f t="shared" si="319"/>
        <v>41806.669317129628</v>
      </c>
      <c r="V2929" s="9">
        <f t="shared" si="320"/>
        <v>41835.208333333336</v>
      </c>
      <c r="W2929">
        <f t="shared" si="321"/>
        <v>2014</v>
      </c>
    </row>
    <row r="2930" spans="1:23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9">
        <f t="shared" si="315"/>
        <v>42433.998217592598</v>
      </c>
      <c r="K2930">
        <v>1454543846</v>
      </c>
      <c r="L2930" s="9">
        <f t="shared" si="316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2">
        <f t="shared" si="317"/>
        <v>1</v>
      </c>
      <c r="R2930">
        <f t="shared" si="318"/>
        <v>41.67</v>
      </c>
      <c r="S2930" s="14" t="s">
        <v>8315</v>
      </c>
      <c r="T2930" t="s">
        <v>8357</v>
      </c>
      <c r="U2930" s="9">
        <f t="shared" si="319"/>
        <v>42403.998217592598</v>
      </c>
      <c r="V2930" s="9">
        <f t="shared" si="320"/>
        <v>42433.998217592598</v>
      </c>
      <c r="W2930">
        <f t="shared" si="321"/>
        <v>2016</v>
      </c>
    </row>
    <row r="2931" spans="1:23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9">
        <f t="shared" si="315"/>
        <v>41784.564328703702</v>
      </c>
      <c r="K2931">
        <v>1398432758</v>
      </c>
      <c r="L2931" s="9">
        <f t="shared" si="316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2">
        <f t="shared" si="317"/>
        <v>1.02</v>
      </c>
      <c r="R2931">
        <f t="shared" si="318"/>
        <v>255.17</v>
      </c>
      <c r="S2931" s="14" t="s">
        <v>8315</v>
      </c>
      <c r="T2931" t="s">
        <v>8357</v>
      </c>
      <c r="U2931" s="9">
        <f t="shared" si="319"/>
        <v>41754.564328703702</v>
      </c>
      <c r="V2931" s="9">
        <f t="shared" si="320"/>
        <v>41784.564328703702</v>
      </c>
      <c r="W2931">
        <f t="shared" si="321"/>
        <v>2014</v>
      </c>
    </row>
    <row r="2932" spans="1:23" ht="60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9">
        <f t="shared" si="315"/>
        <v>42131.584074074075</v>
      </c>
      <c r="K2932">
        <v>1428415264</v>
      </c>
      <c r="L2932" s="9">
        <f t="shared" si="316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2">
        <f t="shared" si="317"/>
        <v>1.01</v>
      </c>
      <c r="R2932">
        <f t="shared" si="318"/>
        <v>162.77000000000001</v>
      </c>
      <c r="S2932" s="14" t="s">
        <v>8315</v>
      </c>
      <c r="T2932" t="s">
        <v>8357</v>
      </c>
      <c r="U2932" s="9">
        <f t="shared" si="319"/>
        <v>42101.584074074075</v>
      </c>
      <c r="V2932" s="9">
        <f t="shared" si="320"/>
        <v>42131.584074074075</v>
      </c>
      <c r="W2932">
        <f t="shared" si="321"/>
        <v>2015</v>
      </c>
    </row>
    <row r="2933" spans="1:23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9">
        <f t="shared" si="315"/>
        <v>41897.255555555559</v>
      </c>
      <c r="K2933">
        <v>1408604363</v>
      </c>
      <c r="L2933" s="9">
        <f t="shared" si="316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2">
        <f t="shared" si="317"/>
        <v>1.06</v>
      </c>
      <c r="R2933">
        <f t="shared" si="318"/>
        <v>88.33</v>
      </c>
      <c r="S2933" s="14" t="s">
        <v>8315</v>
      </c>
      <c r="T2933" t="s">
        <v>8357</v>
      </c>
      <c r="U2933" s="9">
        <f t="shared" si="319"/>
        <v>41872.291238425925</v>
      </c>
      <c r="V2933" s="9">
        <f t="shared" si="320"/>
        <v>41897.255555555559</v>
      </c>
      <c r="W2933">
        <f t="shared" si="321"/>
        <v>2014</v>
      </c>
    </row>
    <row r="2934" spans="1:23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9">
        <f t="shared" si="315"/>
        <v>42056.458333333328</v>
      </c>
      <c r="K2934">
        <v>1421812637</v>
      </c>
      <c r="L2934" s="9">
        <f t="shared" si="316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2">
        <f t="shared" si="317"/>
        <v>1.05</v>
      </c>
      <c r="R2934">
        <f t="shared" si="318"/>
        <v>85.74</v>
      </c>
      <c r="S2934" s="14" t="s">
        <v>8315</v>
      </c>
      <c r="T2934" t="s">
        <v>8357</v>
      </c>
      <c r="U2934" s="9">
        <f t="shared" si="319"/>
        <v>42025.164780092593</v>
      </c>
      <c r="V2934" s="9">
        <f t="shared" si="320"/>
        <v>42056.458333333328</v>
      </c>
      <c r="W2934">
        <f t="shared" si="321"/>
        <v>2015</v>
      </c>
    </row>
    <row r="2935" spans="1:23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9">
        <f t="shared" si="315"/>
        <v>42525.956631944442</v>
      </c>
      <c r="K2935">
        <v>1462489053</v>
      </c>
      <c r="L2935" s="9">
        <f t="shared" si="316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2">
        <f t="shared" si="317"/>
        <v>1.03</v>
      </c>
      <c r="R2935">
        <f t="shared" si="318"/>
        <v>47.57</v>
      </c>
      <c r="S2935" s="14" t="s">
        <v>8315</v>
      </c>
      <c r="T2935" t="s">
        <v>8357</v>
      </c>
      <c r="U2935" s="9">
        <f t="shared" si="319"/>
        <v>42495.956631944442</v>
      </c>
      <c r="V2935" s="9">
        <f t="shared" si="320"/>
        <v>42525.956631944442</v>
      </c>
      <c r="W2935">
        <f t="shared" si="321"/>
        <v>2016</v>
      </c>
    </row>
    <row r="2936" spans="1:23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9">
        <f t="shared" si="315"/>
        <v>41805.636157407411</v>
      </c>
      <c r="K2936">
        <v>1400253364</v>
      </c>
      <c r="L2936" s="9">
        <f t="shared" si="316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2">
        <f t="shared" si="317"/>
        <v>1.08</v>
      </c>
      <c r="R2936">
        <f t="shared" si="318"/>
        <v>72.97</v>
      </c>
      <c r="S2936" s="14" t="s">
        <v>8315</v>
      </c>
      <c r="T2936" t="s">
        <v>8357</v>
      </c>
      <c r="U2936" s="9">
        <f t="shared" si="319"/>
        <v>41775.636157407411</v>
      </c>
      <c r="V2936" s="9">
        <f t="shared" si="320"/>
        <v>41805.636157407411</v>
      </c>
      <c r="W2936">
        <f t="shared" si="321"/>
        <v>2014</v>
      </c>
    </row>
    <row r="2937" spans="1:23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9">
        <f t="shared" si="315"/>
        <v>42611.708333333328</v>
      </c>
      <c r="K2937">
        <v>1467468008</v>
      </c>
      <c r="L2937" s="9">
        <f t="shared" si="316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2">
        <f t="shared" si="317"/>
        <v>1.01</v>
      </c>
      <c r="R2937">
        <f t="shared" si="318"/>
        <v>90.54</v>
      </c>
      <c r="S2937" s="14" t="s">
        <v>8315</v>
      </c>
      <c r="T2937" t="s">
        <v>8357</v>
      </c>
      <c r="U2937" s="9">
        <f t="shared" si="319"/>
        <v>42553.583425925928</v>
      </c>
      <c r="V2937" s="9">
        <f t="shared" si="320"/>
        <v>42611.708333333328</v>
      </c>
      <c r="W2937">
        <f t="shared" si="321"/>
        <v>2016</v>
      </c>
    </row>
    <row r="2938" spans="1:23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9">
        <f t="shared" si="315"/>
        <v>41925.207638888889</v>
      </c>
      <c r="K2938">
        <v>1412091423</v>
      </c>
      <c r="L2938" s="9">
        <f t="shared" si="316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2">
        <f t="shared" si="317"/>
        <v>1.28</v>
      </c>
      <c r="R2938">
        <f t="shared" si="318"/>
        <v>37.65</v>
      </c>
      <c r="S2938" s="14" t="s">
        <v>8315</v>
      </c>
      <c r="T2938" t="s">
        <v>8357</v>
      </c>
      <c r="U2938" s="9">
        <f t="shared" si="319"/>
        <v>41912.650729166664</v>
      </c>
      <c r="V2938" s="9">
        <f t="shared" si="320"/>
        <v>41925.207638888889</v>
      </c>
      <c r="W2938">
        <f t="shared" si="321"/>
        <v>2014</v>
      </c>
    </row>
    <row r="2939" spans="1:23" ht="30" hidden="1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9">
        <f t="shared" si="315"/>
        <v>41833.457326388889</v>
      </c>
      <c r="K2939">
        <v>1402657113</v>
      </c>
      <c r="L2939" s="9">
        <f t="shared" si="316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2">
        <f t="shared" si="317"/>
        <v>1.33</v>
      </c>
      <c r="R2939">
        <f t="shared" si="318"/>
        <v>36.36</v>
      </c>
      <c r="S2939" s="14" t="s">
        <v>8315</v>
      </c>
      <c r="T2939" t="s">
        <v>8357</v>
      </c>
      <c r="U2939" s="9">
        <f t="shared" si="319"/>
        <v>41803.457326388889</v>
      </c>
      <c r="V2939" s="9">
        <f t="shared" si="320"/>
        <v>41833.457326388889</v>
      </c>
      <c r="W2939">
        <f t="shared" si="321"/>
        <v>2014</v>
      </c>
    </row>
    <row r="2940" spans="1:23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9">
        <f t="shared" si="315"/>
        <v>42034.703865740739</v>
      </c>
      <c r="K2940">
        <v>1420044814</v>
      </c>
      <c r="L2940" s="9">
        <f t="shared" si="316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2">
        <f t="shared" si="317"/>
        <v>1.01</v>
      </c>
      <c r="R2940">
        <f t="shared" si="318"/>
        <v>126.72</v>
      </c>
      <c r="S2940" s="14" t="s">
        <v>8315</v>
      </c>
      <c r="T2940" t="s">
        <v>8357</v>
      </c>
      <c r="U2940" s="9">
        <f t="shared" si="319"/>
        <v>42004.703865740739</v>
      </c>
      <c r="V2940" s="9">
        <f t="shared" si="320"/>
        <v>42034.703865740739</v>
      </c>
      <c r="W2940">
        <f t="shared" si="321"/>
        <v>2014</v>
      </c>
    </row>
    <row r="2941" spans="1:23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9">
        <f t="shared" si="315"/>
        <v>41879.041666666664</v>
      </c>
      <c r="K2941">
        <v>1406316312</v>
      </c>
      <c r="L2941" s="9">
        <f t="shared" si="316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2">
        <f t="shared" si="317"/>
        <v>1.03</v>
      </c>
      <c r="R2941">
        <f t="shared" si="318"/>
        <v>329.2</v>
      </c>
      <c r="S2941" s="14" t="s">
        <v>8315</v>
      </c>
      <c r="T2941" t="s">
        <v>8357</v>
      </c>
      <c r="U2941" s="9">
        <f t="shared" si="319"/>
        <v>41845.809166666666</v>
      </c>
      <c r="V2941" s="9">
        <f t="shared" si="320"/>
        <v>41879.041666666664</v>
      </c>
      <c r="W2941">
        <f t="shared" si="321"/>
        <v>2014</v>
      </c>
    </row>
    <row r="2942" spans="1:23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9">
        <f t="shared" si="315"/>
        <v>42022.773356481484</v>
      </c>
      <c r="K2942">
        <v>1418150018</v>
      </c>
      <c r="L2942" s="9">
        <f t="shared" si="316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2">
        <f t="shared" si="317"/>
        <v>1.07</v>
      </c>
      <c r="R2942">
        <f t="shared" si="318"/>
        <v>81.239999999999995</v>
      </c>
      <c r="S2942" s="14" t="s">
        <v>8315</v>
      </c>
      <c r="T2942" t="s">
        <v>8357</v>
      </c>
      <c r="U2942" s="9">
        <f t="shared" si="319"/>
        <v>41982.773356481484</v>
      </c>
      <c r="V2942" s="9">
        <f t="shared" si="320"/>
        <v>42022.773356481484</v>
      </c>
      <c r="W2942">
        <f t="shared" si="321"/>
        <v>2014</v>
      </c>
    </row>
    <row r="2943" spans="1:23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9">
        <f t="shared" si="315"/>
        <v>42064.960127314815</v>
      </c>
      <c r="K2943">
        <v>1422658955</v>
      </c>
      <c r="L2943" s="9">
        <f t="shared" si="316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2">
        <f t="shared" si="317"/>
        <v>0</v>
      </c>
      <c r="R2943">
        <f t="shared" si="318"/>
        <v>1</v>
      </c>
      <c r="S2943" s="14" t="s">
        <v>8315</v>
      </c>
      <c r="T2943" t="s">
        <v>8355</v>
      </c>
      <c r="U2943" s="9">
        <f t="shared" si="319"/>
        <v>42034.960127314815</v>
      </c>
      <c r="V2943" s="9">
        <f t="shared" si="320"/>
        <v>42064.960127314815</v>
      </c>
      <c r="W2943">
        <f t="shared" si="321"/>
        <v>2015</v>
      </c>
    </row>
    <row r="2944" spans="1:23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9">
        <f t="shared" si="315"/>
        <v>42354.845833333333</v>
      </c>
      <c r="K2944">
        <v>1448565459</v>
      </c>
      <c r="L2944" s="9">
        <f t="shared" si="316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2">
        <f t="shared" si="317"/>
        <v>0.2</v>
      </c>
      <c r="R2944">
        <f t="shared" si="318"/>
        <v>202.23</v>
      </c>
      <c r="S2944" s="14" t="s">
        <v>8315</v>
      </c>
      <c r="T2944" t="s">
        <v>8355</v>
      </c>
      <c r="U2944" s="9">
        <f t="shared" si="319"/>
        <v>42334.803923611107</v>
      </c>
      <c r="V2944" s="9">
        <f t="shared" si="320"/>
        <v>42354.845833333333</v>
      </c>
      <c r="W2944">
        <f t="shared" si="321"/>
        <v>2015</v>
      </c>
    </row>
    <row r="2945" spans="1:23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9">
        <f t="shared" si="315"/>
        <v>42107.129398148143</v>
      </c>
      <c r="K2945">
        <v>1426302380</v>
      </c>
      <c r="L2945" s="9">
        <f t="shared" si="316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2">
        <f t="shared" si="317"/>
        <v>0</v>
      </c>
      <c r="R2945">
        <f t="shared" si="318"/>
        <v>0</v>
      </c>
      <c r="S2945" s="14" t="s">
        <v>8315</v>
      </c>
      <c r="T2945" t="s">
        <v>8355</v>
      </c>
      <c r="U2945" s="9">
        <f t="shared" si="319"/>
        <v>42077.129398148143</v>
      </c>
      <c r="V2945" s="9">
        <f t="shared" si="320"/>
        <v>42107.129398148143</v>
      </c>
      <c r="W2945">
        <f t="shared" si="321"/>
        <v>2015</v>
      </c>
    </row>
    <row r="2946" spans="1:23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9">
        <f t="shared" ref="J2946:J3009" si="322">(I2946/86400)+DATE(1970,1,1)</f>
        <v>42162.9143287037</v>
      </c>
      <c r="K2946">
        <v>1431122198</v>
      </c>
      <c r="L2946" s="9">
        <f t="shared" ref="L2946:L3009" si="323">(K2946/86400)+DATE(1970,1,1)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2">
        <f t="shared" si="317"/>
        <v>0.01</v>
      </c>
      <c r="R2946">
        <f t="shared" si="318"/>
        <v>100</v>
      </c>
      <c r="S2946" s="14" t="s">
        <v>8315</v>
      </c>
      <c r="T2946" t="s">
        <v>8355</v>
      </c>
      <c r="U2946" s="9">
        <f t="shared" si="319"/>
        <v>42132.9143287037</v>
      </c>
      <c r="V2946" s="9">
        <f t="shared" si="320"/>
        <v>42162.9143287037</v>
      </c>
      <c r="W2946">
        <f t="shared" si="321"/>
        <v>2015</v>
      </c>
    </row>
    <row r="2947" spans="1:23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9">
        <f t="shared" si="322"/>
        <v>42148.139583333337</v>
      </c>
      <c r="K2947">
        <v>1429845660</v>
      </c>
      <c r="L2947" s="9">
        <f t="shared" si="323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2">
        <f t="shared" ref="Q2947:Q3010" si="324">ROUND(E2947/D2947,2)</f>
        <v>0</v>
      </c>
      <c r="R2947">
        <f t="shared" ref="R2947:R3010" si="325">IFERROR(ROUND(E2947/N2947,2),0)</f>
        <v>0</v>
      </c>
      <c r="S2947" s="14" t="s">
        <v>8315</v>
      </c>
      <c r="T2947" t="s">
        <v>8355</v>
      </c>
      <c r="U2947" s="9">
        <f t="shared" ref="U2947:U3010" si="326">(K2947/86400)+DATE(1970,1,1)</f>
        <v>42118.139583333337</v>
      </c>
      <c r="V2947" s="9">
        <f t="shared" ref="V2947:V3010" si="327">(I2947/86400)+DATE(1970,1,1)</f>
        <v>42148.139583333337</v>
      </c>
      <c r="W2947">
        <f t="shared" ref="W2947:W3010" si="328">YEAR(U2947)</f>
        <v>2015</v>
      </c>
    </row>
    <row r="2948" spans="1:23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9">
        <f t="shared" si="322"/>
        <v>42597.531157407408</v>
      </c>
      <c r="K2948">
        <v>1468673092</v>
      </c>
      <c r="L2948" s="9">
        <f t="shared" si="32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2">
        <f t="shared" si="324"/>
        <v>0</v>
      </c>
      <c r="R2948">
        <f t="shared" si="325"/>
        <v>1</v>
      </c>
      <c r="S2948" s="14" t="s">
        <v>8315</v>
      </c>
      <c r="T2948" t="s">
        <v>8355</v>
      </c>
      <c r="U2948" s="9">
        <f t="shared" si="326"/>
        <v>42567.531157407408</v>
      </c>
      <c r="V2948" s="9">
        <f t="shared" si="327"/>
        <v>42597.531157407408</v>
      </c>
      <c r="W2948">
        <f t="shared" si="328"/>
        <v>2016</v>
      </c>
    </row>
    <row r="2949" spans="1:23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9">
        <f t="shared" si="322"/>
        <v>42698.71597222222</v>
      </c>
      <c r="K2949">
        <v>1475760567</v>
      </c>
      <c r="L2949" s="9">
        <f t="shared" si="32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2">
        <f t="shared" si="324"/>
        <v>0.04</v>
      </c>
      <c r="R2949">
        <f t="shared" si="325"/>
        <v>82.46</v>
      </c>
      <c r="S2949" s="14" t="s">
        <v>8315</v>
      </c>
      <c r="T2949" t="s">
        <v>8355</v>
      </c>
      <c r="U2949" s="9">
        <f t="shared" si="326"/>
        <v>42649.562118055561</v>
      </c>
      <c r="V2949" s="9">
        <f t="shared" si="327"/>
        <v>42698.71597222222</v>
      </c>
      <c r="W2949">
        <f t="shared" si="328"/>
        <v>2016</v>
      </c>
    </row>
    <row r="2950" spans="1:23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9">
        <f t="shared" si="322"/>
        <v>42157.649224537032</v>
      </c>
      <c r="K2950">
        <v>1428075293</v>
      </c>
      <c r="L2950" s="9">
        <f t="shared" si="32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2">
        <f t="shared" si="324"/>
        <v>0</v>
      </c>
      <c r="R2950">
        <f t="shared" si="325"/>
        <v>2.67</v>
      </c>
      <c r="S2950" s="14" t="s">
        <v>8315</v>
      </c>
      <c r="T2950" t="s">
        <v>8355</v>
      </c>
      <c r="U2950" s="9">
        <f t="shared" si="326"/>
        <v>42097.649224537032</v>
      </c>
      <c r="V2950" s="9">
        <f t="shared" si="327"/>
        <v>42157.649224537032</v>
      </c>
      <c r="W2950">
        <f t="shared" si="328"/>
        <v>2015</v>
      </c>
    </row>
    <row r="2951" spans="1:23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9">
        <f t="shared" si="322"/>
        <v>42327.864780092597</v>
      </c>
      <c r="K2951">
        <v>1445370317</v>
      </c>
      <c r="L2951" s="9">
        <f t="shared" si="32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2">
        <f t="shared" si="324"/>
        <v>0.03</v>
      </c>
      <c r="R2951">
        <f t="shared" si="325"/>
        <v>12.5</v>
      </c>
      <c r="S2951" s="14" t="s">
        <v>8315</v>
      </c>
      <c r="T2951" t="s">
        <v>8355</v>
      </c>
      <c r="U2951" s="9">
        <f t="shared" si="326"/>
        <v>42297.823113425926</v>
      </c>
      <c r="V2951" s="9">
        <f t="shared" si="327"/>
        <v>42327.864780092597</v>
      </c>
      <c r="W2951">
        <f t="shared" si="328"/>
        <v>2015</v>
      </c>
    </row>
    <row r="2952" spans="1:23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9">
        <f t="shared" si="322"/>
        <v>42392.36518518519</v>
      </c>
      <c r="K2952">
        <v>1450946752</v>
      </c>
      <c r="L2952" s="9">
        <f t="shared" si="32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2">
        <f t="shared" si="324"/>
        <v>0</v>
      </c>
      <c r="R2952">
        <f t="shared" si="325"/>
        <v>0</v>
      </c>
      <c r="S2952" s="14" t="s">
        <v>8315</v>
      </c>
      <c r="T2952" t="s">
        <v>8355</v>
      </c>
      <c r="U2952" s="9">
        <f t="shared" si="326"/>
        <v>42362.36518518519</v>
      </c>
      <c r="V2952" s="9">
        <f t="shared" si="327"/>
        <v>42392.36518518519</v>
      </c>
      <c r="W2952">
        <f t="shared" si="328"/>
        <v>2015</v>
      </c>
    </row>
    <row r="2953" spans="1:23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9">
        <f t="shared" si="322"/>
        <v>41917.802928240737</v>
      </c>
      <c r="K2953">
        <v>1408648573</v>
      </c>
      <c r="L2953" s="9">
        <f t="shared" si="32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2">
        <f t="shared" si="324"/>
        <v>0.02</v>
      </c>
      <c r="R2953">
        <f t="shared" si="325"/>
        <v>18.899999999999999</v>
      </c>
      <c r="S2953" s="14" t="s">
        <v>8315</v>
      </c>
      <c r="T2953" t="s">
        <v>8355</v>
      </c>
      <c r="U2953" s="9">
        <f t="shared" si="326"/>
        <v>41872.802928240737</v>
      </c>
      <c r="V2953" s="9">
        <f t="shared" si="327"/>
        <v>41917.802928240737</v>
      </c>
      <c r="W2953">
        <f t="shared" si="328"/>
        <v>2014</v>
      </c>
    </row>
    <row r="2954" spans="1:23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9">
        <f t="shared" si="322"/>
        <v>42660.166666666672</v>
      </c>
      <c r="K2954">
        <v>1473957239</v>
      </c>
      <c r="L2954" s="9">
        <f t="shared" si="32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2">
        <f t="shared" si="324"/>
        <v>0.08</v>
      </c>
      <c r="R2954">
        <f t="shared" si="325"/>
        <v>200.63</v>
      </c>
      <c r="S2954" s="14" t="s">
        <v>8315</v>
      </c>
      <c r="T2954" t="s">
        <v>8355</v>
      </c>
      <c r="U2954" s="9">
        <f t="shared" si="326"/>
        <v>42628.690266203703</v>
      </c>
      <c r="V2954" s="9">
        <f t="shared" si="327"/>
        <v>42660.166666666672</v>
      </c>
      <c r="W2954">
        <f t="shared" si="328"/>
        <v>2016</v>
      </c>
    </row>
    <row r="2955" spans="1:23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9">
        <f t="shared" si="322"/>
        <v>42285.791909722218</v>
      </c>
      <c r="K2955">
        <v>1441738821</v>
      </c>
      <c r="L2955" s="9">
        <f t="shared" si="32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2">
        <f t="shared" si="324"/>
        <v>0</v>
      </c>
      <c r="R2955">
        <f t="shared" si="325"/>
        <v>201.67</v>
      </c>
      <c r="S2955" s="14" t="s">
        <v>8315</v>
      </c>
      <c r="T2955" t="s">
        <v>8355</v>
      </c>
      <c r="U2955" s="9">
        <f t="shared" si="326"/>
        <v>42255.791909722218</v>
      </c>
      <c r="V2955" s="9">
        <f t="shared" si="327"/>
        <v>42285.791909722218</v>
      </c>
      <c r="W2955">
        <f t="shared" si="328"/>
        <v>2015</v>
      </c>
    </row>
    <row r="2956" spans="1:23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9">
        <f t="shared" si="322"/>
        <v>42810.541701388887</v>
      </c>
      <c r="K2956">
        <v>1487944803</v>
      </c>
      <c r="L2956" s="9">
        <f t="shared" si="32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2">
        <f t="shared" si="324"/>
        <v>0</v>
      </c>
      <c r="R2956">
        <f t="shared" si="325"/>
        <v>0</v>
      </c>
      <c r="S2956" s="14" t="s">
        <v>8315</v>
      </c>
      <c r="T2956" t="s">
        <v>8355</v>
      </c>
      <c r="U2956" s="9">
        <f t="shared" si="326"/>
        <v>42790.583368055552</v>
      </c>
      <c r="V2956" s="9">
        <f t="shared" si="327"/>
        <v>42810.541701388887</v>
      </c>
      <c r="W2956">
        <f t="shared" si="328"/>
        <v>2017</v>
      </c>
    </row>
    <row r="2957" spans="1:23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9">
        <f t="shared" si="322"/>
        <v>42171.741307870368</v>
      </c>
      <c r="K2957">
        <v>1431884849</v>
      </c>
      <c r="L2957" s="9">
        <f t="shared" si="32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2">
        <f t="shared" si="324"/>
        <v>0.6</v>
      </c>
      <c r="R2957">
        <f t="shared" si="325"/>
        <v>65</v>
      </c>
      <c r="S2957" s="14" t="s">
        <v>8315</v>
      </c>
      <c r="T2957" t="s">
        <v>8355</v>
      </c>
      <c r="U2957" s="9">
        <f t="shared" si="326"/>
        <v>42141.741307870368</v>
      </c>
      <c r="V2957" s="9">
        <f t="shared" si="327"/>
        <v>42171.741307870368</v>
      </c>
      <c r="W2957">
        <f t="shared" si="328"/>
        <v>2015</v>
      </c>
    </row>
    <row r="2958" spans="1:23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9">
        <f t="shared" si="322"/>
        <v>42494.958912037036</v>
      </c>
      <c r="K2958">
        <v>1459810850</v>
      </c>
      <c r="L2958" s="9">
        <f t="shared" si="32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2">
        <f t="shared" si="324"/>
        <v>0.17</v>
      </c>
      <c r="R2958">
        <f t="shared" si="325"/>
        <v>66.099999999999994</v>
      </c>
      <c r="S2958" s="14" t="s">
        <v>8315</v>
      </c>
      <c r="T2958" t="s">
        <v>8355</v>
      </c>
      <c r="U2958" s="9">
        <f t="shared" si="326"/>
        <v>42464.958912037036</v>
      </c>
      <c r="V2958" s="9">
        <f t="shared" si="327"/>
        <v>42494.958912037036</v>
      </c>
      <c r="W2958">
        <f t="shared" si="328"/>
        <v>2016</v>
      </c>
    </row>
    <row r="2959" spans="1:23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9">
        <f t="shared" si="322"/>
        <v>42090.969583333332</v>
      </c>
      <c r="K2959">
        <v>1422317772</v>
      </c>
      <c r="L2959" s="9">
        <f t="shared" si="32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2">
        <f t="shared" si="324"/>
        <v>0.02</v>
      </c>
      <c r="R2959">
        <f t="shared" si="325"/>
        <v>93.33</v>
      </c>
      <c r="S2959" s="14" t="s">
        <v>8315</v>
      </c>
      <c r="T2959" t="s">
        <v>8355</v>
      </c>
      <c r="U2959" s="9">
        <f t="shared" si="326"/>
        <v>42031.011249999996</v>
      </c>
      <c r="V2959" s="9">
        <f t="shared" si="327"/>
        <v>42090.969583333332</v>
      </c>
      <c r="W2959">
        <f t="shared" si="328"/>
        <v>2015</v>
      </c>
    </row>
    <row r="2960" spans="1:23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9">
        <f t="shared" si="322"/>
        <v>42498.73746527778</v>
      </c>
      <c r="K2960">
        <v>1457548917</v>
      </c>
      <c r="L2960" s="9">
        <f t="shared" si="32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2">
        <f t="shared" si="324"/>
        <v>0</v>
      </c>
      <c r="R2960">
        <f t="shared" si="325"/>
        <v>0</v>
      </c>
      <c r="S2960" s="14" t="s">
        <v>8315</v>
      </c>
      <c r="T2960" t="s">
        <v>8355</v>
      </c>
      <c r="U2960" s="9">
        <f t="shared" si="326"/>
        <v>42438.779131944444</v>
      </c>
      <c r="V2960" s="9">
        <f t="shared" si="327"/>
        <v>42498.73746527778</v>
      </c>
      <c r="W2960">
        <f t="shared" si="328"/>
        <v>2016</v>
      </c>
    </row>
    <row r="2961" spans="1:23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9">
        <f t="shared" si="322"/>
        <v>42528.008391203708</v>
      </c>
      <c r="K2961">
        <v>1462666325</v>
      </c>
      <c r="L2961" s="9">
        <f t="shared" si="32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2">
        <f t="shared" si="324"/>
        <v>0</v>
      </c>
      <c r="R2961">
        <f t="shared" si="325"/>
        <v>0</v>
      </c>
      <c r="S2961" s="14" t="s">
        <v>8315</v>
      </c>
      <c r="T2961" t="s">
        <v>8355</v>
      </c>
      <c r="U2961" s="9">
        <f t="shared" si="326"/>
        <v>42498.008391203708</v>
      </c>
      <c r="V2961" s="9">
        <f t="shared" si="327"/>
        <v>42528.008391203708</v>
      </c>
      <c r="W2961">
        <f t="shared" si="328"/>
        <v>2016</v>
      </c>
    </row>
    <row r="2962" spans="1:23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9">
        <f t="shared" si="322"/>
        <v>41893.757210648146</v>
      </c>
      <c r="K2962">
        <v>1407867023</v>
      </c>
      <c r="L2962" s="9">
        <f t="shared" si="32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2">
        <f t="shared" si="324"/>
        <v>0</v>
      </c>
      <c r="R2962">
        <f t="shared" si="325"/>
        <v>0</v>
      </c>
      <c r="S2962" s="14" t="s">
        <v>8315</v>
      </c>
      <c r="T2962" t="s">
        <v>8355</v>
      </c>
      <c r="U2962" s="9">
        <f t="shared" si="326"/>
        <v>41863.757210648146</v>
      </c>
      <c r="V2962" s="9">
        <f t="shared" si="327"/>
        <v>41893.757210648146</v>
      </c>
      <c r="W2962">
        <f t="shared" si="328"/>
        <v>2014</v>
      </c>
    </row>
    <row r="2963" spans="1:23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9">
        <f t="shared" si="322"/>
        <v>42089.166666666672</v>
      </c>
      <c r="K2963">
        <v>1424927159</v>
      </c>
      <c r="L2963" s="9">
        <f t="shared" si="32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2">
        <f t="shared" si="324"/>
        <v>1.1000000000000001</v>
      </c>
      <c r="R2963">
        <f t="shared" si="325"/>
        <v>50.75</v>
      </c>
      <c r="S2963" s="14" t="s">
        <v>8315</v>
      </c>
      <c r="T2963" t="s">
        <v>8316</v>
      </c>
      <c r="U2963" s="9">
        <f t="shared" si="326"/>
        <v>42061.212488425925</v>
      </c>
      <c r="V2963" s="9">
        <f t="shared" si="327"/>
        <v>42089.166666666672</v>
      </c>
      <c r="W2963">
        <f t="shared" si="328"/>
        <v>2015</v>
      </c>
    </row>
    <row r="2964" spans="1:23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9">
        <f t="shared" si="322"/>
        <v>42064.290972222225</v>
      </c>
      <c r="K2964">
        <v>1422769906</v>
      </c>
      <c r="L2964" s="9">
        <f t="shared" si="32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2">
        <f t="shared" si="324"/>
        <v>1.22</v>
      </c>
      <c r="R2964">
        <f t="shared" si="325"/>
        <v>60.9</v>
      </c>
      <c r="S2964" s="14" t="s">
        <v>8315</v>
      </c>
      <c r="T2964" t="s">
        <v>8316</v>
      </c>
      <c r="U2964" s="9">
        <f t="shared" si="326"/>
        <v>42036.24428240741</v>
      </c>
      <c r="V2964" s="9">
        <f t="shared" si="327"/>
        <v>42064.290972222225</v>
      </c>
      <c r="W2964">
        <f t="shared" si="328"/>
        <v>2015</v>
      </c>
    </row>
    <row r="2965" spans="1:23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9">
        <f t="shared" si="322"/>
        <v>42187.470185185186</v>
      </c>
      <c r="K2965">
        <v>1433243824</v>
      </c>
      <c r="L2965" s="9">
        <f t="shared" si="32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2">
        <f t="shared" si="324"/>
        <v>1.07</v>
      </c>
      <c r="R2965">
        <f t="shared" si="325"/>
        <v>109.03</v>
      </c>
      <c r="S2965" s="14" t="s">
        <v>8315</v>
      </c>
      <c r="T2965" t="s">
        <v>8316</v>
      </c>
      <c r="U2965" s="9">
        <f t="shared" si="326"/>
        <v>42157.470185185186</v>
      </c>
      <c r="V2965" s="9">
        <f t="shared" si="327"/>
        <v>42187.470185185186</v>
      </c>
      <c r="W2965">
        <f t="shared" si="328"/>
        <v>2015</v>
      </c>
    </row>
    <row r="2966" spans="1:23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9">
        <f t="shared" si="322"/>
        <v>41857.897222222222</v>
      </c>
      <c r="K2966">
        <v>1404769819</v>
      </c>
      <c r="L2966" s="9">
        <f t="shared" si="32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2">
        <f t="shared" si="324"/>
        <v>1.01</v>
      </c>
      <c r="R2966">
        <f t="shared" si="325"/>
        <v>25.69</v>
      </c>
      <c r="S2966" s="14" t="s">
        <v>8315</v>
      </c>
      <c r="T2966" t="s">
        <v>8316</v>
      </c>
      <c r="U2966" s="9">
        <f t="shared" si="326"/>
        <v>41827.909942129627</v>
      </c>
      <c r="V2966" s="9">
        <f t="shared" si="327"/>
        <v>41857.897222222222</v>
      </c>
      <c r="W2966">
        <f t="shared" si="328"/>
        <v>2014</v>
      </c>
    </row>
    <row r="2967" spans="1:23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9">
        <f t="shared" si="322"/>
        <v>42192.729548611111</v>
      </c>
      <c r="K2967">
        <v>1433698233</v>
      </c>
      <c r="L2967" s="9">
        <f t="shared" si="32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2">
        <f t="shared" si="324"/>
        <v>1.0900000000000001</v>
      </c>
      <c r="R2967">
        <f t="shared" si="325"/>
        <v>41.92</v>
      </c>
      <c r="S2967" s="14" t="s">
        <v>8315</v>
      </c>
      <c r="T2967" t="s">
        <v>8316</v>
      </c>
      <c r="U2967" s="9">
        <f t="shared" si="326"/>
        <v>42162.729548611111</v>
      </c>
      <c r="V2967" s="9">
        <f t="shared" si="327"/>
        <v>42192.729548611111</v>
      </c>
      <c r="W2967">
        <f t="shared" si="328"/>
        <v>2015</v>
      </c>
    </row>
    <row r="2968" spans="1:23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9">
        <f t="shared" si="322"/>
        <v>42263.738564814819</v>
      </c>
      <c r="K2968">
        <v>1439833412</v>
      </c>
      <c r="L2968" s="9">
        <f t="shared" si="32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2">
        <f t="shared" si="324"/>
        <v>1.1399999999999999</v>
      </c>
      <c r="R2968">
        <f t="shared" si="325"/>
        <v>88.77</v>
      </c>
      <c r="S2968" s="14" t="s">
        <v>8315</v>
      </c>
      <c r="T2968" t="s">
        <v>8316</v>
      </c>
      <c r="U2968" s="9">
        <f t="shared" si="326"/>
        <v>42233.738564814819</v>
      </c>
      <c r="V2968" s="9">
        <f t="shared" si="327"/>
        <v>42263.738564814819</v>
      </c>
      <c r="W2968">
        <f t="shared" si="328"/>
        <v>2015</v>
      </c>
    </row>
    <row r="2969" spans="1:23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9">
        <f t="shared" si="322"/>
        <v>42072.156157407408</v>
      </c>
      <c r="K2969">
        <v>1423284292</v>
      </c>
      <c r="L2969" s="9">
        <f t="shared" si="32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2">
        <f t="shared" si="324"/>
        <v>1.1399999999999999</v>
      </c>
      <c r="R2969">
        <f t="shared" si="325"/>
        <v>80.23</v>
      </c>
      <c r="S2969" s="14" t="s">
        <v>8315</v>
      </c>
      <c r="T2969" t="s">
        <v>8316</v>
      </c>
      <c r="U2969" s="9">
        <f t="shared" si="326"/>
        <v>42042.197824074072</v>
      </c>
      <c r="V2969" s="9">
        <f t="shared" si="327"/>
        <v>42072.156157407408</v>
      </c>
      <c r="W2969">
        <f t="shared" si="328"/>
        <v>2015</v>
      </c>
    </row>
    <row r="2970" spans="1:23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9">
        <f t="shared" si="322"/>
        <v>42599.165972222225</v>
      </c>
      <c r="K2970">
        <v>1470227660</v>
      </c>
      <c r="L2970" s="9">
        <f t="shared" si="32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2">
        <f t="shared" si="324"/>
        <v>1.06</v>
      </c>
      <c r="R2970">
        <f t="shared" si="325"/>
        <v>78.94</v>
      </c>
      <c r="S2970" s="14" t="s">
        <v>8315</v>
      </c>
      <c r="T2970" t="s">
        <v>8316</v>
      </c>
      <c r="U2970" s="9">
        <f t="shared" si="326"/>
        <v>42585.523842592593</v>
      </c>
      <c r="V2970" s="9">
        <f t="shared" si="327"/>
        <v>42599.165972222225</v>
      </c>
      <c r="W2970">
        <f t="shared" si="328"/>
        <v>2016</v>
      </c>
    </row>
    <row r="2971" spans="1:23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9">
        <f t="shared" si="322"/>
        <v>42127.952083333337</v>
      </c>
      <c r="K2971">
        <v>1428087153</v>
      </c>
      <c r="L2971" s="9">
        <f t="shared" si="32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2">
        <f t="shared" si="324"/>
        <v>1.63</v>
      </c>
      <c r="R2971">
        <f t="shared" si="325"/>
        <v>95.59</v>
      </c>
      <c r="S2971" s="14" t="s">
        <v>8315</v>
      </c>
      <c r="T2971" t="s">
        <v>8316</v>
      </c>
      <c r="U2971" s="9">
        <f t="shared" si="326"/>
        <v>42097.786493055552</v>
      </c>
      <c r="V2971" s="9">
        <f t="shared" si="327"/>
        <v>42127.952083333337</v>
      </c>
      <c r="W2971">
        <f t="shared" si="328"/>
        <v>2015</v>
      </c>
    </row>
    <row r="2972" spans="1:23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9">
        <f t="shared" si="322"/>
        <v>41838.669571759259</v>
      </c>
      <c r="K2972">
        <v>1403107451</v>
      </c>
      <c r="L2972" s="9">
        <f t="shared" si="32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2">
        <f t="shared" si="324"/>
        <v>1.06</v>
      </c>
      <c r="R2972">
        <f t="shared" si="325"/>
        <v>69.89</v>
      </c>
      <c r="S2972" s="14" t="s">
        <v>8315</v>
      </c>
      <c r="T2972" t="s">
        <v>8316</v>
      </c>
      <c r="U2972" s="9">
        <f t="shared" si="326"/>
        <v>41808.669571759259</v>
      </c>
      <c r="V2972" s="9">
        <f t="shared" si="327"/>
        <v>41838.669571759259</v>
      </c>
      <c r="W2972">
        <f t="shared" si="328"/>
        <v>2014</v>
      </c>
    </row>
    <row r="2973" spans="1:23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9">
        <f t="shared" si="322"/>
        <v>41882.658310185187</v>
      </c>
      <c r="K2973">
        <v>1406908078</v>
      </c>
      <c r="L2973" s="9">
        <f t="shared" si="32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2">
        <f t="shared" si="324"/>
        <v>1</v>
      </c>
      <c r="R2973">
        <f t="shared" si="325"/>
        <v>74.53</v>
      </c>
      <c r="S2973" s="14" t="s">
        <v>8315</v>
      </c>
      <c r="T2973" t="s">
        <v>8316</v>
      </c>
      <c r="U2973" s="9">
        <f t="shared" si="326"/>
        <v>41852.658310185187</v>
      </c>
      <c r="V2973" s="9">
        <f t="shared" si="327"/>
        <v>41882.658310185187</v>
      </c>
      <c r="W2973">
        <f t="shared" si="328"/>
        <v>2014</v>
      </c>
    </row>
    <row r="2974" spans="1:23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9">
        <f t="shared" si="322"/>
        <v>42709.041666666672</v>
      </c>
      <c r="K2974">
        <v>1479609520</v>
      </c>
      <c r="L2974" s="9">
        <f t="shared" si="32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2">
        <f t="shared" si="324"/>
        <v>1.05</v>
      </c>
      <c r="R2974">
        <f t="shared" si="325"/>
        <v>123.94</v>
      </c>
      <c r="S2974" s="14" t="s">
        <v>8315</v>
      </c>
      <c r="T2974" t="s">
        <v>8316</v>
      </c>
      <c r="U2974" s="9">
        <f t="shared" si="326"/>
        <v>42694.110185185185</v>
      </c>
      <c r="V2974" s="9">
        <f t="shared" si="327"/>
        <v>42709.041666666672</v>
      </c>
      <c r="W2974">
        <f t="shared" si="328"/>
        <v>2016</v>
      </c>
    </row>
    <row r="2975" spans="1:23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9">
        <f t="shared" si="322"/>
        <v>42370.166666666672</v>
      </c>
      <c r="K2975">
        <v>1449171508</v>
      </c>
      <c r="L2975" s="9">
        <f t="shared" si="32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2">
        <f t="shared" si="324"/>
        <v>1.75</v>
      </c>
      <c r="R2975">
        <f t="shared" si="325"/>
        <v>264.85000000000002</v>
      </c>
      <c r="S2975" s="14" t="s">
        <v>8315</v>
      </c>
      <c r="T2975" t="s">
        <v>8316</v>
      </c>
      <c r="U2975" s="9">
        <f t="shared" si="326"/>
        <v>42341.818379629629</v>
      </c>
      <c r="V2975" s="9">
        <f t="shared" si="327"/>
        <v>42370.166666666672</v>
      </c>
      <c r="W2975">
        <f t="shared" si="328"/>
        <v>2015</v>
      </c>
    </row>
    <row r="2976" spans="1:23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9">
        <f t="shared" si="322"/>
        <v>41908.065972222219</v>
      </c>
      <c r="K2976">
        <v>1409275671</v>
      </c>
      <c r="L2976" s="9">
        <f t="shared" si="32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2">
        <f t="shared" si="324"/>
        <v>1.02</v>
      </c>
      <c r="R2976">
        <f t="shared" si="325"/>
        <v>58.62</v>
      </c>
      <c r="S2976" s="14" t="s">
        <v>8315</v>
      </c>
      <c r="T2976" t="s">
        <v>8316</v>
      </c>
      <c r="U2976" s="9">
        <f t="shared" si="326"/>
        <v>41880.061006944445</v>
      </c>
      <c r="V2976" s="9">
        <f t="shared" si="327"/>
        <v>41908.065972222219</v>
      </c>
      <c r="W2976">
        <f t="shared" si="328"/>
        <v>2014</v>
      </c>
    </row>
    <row r="2977" spans="1:23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9">
        <f t="shared" si="322"/>
        <v>41970.125</v>
      </c>
      <c r="K2977">
        <v>1414599886</v>
      </c>
      <c r="L2977" s="9">
        <f t="shared" si="32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2">
        <f t="shared" si="324"/>
        <v>1</v>
      </c>
      <c r="R2977">
        <f t="shared" si="325"/>
        <v>70.88</v>
      </c>
      <c r="S2977" s="14" t="s">
        <v>8315</v>
      </c>
      <c r="T2977" t="s">
        <v>8316</v>
      </c>
      <c r="U2977" s="9">
        <f t="shared" si="326"/>
        <v>41941.683865740742</v>
      </c>
      <c r="V2977" s="9">
        <f t="shared" si="327"/>
        <v>41970.125</v>
      </c>
      <c r="W2977">
        <f t="shared" si="328"/>
        <v>2014</v>
      </c>
    </row>
    <row r="2978" spans="1:23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9">
        <f t="shared" si="322"/>
        <v>42442.5</v>
      </c>
      <c r="K2978">
        <v>1456421530</v>
      </c>
      <c r="L2978" s="9">
        <f t="shared" si="32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2">
        <f t="shared" si="324"/>
        <v>1.71</v>
      </c>
      <c r="R2978">
        <f t="shared" si="325"/>
        <v>8.57</v>
      </c>
      <c r="S2978" s="14" t="s">
        <v>8315</v>
      </c>
      <c r="T2978" t="s">
        <v>8316</v>
      </c>
      <c r="U2978" s="9">
        <f t="shared" si="326"/>
        <v>42425.730671296296</v>
      </c>
      <c r="V2978" s="9">
        <f t="shared" si="327"/>
        <v>42442.5</v>
      </c>
      <c r="W2978">
        <f t="shared" si="328"/>
        <v>2016</v>
      </c>
    </row>
    <row r="2979" spans="1:23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9">
        <f t="shared" si="322"/>
        <v>42086.093055555553</v>
      </c>
      <c r="K2979">
        <v>1421960934</v>
      </c>
      <c r="L2979" s="9">
        <f t="shared" si="32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2">
        <f t="shared" si="324"/>
        <v>1.1399999999999999</v>
      </c>
      <c r="R2979">
        <f t="shared" si="325"/>
        <v>113.57</v>
      </c>
      <c r="S2979" s="14" t="s">
        <v>8315</v>
      </c>
      <c r="T2979" t="s">
        <v>8316</v>
      </c>
      <c r="U2979" s="9">
        <f t="shared" si="326"/>
        <v>42026.88118055556</v>
      </c>
      <c r="V2979" s="9">
        <f t="shared" si="327"/>
        <v>42086.093055555553</v>
      </c>
      <c r="W2979">
        <f t="shared" si="328"/>
        <v>2015</v>
      </c>
    </row>
    <row r="2980" spans="1:23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9">
        <f t="shared" si="322"/>
        <v>41932.249305555553</v>
      </c>
      <c r="K2980">
        <v>1412954547</v>
      </c>
      <c r="L2980" s="9">
        <f t="shared" si="32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2">
        <f t="shared" si="324"/>
        <v>1.29</v>
      </c>
      <c r="R2980">
        <f t="shared" si="325"/>
        <v>60.69</v>
      </c>
      <c r="S2980" s="14" t="s">
        <v>8315</v>
      </c>
      <c r="T2980" t="s">
        <v>8316</v>
      </c>
      <c r="U2980" s="9">
        <f t="shared" si="326"/>
        <v>41922.640590277777</v>
      </c>
      <c r="V2980" s="9">
        <f t="shared" si="327"/>
        <v>41932.249305555553</v>
      </c>
      <c r="W2980">
        <f t="shared" si="328"/>
        <v>2014</v>
      </c>
    </row>
    <row r="2981" spans="1:23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9">
        <f t="shared" si="322"/>
        <v>42010.25</v>
      </c>
      <c r="K2981">
        <v>1419104823</v>
      </c>
      <c r="L2981" s="9">
        <f t="shared" si="32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2">
        <f t="shared" si="324"/>
        <v>1.01</v>
      </c>
      <c r="R2981">
        <f t="shared" si="325"/>
        <v>110.22</v>
      </c>
      <c r="S2981" s="14" t="s">
        <v>8315</v>
      </c>
      <c r="T2981" t="s">
        <v>8316</v>
      </c>
      <c r="U2981" s="9">
        <f t="shared" si="326"/>
        <v>41993.824340277773</v>
      </c>
      <c r="V2981" s="9">
        <f t="shared" si="327"/>
        <v>42010.25</v>
      </c>
      <c r="W2981">
        <f t="shared" si="328"/>
        <v>2014</v>
      </c>
    </row>
    <row r="2982" spans="1:23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9">
        <f t="shared" si="322"/>
        <v>42240.083333333328</v>
      </c>
      <c r="K2982">
        <v>1438639130</v>
      </c>
      <c r="L2982" s="9">
        <f t="shared" si="32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2">
        <f t="shared" si="324"/>
        <v>1.0900000000000001</v>
      </c>
      <c r="R2982">
        <f t="shared" si="325"/>
        <v>136.46</v>
      </c>
      <c r="S2982" s="14" t="s">
        <v>8315</v>
      </c>
      <c r="T2982" t="s">
        <v>8316</v>
      </c>
      <c r="U2982" s="9">
        <f t="shared" si="326"/>
        <v>42219.915856481486</v>
      </c>
      <c r="V2982" s="9">
        <f t="shared" si="327"/>
        <v>42240.083333333328</v>
      </c>
      <c r="W2982">
        <f t="shared" si="328"/>
        <v>2015</v>
      </c>
    </row>
    <row r="2983" spans="1:23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9">
        <f t="shared" si="322"/>
        <v>42270.559675925921</v>
      </c>
      <c r="K2983">
        <v>1439126756</v>
      </c>
      <c r="L2983" s="9">
        <f t="shared" si="32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2">
        <f t="shared" si="324"/>
        <v>1.29</v>
      </c>
      <c r="R2983">
        <f t="shared" si="325"/>
        <v>53.16</v>
      </c>
      <c r="S2983" s="14" t="s">
        <v>8315</v>
      </c>
      <c r="T2983" t="s">
        <v>8355</v>
      </c>
      <c r="U2983" s="9">
        <f t="shared" si="326"/>
        <v>42225.559675925921</v>
      </c>
      <c r="V2983" s="9">
        <f t="shared" si="327"/>
        <v>42270.559675925921</v>
      </c>
      <c r="W2983">
        <f t="shared" si="328"/>
        <v>2015</v>
      </c>
    </row>
    <row r="2984" spans="1:23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9">
        <f t="shared" si="322"/>
        <v>42411.686840277776</v>
      </c>
      <c r="K2984">
        <v>1452616143</v>
      </c>
      <c r="L2984" s="9">
        <f t="shared" si="32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2">
        <f t="shared" si="324"/>
        <v>1.02</v>
      </c>
      <c r="R2984">
        <f t="shared" si="325"/>
        <v>86.49</v>
      </c>
      <c r="S2984" s="14" t="s">
        <v>8315</v>
      </c>
      <c r="T2984" t="s">
        <v>8355</v>
      </c>
      <c r="U2984" s="9">
        <f t="shared" si="326"/>
        <v>42381.686840277776</v>
      </c>
      <c r="V2984" s="9">
        <f t="shared" si="327"/>
        <v>42411.686840277776</v>
      </c>
      <c r="W2984">
        <f t="shared" si="328"/>
        <v>2016</v>
      </c>
    </row>
    <row r="2985" spans="1:23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9">
        <f t="shared" si="322"/>
        <v>41954.674027777779</v>
      </c>
      <c r="K2985">
        <v>1410534636</v>
      </c>
      <c r="L2985" s="9">
        <f t="shared" si="32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2">
        <f t="shared" si="324"/>
        <v>1.47</v>
      </c>
      <c r="R2985">
        <f t="shared" si="325"/>
        <v>155.24</v>
      </c>
      <c r="S2985" s="14" t="s">
        <v>8315</v>
      </c>
      <c r="T2985" t="s">
        <v>8355</v>
      </c>
      <c r="U2985" s="9">
        <f t="shared" si="326"/>
        <v>41894.632361111115</v>
      </c>
      <c r="V2985" s="9">
        <f t="shared" si="327"/>
        <v>41954.674027777779</v>
      </c>
      <c r="W2985">
        <f t="shared" si="328"/>
        <v>2014</v>
      </c>
    </row>
    <row r="2986" spans="1:23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9">
        <f t="shared" si="322"/>
        <v>42606.278715277775</v>
      </c>
      <c r="K2986">
        <v>1469428881</v>
      </c>
      <c r="L2986" s="9">
        <f t="shared" si="32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2">
        <f t="shared" si="324"/>
        <v>1</v>
      </c>
      <c r="R2986">
        <f t="shared" si="325"/>
        <v>115.08</v>
      </c>
      <c r="S2986" s="14" t="s">
        <v>8315</v>
      </c>
      <c r="T2986" t="s">
        <v>8355</v>
      </c>
      <c r="U2986" s="9">
        <f t="shared" si="326"/>
        <v>42576.278715277775</v>
      </c>
      <c r="V2986" s="9">
        <f t="shared" si="327"/>
        <v>42606.278715277775</v>
      </c>
      <c r="W2986">
        <f t="shared" si="328"/>
        <v>2016</v>
      </c>
    </row>
    <row r="2987" spans="1:23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9">
        <f t="shared" si="322"/>
        <v>42674.166666666672</v>
      </c>
      <c r="K2987">
        <v>1476228128</v>
      </c>
      <c r="L2987" s="9">
        <f t="shared" si="323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 s="12">
        <f t="shared" si="324"/>
        <v>1.22</v>
      </c>
      <c r="R2987">
        <f t="shared" si="325"/>
        <v>109.59</v>
      </c>
      <c r="S2987" s="14" t="s">
        <v>8315</v>
      </c>
      <c r="T2987" t="s">
        <v>8355</v>
      </c>
      <c r="U2987" s="9">
        <f t="shared" si="326"/>
        <v>42654.973703703705</v>
      </c>
      <c r="V2987" s="9">
        <f t="shared" si="327"/>
        <v>42674.166666666672</v>
      </c>
      <c r="W2987">
        <f t="shared" si="328"/>
        <v>2016</v>
      </c>
    </row>
    <row r="2988" spans="1:23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9">
        <f t="shared" si="322"/>
        <v>42491.458402777775</v>
      </c>
      <c r="K2988">
        <v>1456920006</v>
      </c>
      <c r="L2988" s="9">
        <f t="shared" si="32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2">
        <f t="shared" si="324"/>
        <v>1.06</v>
      </c>
      <c r="R2988">
        <f t="shared" si="325"/>
        <v>45.21</v>
      </c>
      <c r="S2988" s="14" t="s">
        <v>8315</v>
      </c>
      <c r="T2988" t="s">
        <v>8355</v>
      </c>
      <c r="U2988" s="9">
        <f t="shared" si="326"/>
        <v>42431.500069444446</v>
      </c>
      <c r="V2988" s="9">
        <f t="shared" si="327"/>
        <v>42491.458402777775</v>
      </c>
      <c r="W2988">
        <f t="shared" si="328"/>
        <v>2016</v>
      </c>
    </row>
    <row r="2989" spans="1:23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9">
        <f t="shared" si="322"/>
        <v>42656</v>
      </c>
      <c r="K2989">
        <v>1473837751</v>
      </c>
      <c r="L2989" s="9">
        <f t="shared" si="32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2">
        <f t="shared" si="324"/>
        <v>1.1000000000000001</v>
      </c>
      <c r="R2989">
        <f t="shared" si="325"/>
        <v>104.15</v>
      </c>
      <c r="S2989" s="14" t="s">
        <v>8315</v>
      </c>
      <c r="T2989" t="s">
        <v>8355</v>
      </c>
      <c r="U2989" s="9">
        <f t="shared" si="326"/>
        <v>42627.307303240741</v>
      </c>
      <c r="V2989" s="9">
        <f t="shared" si="327"/>
        <v>42656</v>
      </c>
      <c r="W2989">
        <f t="shared" si="328"/>
        <v>2016</v>
      </c>
    </row>
    <row r="2990" spans="1:23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9">
        <f t="shared" si="322"/>
        <v>42541.36204861111</v>
      </c>
      <c r="K2990">
        <v>1463820081</v>
      </c>
      <c r="L2990" s="9">
        <f t="shared" si="323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 s="12">
        <f t="shared" si="324"/>
        <v>1</v>
      </c>
      <c r="R2990">
        <f t="shared" si="325"/>
        <v>35.71</v>
      </c>
      <c r="S2990" s="14" t="s">
        <v>8315</v>
      </c>
      <c r="T2990" t="s">
        <v>8355</v>
      </c>
      <c r="U2990" s="9">
        <f t="shared" si="326"/>
        <v>42511.36204861111</v>
      </c>
      <c r="V2990" s="9">
        <f t="shared" si="327"/>
        <v>42541.36204861111</v>
      </c>
      <c r="W2990">
        <f t="shared" si="328"/>
        <v>2016</v>
      </c>
    </row>
    <row r="2991" spans="1:23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9">
        <f t="shared" si="322"/>
        <v>42359.207638888889</v>
      </c>
      <c r="K2991">
        <v>1448756962</v>
      </c>
      <c r="L2991" s="9">
        <f t="shared" si="32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2">
        <f t="shared" si="324"/>
        <v>1.77</v>
      </c>
      <c r="R2991">
        <f t="shared" si="325"/>
        <v>97</v>
      </c>
      <c r="S2991" s="14" t="s">
        <v>8315</v>
      </c>
      <c r="T2991" t="s">
        <v>8355</v>
      </c>
      <c r="U2991" s="9">
        <f t="shared" si="326"/>
        <v>42337.02039351852</v>
      </c>
      <c r="V2991" s="9">
        <f t="shared" si="327"/>
        <v>42359.207638888889</v>
      </c>
      <c r="W2991">
        <f t="shared" si="328"/>
        <v>2015</v>
      </c>
    </row>
    <row r="2992" spans="1:23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9">
        <f t="shared" si="322"/>
        <v>42376.57430555555</v>
      </c>
      <c r="K2992">
        <v>1449150420</v>
      </c>
      <c r="L2992" s="9">
        <f t="shared" si="32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2">
        <f t="shared" si="324"/>
        <v>1</v>
      </c>
      <c r="R2992">
        <f t="shared" si="325"/>
        <v>370.37</v>
      </c>
      <c r="S2992" s="14" t="s">
        <v>8315</v>
      </c>
      <c r="T2992" t="s">
        <v>8355</v>
      </c>
      <c r="U2992" s="9">
        <f t="shared" si="326"/>
        <v>42341.57430555555</v>
      </c>
      <c r="V2992" s="9">
        <f t="shared" si="327"/>
        <v>42376.57430555555</v>
      </c>
      <c r="W2992">
        <f t="shared" si="328"/>
        <v>2015</v>
      </c>
    </row>
    <row r="2993" spans="1:23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9">
        <f t="shared" si="322"/>
        <v>42762.837152777778</v>
      </c>
      <c r="K2993">
        <v>1483646730</v>
      </c>
      <c r="L2993" s="9">
        <f t="shared" si="32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2">
        <f t="shared" si="324"/>
        <v>1.03</v>
      </c>
      <c r="R2993">
        <f t="shared" si="325"/>
        <v>94.41</v>
      </c>
      <c r="S2993" s="14" t="s">
        <v>8315</v>
      </c>
      <c r="T2993" t="s">
        <v>8355</v>
      </c>
      <c r="U2993" s="9">
        <f t="shared" si="326"/>
        <v>42740.837152777778</v>
      </c>
      <c r="V2993" s="9">
        <f t="shared" si="327"/>
        <v>42762.837152777778</v>
      </c>
      <c r="W2993">
        <f t="shared" si="328"/>
        <v>2017</v>
      </c>
    </row>
    <row r="2994" spans="1:23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9">
        <f t="shared" si="322"/>
        <v>42652.767476851848</v>
      </c>
      <c r="K2994">
        <v>1473445510</v>
      </c>
      <c r="L2994" s="9">
        <f t="shared" si="32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2">
        <f t="shared" si="324"/>
        <v>1.05</v>
      </c>
      <c r="R2994">
        <f t="shared" si="325"/>
        <v>48.98</v>
      </c>
      <c r="S2994" s="14" t="s">
        <v>8315</v>
      </c>
      <c r="T2994" t="s">
        <v>8355</v>
      </c>
      <c r="U2994" s="9">
        <f t="shared" si="326"/>
        <v>42622.767476851848</v>
      </c>
      <c r="V2994" s="9">
        <f t="shared" si="327"/>
        <v>42652.767476851848</v>
      </c>
      <c r="W2994">
        <f t="shared" si="328"/>
        <v>2016</v>
      </c>
    </row>
    <row r="2995" spans="1:23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9">
        <f t="shared" si="322"/>
        <v>42420.838738425926</v>
      </c>
      <c r="K2995">
        <v>1453406867</v>
      </c>
      <c r="L2995" s="9">
        <f t="shared" si="32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2">
        <f t="shared" si="324"/>
        <v>1</v>
      </c>
      <c r="R2995">
        <f t="shared" si="325"/>
        <v>45.59</v>
      </c>
      <c r="S2995" s="14" t="s">
        <v>8315</v>
      </c>
      <c r="T2995" t="s">
        <v>8355</v>
      </c>
      <c r="U2995" s="9">
        <f t="shared" si="326"/>
        <v>42390.838738425926</v>
      </c>
      <c r="V2995" s="9">
        <f t="shared" si="327"/>
        <v>42420.838738425926</v>
      </c>
      <c r="W2995">
        <f t="shared" si="328"/>
        <v>2016</v>
      </c>
    </row>
    <row r="2996" spans="1:23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9">
        <f t="shared" si="322"/>
        <v>41915.478842592594</v>
      </c>
      <c r="K2996">
        <v>1409743772</v>
      </c>
      <c r="L2996" s="9">
        <f t="shared" si="32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2">
        <f t="shared" si="324"/>
        <v>4.58</v>
      </c>
      <c r="R2996">
        <f t="shared" si="325"/>
        <v>23.28</v>
      </c>
      <c r="S2996" s="14" t="s">
        <v>8315</v>
      </c>
      <c r="T2996" t="s">
        <v>8355</v>
      </c>
      <c r="U2996" s="9">
        <f t="shared" si="326"/>
        <v>41885.478842592594</v>
      </c>
      <c r="V2996" s="9">
        <f t="shared" si="327"/>
        <v>41915.478842592594</v>
      </c>
      <c r="W2996">
        <f t="shared" si="328"/>
        <v>2014</v>
      </c>
    </row>
    <row r="2997" spans="1:23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9">
        <f t="shared" si="322"/>
        <v>42754.665173611109</v>
      </c>
      <c r="K2997">
        <v>1482249471</v>
      </c>
      <c r="L2997" s="9">
        <f t="shared" si="32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2">
        <f t="shared" si="324"/>
        <v>1.05</v>
      </c>
      <c r="R2997">
        <f t="shared" si="325"/>
        <v>63.23</v>
      </c>
      <c r="S2997" s="14" t="s">
        <v>8315</v>
      </c>
      <c r="T2997" t="s">
        <v>8355</v>
      </c>
      <c r="U2997" s="9">
        <f t="shared" si="326"/>
        <v>42724.665173611109</v>
      </c>
      <c r="V2997" s="9">
        <f t="shared" si="327"/>
        <v>42754.665173611109</v>
      </c>
      <c r="W2997">
        <f t="shared" si="328"/>
        <v>2016</v>
      </c>
    </row>
    <row r="2998" spans="1:23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9">
        <f t="shared" si="322"/>
        <v>42150.912499999999</v>
      </c>
      <c r="K2998">
        <v>1427493240</v>
      </c>
      <c r="L2998" s="9">
        <f t="shared" si="323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 s="12">
        <f t="shared" si="324"/>
        <v>1.72</v>
      </c>
      <c r="R2998">
        <f t="shared" si="325"/>
        <v>153.52000000000001</v>
      </c>
      <c r="S2998" s="14" t="s">
        <v>8315</v>
      </c>
      <c r="T2998" t="s">
        <v>8355</v>
      </c>
      <c r="U2998" s="9">
        <f t="shared" si="326"/>
        <v>42090.912499999999</v>
      </c>
      <c r="V2998" s="9">
        <f t="shared" si="327"/>
        <v>42150.912499999999</v>
      </c>
      <c r="W2998">
        <f t="shared" si="328"/>
        <v>2015</v>
      </c>
    </row>
    <row r="2999" spans="1:23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9">
        <f t="shared" si="322"/>
        <v>42793.207638888889</v>
      </c>
      <c r="K2999">
        <v>1486661793</v>
      </c>
      <c r="L2999" s="9">
        <f t="shared" si="32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2">
        <f t="shared" si="324"/>
        <v>1.04</v>
      </c>
      <c r="R2999">
        <f t="shared" si="325"/>
        <v>90.2</v>
      </c>
      <c r="S2999" s="14" t="s">
        <v>8315</v>
      </c>
      <c r="T2999" t="s">
        <v>8355</v>
      </c>
      <c r="U2999" s="9">
        <f t="shared" si="326"/>
        <v>42775.733715277776</v>
      </c>
      <c r="V2999" s="9">
        <f t="shared" si="327"/>
        <v>42793.207638888889</v>
      </c>
      <c r="W2999">
        <f t="shared" si="328"/>
        <v>2017</v>
      </c>
    </row>
    <row r="3000" spans="1:23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9">
        <f t="shared" si="322"/>
        <v>41806.184027777781</v>
      </c>
      <c r="K3000">
        <v>1400474329</v>
      </c>
      <c r="L3000" s="9">
        <f t="shared" si="32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2">
        <f t="shared" si="324"/>
        <v>1.03</v>
      </c>
      <c r="R3000">
        <f t="shared" si="325"/>
        <v>118.97</v>
      </c>
      <c r="S3000" s="14" t="s">
        <v>8315</v>
      </c>
      <c r="T3000" t="s">
        <v>8355</v>
      </c>
      <c r="U3000" s="9">
        <f t="shared" si="326"/>
        <v>41778.193622685183</v>
      </c>
      <c r="V3000" s="9">
        <f t="shared" si="327"/>
        <v>41806.184027777781</v>
      </c>
      <c r="W3000">
        <f t="shared" si="328"/>
        <v>2014</v>
      </c>
    </row>
    <row r="3001" spans="1:23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9">
        <f t="shared" si="322"/>
        <v>42795.083333333328</v>
      </c>
      <c r="K3001">
        <v>1487094360</v>
      </c>
      <c r="L3001" s="9">
        <f t="shared" si="32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2">
        <f t="shared" si="324"/>
        <v>1.19</v>
      </c>
      <c r="R3001">
        <f t="shared" si="325"/>
        <v>80.25</v>
      </c>
      <c r="S3001" s="14" t="s">
        <v>8315</v>
      </c>
      <c r="T3001" t="s">
        <v>8355</v>
      </c>
      <c r="U3001" s="9">
        <f t="shared" si="326"/>
        <v>42780.740277777775</v>
      </c>
      <c r="V3001" s="9">
        <f t="shared" si="327"/>
        <v>42795.083333333328</v>
      </c>
      <c r="W3001">
        <f t="shared" si="328"/>
        <v>2017</v>
      </c>
    </row>
    <row r="3002" spans="1:23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9">
        <f t="shared" si="322"/>
        <v>42766.75</v>
      </c>
      <c r="K3002">
        <v>1484682670</v>
      </c>
      <c r="L3002" s="9">
        <f t="shared" si="32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2">
        <f t="shared" si="324"/>
        <v>1</v>
      </c>
      <c r="R3002">
        <f t="shared" si="325"/>
        <v>62.5</v>
      </c>
      <c r="S3002" s="14" t="s">
        <v>8315</v>
      </c>
      <c r="T3002" t="s">
        <v>8355</v>
      </c>
      <c r="U3002" s="9">
        <f t="shared" si="326"/>
        <v>42752.827199074076</v>
      </c>
      <c r="V3002" s="9">
        <f t="shared" si="327"/>
        <v>42766.75</v>
      </c>
      <c r="W3002">
        <f t="shared" si="328"/>
        <v>2017</v>
      </c>
    </row>
    <row r="3003" spans="1:23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9">
        <f t="shared" si="322"/>
        <v>42564.895625000005</v>
      </c>
      <c r="K3003">
        <v>1465853382</v>
      </c>
      <c r="L3003" s="9">
        <f t="shared" si="32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2">
        <f t="shared" si="324"/>
        <v>3.19</v>
      </c>
      <c r="R3003">
        <f t="shared" si="325"/>
        <v>131.38</v>
      </c>
      <c r="S3003" s="14" t="s">
        <v>8315</v>
      </c>
      <c r="T3003" t="s">
        <v>8355</v>
      </c>
      <c r="U3003" s="9">
        <f t="shared" si="326"/>
        <v>42534.895625000005</v>
      </c>
      <c r="V3003" s="9">
        <f t="shared" si="327"/>
        <v>42564.895625000005</v>
      </c>
      <c r="W3003">
        <f t="shared" si="328"/>
        <v>2016</v>
      </c>
    </row>
    <row r="3004" spans="1:23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9">
        <f t="shared" si="322"/>
        <v>41269.83625</v>
      </c>
      <c r="K3004">
        <v>1353960252</v>
      </c>
      <c r="L3004" s="9">
        <f t="shared" si="323"/>
        <v>41239.83625</v>
      </c>
      <c r="M3004" t="b">
        <v>0</v>
      </c>
      <c r="N3004">
        <v>104</v>
      </c>
      <c r="O3004" t="b">
        <v>1</v>
      </c>
      <c r="P3004" t="s">
        <v>8301</v>
      </c>
      <c r="Q3004" s="12">
        <f t="shared" si="324"/>
        <v>1.0900000000000001</v>
      </c>
      <c r="R3004">
        <f t="shared" si="325"/>
        <v>73.03</v>
      </c>
      <c r="S3004" s="14" t="s">
        <v>8315</v>
      </c>
      <c r="T3004" t="s">
        <v>8355</v>
      </c>
      <c r="U3004" s="9">
        <f t="shared" si="326"/>
        <v>41239.83625</v>
      </c>
      <c r="V3004" s="9">
        <f t="shared" si="327"/>
        <v>41269.83625</v>
      </c>
      <c r="W3004">
        <f t="shared" si="328"/>
        <v>2012</v>
      </c>
    </row>
    <row r="3005" spans="1:23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9">
        <f t="shared" si="322"/>
        <v>42430.249305555553</v>
      </c>
      <c r="K3005">
        <v>1454098976</v>
      </c>
      <c r="L3005" s="9">
        <f t="shared" si="32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2">
        <f t="shared" si="324"/>
        <v>1.01</v>
      </c>
      <c r="R3005">
        <f t="shared" si="325"/>
        <v>178.53</v>
      </c>
      <c r="S3005" s="14" t="s">
        <v>8315</v>
      </c>
      <c r="T3005" t="s">
        <v>8355</v>
      </c>
      <c r="U3005" s="9">
        <f t="shared" si="326"/>
        <v>42398.849259259259</v>
      </c>
      <c r="V3005" s="9">
        <f t="shared" si="327"/>
        <v>42430.249305555553</v>
      </c>
      <c r="W3005">
        <f t="shared" si="328"/>
        <v>2016</v>
      </c>
    </row>
    <row r="3006" spans="1:23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9">
        <f t="shared" si="322"/>
        <v>41958.922731481478</v>
      </c>
      <c r="K3006">
        <v>1413493724</v>
      </c>
      <c r="L3006" s="9">
        <f t="shared" si="32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2">
        <f t="shared" si="324"/>
        <v>1.1299999999999999</v>
      </c>
      <c r="R3006">
        <f t="shared" si="325"/>
        <v>162.91</v>
      </c>
      <c r="S3006" s="14" t="s">
        <v>8315</v>
      </c>
      <c r="T3006" t="s">
        <v>8355</v>
      </c>
      <c r="U3006" s="9">
        <f t="shared" si="326"/>
        <v>41928.881064814814</v>
      </c>
      <c r="V3006" s="9">
        <f t="shared" si="327"/>
        <v>41958.922731481478</v>
      </c>
      <c r="W3006">
        <f t="shared" si="328"/>
        <v>2014</v>
      </c>
    </row>
    <row r="3007" spans="1:23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9">
        <f t="shared" si="322"/>
        <v>41918.674826388888</v>
      </c>
      <c r="K3007">
        <v>1410019905</v>
      </c>
      <c r="L3007" s="9">
        <f t="shared" si="32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2">
        <f t="shared" si="324"/>
        <v>1.2</v>
      </c>
      <c r="R3007">
        <f t="shared" si="325"/>
        <v>108.24</v>
      </c>
      <c r="S3007" s="14" t="s">
        <v>8315</v>
      </c>
      <c r="T3007" t="s">
        <v>8355</v>
      </c>
      <c r="U3007" s="9">
        <f t="shared" si="326"/>
        <v>41888.674826388888</v>
      </c>
      <c r="V3007" s="9">
        <f t="shared" si="327"/>
        <v>41918.674826388888</v>
      </c>
      <c r="W3007">
        <f t="shared" si="328"/>
        <v>2014</v>
      </c>
    </row>
    <row r="3008" spans="1:23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9">
        <f t="shared" si="322"/>
        <v>41987.756840277776</v>
      </c>
      <c r="K3008">
        <v>1415988591</v>
      </c>
      <c r="L3008" s="9">
        <f t="shared" si="323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 s="12">
        <f t="shared" si="324"/>
        <v>1.08</v>
      </c>
      <c r="R3008">
        <f t="shared" si="325"/>
        <v>88.87</v>
      </c>
      <c r="S3008" s="14" t="s">
        <v>8315</v>
      </c>
      <c r="T3008" t="s">
        <v>8355</v>
      </c>
      <c r="U3008" s="9">
        <f t="shared" si="326"/>
        <v>41957.756840277776</v>
      </c>
      <c r="V3008" s="9">
        <f t="shared" si="327"/>
        <v>41987.756840277776</v>
      </c>
      <c r="W3008">
        <f t="shared" si="328"/>
        <v>2014</v>
      </c>
    </row>
    <row r="3009" spans="1:23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9">
        <f t="shared" si="322"/>
        <v>42119.216238425928</v>
      </c>
      <c r="K3009">
        <v>1428124283</v>
      </c>
      <c r="L3009" s="9">
        <f t="shared" si="32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2">
        <f t="shared" si="324"/>
        <v>1.8</v>
      </c>
      <c r="R3009">
        <f t="shared" si="325"/>
        <v>54</v>
      </c>
      <c r="S3009" s="14" t="s">
        <v>8315</v>
      </c>
      <c r="T3009" t="s">
        <v>8355</v>
      </c>
      <c r="U3009" s="9">
        <f t="shared" si="326"/>
        <v>42098.216238425928</v>
      </c>
      <c r="V3009" s="9">
        <f t="shared" si="327"/>
        <v>42119.216238425928</v>
      </c>
      <c r="W3009">
        <f t="shared" si="328"/>
        <v>2015</v>
      </c>
    </row>
    <row r="3010" spans="1:23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9">
        <f t="shared" ref="J3010:J3073" si="329">(I3010/86400)+DATE(1970,1,1)</f>
        <v>42390.212025462963</v>
      </c>
      <c r="K3010">
        <v>1450760719</v>
      </c>
      <c r="L3010" s="9">
        <f t="shared" ref="L3010:L3073" si="330">(K3010/86400)+DATE(1970,1,1)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2">
        <f t="shared" si="324"/>
        <v>1.01</v>
      </c>
      <c r="R3010">
        <f t="shared" si="325"/>
        <v>116.73</v>
      </c>
      <c r="S3010" s="14" t="s">
        <v>8315</v>
      </c>
      <c r="T3010" t="s">
        <v>8355</v>
      </c>
      <c r="U3010" s="9">
        <f t="shared" si="326"/>
        <v>42360.212025462963</v>
      </c>
      <c r="V3010" s="9">
        <f t="shared" si="327"/>
        <v>42390.212025462963</v>
      </c>
      <c r="W3010">
        <f t="shared" si="328"/>
        <v>2015</v>
      </c>
    </row>
    <row r="3011" spans="1:23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9">
        <f t="shared" si="329"/>
        <v>41969.611574074079</v>
      </c>
      <c r="K3011">
        <v>1414417240</v>
      </c>
      <c r="L3011" s="9">
        <f t="shared" si="330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2">
        <f t="shared" ref="Q3011:Q3074" si="331">ROUND(E3011/D3011,2)</f>
        <v>1.2</v>
      </c>
      <c r="R3011">
        <f t="shared" ref="R3011:R3074" si="332">IFERROR(ROUND(E3011/N3011,2),0)</f>
        <v>233.9</v>
      </c>
      <c r="S3011" s="14" t="s">
        <v>8315</v>
      </c>
      <c r="T3011" t="s">
        <v>8355</v>
      </c>
      <c r="U3011" s="9">
        <f t="shared" ref="U3011:U3074" si="333">(K3011/86400)+DATE(1970,1,1)</f>
        <v>41939.569907407407</v>
      </c>
      <c r="V3011" s="9">
        <f t="shared" ref="V3011:V3074" si="334">(I3011/86400)+DATE(1970,1,1)</f>
        <v>41969.611574074079</v>
      </c>
      <c r="W3011">
        <f t="shared" ref="W3011:W3074" si="335">YEAR(U3011)</f>
        <v>2014</v>
      </c>
    </row>
    <row r="3012" spans="1:23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9">
        <f t="shared" si="329"/>
        <v>42056.832395833335</v>
      </c>
      <c r="K3012">
        <v>1419364719</v>
      </c>
      <c r="L3012" s="9">
        <f t="shared" si="330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2">
        <f t="shared" si="331"/>
        <v>1.58</v>
      </c>
      <c r="R3012">
        <f t="shared" si="332"/>
        <v>158</v>
      </c>
      <c r="S3012" s="14" t="s">
        <v>8315</v>
      </c>
      <c r="T3012" t="s">
        <v>8355</v>
      </c>
      <c r="U3012" s="9">
        <f t="shared" si="333"/>
        <v>41996.832395833335</v>
      </c>
      <c r="V3012" s="9">
        <f t="shared" si="334"/>
        <v>42056.832395833335</v>
      </c>
      <c r="W3012">
        <f t="shared" si="335"/>
        <v>2014</v>
      </c>
    </row>
    <row r="3013" spans="1:23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9">
        <f t="shared" si="329"/>
        <v>42361.957638888889</v>
      </c>
      <c r="K3013">
        <v>1448536516</v>
      </c>
      <c r="L3013" s="9">
        <f t="shared" si="330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2">
        <f t="shared" si="331"/>
        <v>1.24</v>
      </c>
      <c r="R3013">
        <f t="shared" si="332"/>
        <v>14.84</v>
      </c>
      <c r="S3013" s="14" t="s">
        <v>8315</v>
      </c>
      <c r="T3013" t="s">
        <v>8355</v>
      </c>
      <c r="U3013" s="9">
        <f t="shared" si="333"/>
        <v>42334.468935185185</v>
      </c>
      <c r="V3013" s="9">
        <f t="shared" si="334"/>
        <v>42361.957638888889</v>
      </c>
      <c r="W3013">
        <f t="shared" si="335"/>
        <v>2015</v>
      </c>
    </row>
    <row r="3014" spans="1:23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9">
        <f t="shared" si="329"/>
        <v>42045.702893518523</v>
      </c>
      <c r="K3014">
        <v>1421772730</v>
      </c>
      <c r="L3014" s="9">
        <f t="shared" si="330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2">
        <f t="shared" si="331"/>
        <v>1.17</v>
      </c>
      <c r="R3014">
        <f t="shared" si="332"/>
        <v>85.18</v>
      </c>
      <c r="S3014" s="14" t="s">
        <v>8315</v>
      </c>
      <c r="T3014" t="s">
        <v>8355</v>
      </c>
      <c r="U3014" s="9">
        <f t="shared" si="333"/>
        <v>42024.702893518523</v>
      </c>
      <c r="V3014" s="9">
        <f t="shared" si="334"/>
        <v>42045.702893518523</v>
      </c>
      <c r="W3014">
        <f t="shared" si="335"/>
        <v>2015</v>
      </c>
    </row>
    <row r="3015" spans="1:23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9">
        <f t="shared" si="329"/>
        <v>42176.836215277777</v>
      </c>
      <c r="K3015">
        <v>1432325049</v>
      </c>
      <c r="L3015" s="9">
        <f t="shared" si="330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2">
        <f t="shared" si="331"/>
        <v>1.57</v>
      </c>
      <c r="R3015">
        <f t="shared" si="332"/>
        <v>146.69</v>
      </c>
      <c r="S3015" s="14" t="s">
        <v>8315</v>
      </c>
      <c r="T3015" t="s">
        <v>8355</v>
      </c>
      <c r="U3015" s="9">
        <f t="shared" si="333"/>
        <v>42146.836215277777</v>
      </c>
      <c r="V3015" s="9">
        <f t="shared" si="334"/>
        <v>42176.836215277777</v>
      </c>
      <c r="W3015">
        <f t="shared" si="335"/>
        <v>2015</v>
      </c>
    </row>
    <row r="3016" spans="1:23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9">
        <f t="shared" si="329"/>
        <v>41948.208333333336</v>
      </c>
      <c r="K3016">
        <v>1412737080</v>
      </c>
      <c r="L3016" s="9">
        <f t="shared" si="330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 s="12">
        <f t="shared" si="331"/>
        <v>1.1299999999999999</v>
      </c>
      <c r="R3016">
        <f t="shared" si="332"/>
        <v>50.76</v>
      </c>
      <c r="S3016" s="14" t="s">
        <v>8315</v>
      </c>
      <c r="T3016" t="s">
        <v>8355</v>
      </c>
      <c r="U3016" s="9">
        <f t="shared" si="333"/>
        <v>41920.123611111107</v>
      </c>
      <c r="V3016" s="9">
        <f t="shared" si="334"/>
        <v>41948.208333333336</v>
      </c>
      <c r="W3016">
        <f t="shared" si="335"/>
        <v>2014</v>
      </c>
    </row>
    <row r="3017" spans="1:23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9">
        <f t="shared" si="329"/>
        <v>41801.166666666664</v>
      </c>
      <c r="K3017">
        <v>1401125238</v>
      </c>
      <c r="L3017" s="9">
        <f t="shared" si="330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2">
        <f t="shared" si="331"/>
        <v>1.03</v>
      </c>
      <c r="R3017">
        <f t="shared" si="332"/>
        <v>87.7</v>
      </c>
      <c r="S3017" s="14" t="s">
        <v>8315</v>
      </c>
      <c r="T3017" t="s">
        <v>8355</v>
      </c>
      <c r="U3017" s="9">
        <f t="shared" si="333"/>
        <v>41785.72729166667</v>
      </c>
      <c r="V3017" s="9">
        <f t="shared" si="334"/>
        <v>41801.166666666664</v>
      </c>
      <c r="W3017">
        <f t="shared" si="335"/>
        <v>2014</v>
      </c>
    </row>
    <row r="3018" spans="1:23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9">
        <f t="shared" si="329"/>
        <v>41838.548055555555</v>
      </c>
      <c r="K3018">
        <v>1400504952</v>
      </c>
      <c r="L3018" s="9">
        <f t="shared" si="330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2">
        <f t="shared" si="331"/>
        <v>1.03</v>
      </c>
      <c r="R3018">
        <f t="shared" si="332"/>
        <v>242.28</v>
      </c>
      <c r="S3018" s="14" t="s">
        <v>8315</v>
      </c>
      <c r="T3018" t="s">
        <v>8355</v>
      </c>
      <c r="U3018" s="9">
        <f t="shared" si="333"/>
        <v>41778.548055555555</v>
      </c>
      <c r="V3018" s="9">
        <f t="shared" si="334"/>
        <v>41838.548055555555</v>
      </c>
      <c r="W3018">
        <f t="shared" si="335"/>
        <v>2014</v>
      </c>
    </row>
    <row r="3019" spans="1:23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9">
        <f t="shared" si="329"/>
        <v>41871.850034722222</v>
      </c>
      <c r="K3019">
        <v>1405974243</v>
      </c>
      <c r="L3019" s="9">
        <f t="shared" si="330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2">
        <f t="shared" si="331"/>
        <v>1.06</v>
      </c>
      <c r="R3019">
        <f t="shared" si="332"/>
        <v>146.44999999999999</v>
      </c>
      <c r="S3019" s="14" t="s">
        <v>8315</v>
      </c>
      <c r="T3019" t="s">
        <v>8355</v>
      </c>
      <c r="U3019" s="9">
        <f t="shared" si="333"/>
        <v>41841.850034722222</v>
      </c>
      <c r="V3019" s="9">
        <f t="shared" si="334"/>
        <v>41871.850034722222</v>
      </c>
      <c r="W3019">
        <f t="shared" si="335"/>
        <v>2014</v>
      </c>
    </row>
    <row r="3020" spans="1:23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9">
        <f t="shared" si="329"/>
        <v>42205.916666666672</v>
      </c>
      <c r="K3020">
        <v>1433747376</v>
      </c>
      <c r="L3020" s="9">
        <f t="shared" si="330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 s="12">
        <f t="shared" si="331"/>
        <v>1.01</v>
      </c>
      <c r="R3020">
        <f t="shared" si="332"/>
        <v>103.17</v>
      </c>
      <c r="S3020" s="14" t="s">
        <v>8315</v>
      </c>
      <c r="T3020" t="s">
        <v>8355</v>
      </c>
      <c r="U3020" s="9">
        <f t="shared" si="333"/>
        <v>42163.298333333332</v>
      </c>
      <c r="V3020" s="9">
        <f t="shared" si="334"/>
        <v>42205.916666666672</v>
      </c>
      <c r="W3020">
        <f t="shared" si="335"/>
        <v>2015</v>
      </c>
    </row>
    <row r="3021" spans="1:23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9">
        <f t="shared" si="329"/>
        <v>41786.125</v>
      </c>
      <c r="K3021">
        <v>1398801620</v>
      </c>
      <c r="L3021" s="9">
        <f t="shared" si="330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2">
        <f t="shared" si="331"/>
        <v>1.21</v>
      </c>
      <c r="R3021">
        <f t="shared" si="332"/>
        <v>80.459999999999994</v>
      </c>
      <c r="S3021" s="14" t="s">
        <v>8315</v>
      </c>
      <c r="T3021" t="s">
        <v>8355</v>
      </c>
      <c r="U3021" s="9">
        <f t="shared" si="333"/>
        <v>41758.833564814813</v>
      </c>
      <c r="V3021" s="9">
        <f t="shared" si="334"/>
        <v>41786.125</v>
      </c>
      <c r="W3021">
        <f t="shared" si="335"/>
        <v>2014</v>
      </c>
    </row>
    <row r="3022" spans="1:23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9">
        <f t="shared" si="329"/>
        <v>42230.846446759257</v>
      </c>
      <c r="K3022">
        <v>1434399533</v>
      </c>
      <c r="L3022" s="9">
        <f t="shared" si="330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2">
        <f t="shared" si="331"/>
        <v>1.01</v>
      </c>
      <c r="R3022">
        <f t="shared" si="332"/>
        <v>234.67</v>
      </c>
      <c r="S3022" s="14" t="s">
        <v>8315</v>
      </c>
      <c r="T3022" t="s">
        <v>8355</v>
      </c>
      <c r="U3022" s="9">
        <f t="shared" si="333"/>
        <v>42170.846446759257</v>
      </c>
      <c r="V3022" s="9">
        <f t="shared" si="334"/>
        <v>42230.846446759257</v>
      </c>
      <c r="W3022">
        <f t="shared" si="335"/>
        <v>2015</v>
      </c>
    </row>
    <row r="3023" spans="1:23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9">
        <f t="shared" si="329"/>
        <v>42696.249305555553</v>
      </c>
      <c r="K3023">
        <v>1476715869</v>
      </c>
      <c r="L3023" s="9">
        <f t="shared" si="330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2">
        <f t="shared" si="331"/>
        <v>1.1599999999999999</v>
      </c>
      <c r="R3023">
        <f t="shared" si="332"/>
        <v>50.69</v>
      </c>
      <c r="S3023" s="14" t="s">
        <v>8315</v>
      </c>
      <c r="T3023" t="s">
        <v>8355</v>
      </c>
      <c r="U3023" s="9">
        <f t="shared" si="333"/>
        <v>42660.618854166663</v>
      </c>
      <c r="V3023" s="9">
        <f t="shared" si="334"/>
        <v>42696.249305555553</v>
      </c>
      <c r="W3023">
        <f t="shared" si="335"/>
        <v>2016</v>
      </c>
    </row>
    <row r="3024" spans="1:23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9">
        <f t="shared" si="329"/>
        <v>42609.95380787037</v>
      </c>
      <c r="K3024">
        <v>1468450409</v>
      </c>
      <c r="L3024" s="9">
        <f t="shared" si="330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2">
        <f t="shared" si="331"/>
        <v>1.01</v>
      </c>
      <c r="R3024">
        <f t="shared" si="332"/>
        <v>162.71</v>
      </c>
      <c r="S3024" s="14" t="s">
        <v>8315</v>
      </c>
      <c r="T3024" t="s">
        <v>8355</v>
      </c>
      <c r="U3024" s="9">
        <f t="shared" si="333"/>
        <v>42564.95380787037</v>
      </c>
      <c r="V3024" s="9">
        <f t="shared" si="334"/>
        <v>42609.95380787037</v>
      </c>
      <c r="W3024">
        <f t="shared" si="335"/>
        <v>2016</v>
      </c>
    </row>
    <row r="3025" spans="1:23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9">
        <f t="shared" si="329"/>
        <v>42166.675763888888</v>
      </c>
      <c r="K3025">
        <v>1430151186</v>
      </c>
      <c r="L3025" s="9">
        <f t="shared" si="330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 s="12">
        <f t="shared" si="331"/>
        <v>1.03</v>
      </c>
      <c r="R3025">
        <f t="shared" si="332"/>
        <v>120.17</v>
      </c>
      <c r="S3025" s="14" t="s">
        <v>8315</v>
      </c>
      <c r="T3025" t="s">
        <v>8355</v>
      </c>
      <c r="U3025" s="9">
        <f t="shared" si="333"/>
        <v>42121.675763888888</v>
      </c>
      <c r="V3025" s="9">
        <f t="shared" si="334"/>
        <v>42166.675763888888</v>
      </c>
      <c r="W3025">
        <f t="shared" si="335"/>
        <v>2015</v>
      </c>
    </row>
    <row r="3026" spans="1:23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9">
        <f t="shared" si="329"/>
        <v>41188.993923611109</v>
      </c>
      <c r="K3026">
        <v>1346975475</v>
      </c>
      <c r="L3026" s="9">
        <f t="shared" si="330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2">
        <f t="shared" si="331"/>
        <v>2.46</v>
      </c>
      <c r="R3026">
        <f t="shared" si="332"/>
        <v>67.7</v>
      </c>
      <c r="S3026" s="14" t="s">
        <v>8315</v>
      </c>
      <c r="T3026" t="s">
        <v>8355</v>
      </c>
      <c r="U3026" s="9">
        <f t="shared" si="333"/>
        <v>41158.993923611109</v>
      </c>
      <c r="V3026" s="9">
        <f t="shared" si="334"/>
        <v>41188.993923611109</v>
      </c>
      <c r="W3026">
        <f t="shared" si="335"/>
        <v>2012</v>
      </c>
    </row>
    <row r="3027" spans="1:23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9">
        <f t="shared" si="329"/>
        <v>41789.666666666664</v>
      </c>
      <c r="K3027">
        <v>1399032813</v>
      </c>
      <c r="L3027" s="9">
        <f t="shared" si="330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2">
        <f t="shared" si="331"/>
        <v>3.02</v>
      </c>
      <c r="R3027">
        <f t="shared" si="332"/>
        <v>52.1</v>
      </c>
      <c r="S3027" s="14" t="s">
        <v>8315</v>
      </c>
      <c r="T3027" t="s">
        <v>8355</v>
      </c>
      <c r="U3027" s="9">
        <f t="shared" si="333"/>
        <v>41761.509409722225</v>
      </c>
      <c r="V3027" s="9">
        <f t="shared" si="334"/>
        <v>41789.666666666664</v>
      </c>
      <c r="W3027">
        <f t="shared" si="335"/>
        <v>2014</v>
      </c>
    </row>
    <row r="3028" spans="1:23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9">
        <f t="shared" si="329"/>
        <v>42797.459398148145</v>
      </c>
      <c r="K3028">
        <v>1487329292</v>
      </c>
      <c r="L3028" s="9">
        <f t="shared" si="330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2">
        <f t="shared" si="331"/>
        <v>1.43</v>
      </c>
      <c r="R3028">
        <f t="shared" si="332"/>
        <v>51.6</v>
      </c>
      <c r="S3028" s="14" t="s">
        <v>8315</v>
      </c>
      <c r="T3028" t="s">
        <v>8355</v>
      </c>
      <c r="U3028" s="9">
        <f t="shared" si="333"/>
        <v>42783.459398148145</v>
      </c>
      <c r="V3028" s="9">
        <f t="shared" si="334"/>
        <v>42797.459398148145</v>
      </c>
      <c r="W3028">
        <f t="shared" si="335"/>
        <v>2017</v>
      </c>
    </row>
    <row r="3029" spans="1:23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9">
        <f t="shared" si="329"/>
        <v>42083.662627314814</v>
      </c>
      <c r="K3029">
        <v>1424278451</v>
      </c>
      <c r="L3029" s="9">
        <f t="shared" si="330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2">
        <f t="shared" si="331"/>
        <v>1.31</v>
      </c>
      <c r="R3029">
        <f t="shared" si="332"/>
        <v>164.3</v>
      </c>
      <c r="S3029" s="14" t="s">
        <v>8315</v>
      </c>
      <c r="T3029" t="s">
        <v>8355</v>
      </c>
      <c r="U3029" s="9">
        <f t="shared" si="333"/>
        <v>42053.704293981486</v>
      </c>
      <c r="V3029" s="9">
        <f t="shared" si="334"/>
        <v>42083.662627314814</v>
      </c>
      <c r="W3029">
        <f t="shared" si="335"/>
        <v>2015</v>
      </c>
    </row>
    <row r="3030" spans="1:23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9">
        <f t="shared" si="329"/>
        <v>42597.264178240745</v>
      </c>
      <c r="K3030">
        <v>1468650025</v>
      </c>
      <c r="L3030" s="9">
        <f t="shared" si="330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2">
        <f t="shared" si="331"/>
        <v>1.68</v>
      </c>
      <c r="R3030">
        <f t="shared" si="332"/>
        <v>84.86</v>
      </c>
      <c r="S3030" s="14" t="s">
        <v>8315</v>
      </c>
      <c r="T3030" t="s">
        <v>8355</v>
      </c>
      <c r="U3030" s="9">
        <f t="shared" si="333"/>
        <v>42567.264178240745</v>
      </c>
      <c r="V3030" s="9">
        <f t="shared" si="334"/>
        <v>42597.264178240745</v>
      </c>
      <c r="W3030">
        <f t="shared" si="335"/>
        <v>2016</v>
      </c>
    </row>
    <row r="3031" spans="1:23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9">
        <f t="shared" si="329"/>
        <v>41961.190972222219</v>
      </c>
      <c r="K3031">
        <v>1413824447</v>
      </c>
      <c r="L3031" s="9">
        <f t="shared" si="330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2">
        <f t="shared" si="331"/>
        <v>1.1000000000000001</v>
      </c>
      <c r="R3031">
        <f t="shared" si="332"/>
        <v>94.55</v>
      </c>
      <c r="S3031" s="14" t="s">
        <v>8315</v>
      </c>
      <c r="T3031" t="s">
        <v>8355</v>
      </c>
      <c r="U3031" s="9">
        <f t="shared" si="333"/>
        <v>41932.708877314813</v>
      </c>
      <c r="V3031" s="9">
        <f t="shared" si="334"/>
        <v>41961.190972222219</v>
      </c>
      <c r="W3031">
        <f t="shared" si="335"/>
        <v>2014</v>
      </c>
    </row>
    <row r="3032" spans="1:23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9">
        <f t="shared" si="329"/>
        <v>42263.747349537036</v>
      </c>
      <c r="K3032">
        <v>1439834171</v>
      </c>
      <c r="L3032" s="9">
        <f t="shared" si="330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2">
        <f t="shared" si="331"/>
        <v>1.07</v>
      </c>
      <c r="R3032">
        <f t="shared" si="332"/>
        <v>45.54</v>
      </c>
      <c r="S3032" s="14" t="s">
        <v>8315</v>
      </c>
      <c r="T3032" t="s">
        <v>8355</v>
      </c>
      <c r="U3032" s="9">
        <f t="shared" si="333"/>
        <v>42233.747349537036</v>
      </c>
      <c r="V3032" s="9">
        <f t="shared" si="334"/>
        <v>42263.747349537036</v>
      </c>
      <c r="W3032">
        <f t="shared" si="335"/>
        <v>2015</v>
      </c>
    </row>
    <row r="3033" spans="1:23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9">
        <f t="shared" si="329"/>
        <v>42657.882488425923</v>
      </c>
      <c r="K3033">
        <v>1471295447</v>
      </c>
      <c r="L3033" s="9">
        <f t="shared" si="330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2">
        <f t="shared" si="331"/>
        <v>1</v>
      </c>
      <c r="R3033">
        <f t="shared" si="332"/>
        <v>51.72</v>
      </c>
      <c r="S3033" s="14" t="s">
        <v>8315</v>
      </c>
      <c r="T3033" t="s">
        <v>8355</v>
      </c>
      <c r="U3033" s="9">
        <f t="shared" si="333"/>
        <v>42597.882488425923</v>
      </c>
      <c r="V3033" s="9">
        <f t="shared" si="334"/>
        <v>42657.882488425923</v>
      </c>
      <c r="W3033">
        <f t="shared" si="335"/>
        <v>2016</v>
      </c>
    </row>
    <row r="3034" spans="1:23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9">
        <f t="shared" si="329"/>
        <v>42258.044664351852</v>
      </c>
      <c r="K3034">
        <v>1439341459</v>
      </c>
      <c r="L3034" s="9">
        <f t="shared" si="330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2">
        <f t="shared" si="331"/>
        <v>1.27</v>
      </c>
      <c r="R3034">
        <f t="shared" si="332"/>
        <v>50.88</v>
      </c>
      <c r="S3034" s="14" t="s">
        <v>8315</v>
      </c>
      <c r="T3034" t="s">
        <v>8355</v>
      </c>
      <c r="U3034" s="9">
        <f t="shared" si="333"/>
        <v>42228.044664351852</v>
      </c>
      <c r="V3034" s="9">
        <f t="shared" si="334"/>
        <v>42258.044664351852</v>
      </c>
      <c r="W3034">
        <f t="shared" si="335"/>
        <v>2015</v>
      </c>
    </row>
    <row r="3035" spans="1:23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9">
        <f t="shared" si="329"/>
        <v>42600.110243055555</v>
      </c>
      <c r="K3035">
        <v>1468895925</v>
      </c>
      <c r="L3035" s="9">
        <f t="shared" si="330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2">
        <f t="shared" si="331"/>
        <v>1.47</v>
      </c>
      <c r="R3035">
        <f t="shared" si="332"/>
        <v>191.13</v>
      </c>
      <c r="S3035" s="14" t="s">
        <v>8315</v>
      </c>
      <c r="T3035" t="s">
        <v>8355</v>
      </c>
      <c r="U3035" s="9">
        <f t="shared" si="333"/>
        <v>42570.110243055555</v>
      </c>
      <c r="V3035" s="9">
        <f t="shared" si="334"/>
        <v>42600.110243055555</v>
      </c>
      <c r="W3035">
        <f t="shared" si="335"/>
        <v>2016</v>
      </c>
    </row>
    <row r="3036" spans="1:23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9">
        <f t="shared" si="329"/>
        <v>42675.165972222225</v>
      </c>
      <c r="K3036">
        <v>1475326255</v>
      </c>
      <c r="L3036" s="9">
        <f t="shared" si="330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2">
        <f t="shared" si="331"/>
        <v>1.1299999999999999</v>
      </c>
      <c r="R3036">
        <f t="shared" si="332"/>
        <v>89.31</v>
      </c>
      <c r="S3036" s="14" t="s">
        <v>8315</v>
      </c>
      <c r="T3036" t="s">
        <v>8355</v>
      </c>
      <c r="U3036" s="9">
        <f t="shared" si="333"/>
        <v>42644.535358796296</v>
      </c>
      <c r="V3036" s="9">
        <f t="shared" si="334"/>
        <v>42675.165972222225</v>
      </c>
      <c r="W3036">
        <f t="shared" si="335"/>
        <v>2016</v>
      </c>
    </row>
    <row r="3037" spans="1:23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9">
        <f t="shared" si="329"/>
        <v>41398.560289351852</v>
      </c>
      <c r="K3037">
        <v>1365082009</v>
      </c>
      <c r="L3037" s="9">
        <f t="shared" si="330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2">
        <f t="shared" si="331"/>
        <v>1.0900000000000001</v>
      </c>
      <c r="R3037">
        <f t="shared" si="332"/>
        <v>88.59</v>
      </c>
      <c r="S3037" s="14" t="s">
        <v>8315</v>
      </c>
      <c r="T3037" t="s">
        <v>8355</v>
      </c>
      <c r="U3037" s="9">
        <f t="shared" si="333"/>
        <v>41368.560289351852</v>
      </c>
      <c r="V3037" s="9">
        <f t="shared" si="334"/>
        <v>41398.560289351852</v>
      </c>
      <c r="W3037">
        <f t="shared" si="335"/>
        <v>2013</v>
      </c>
    </row>
    <row r="3038" spans="1:23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9">
        <f t="shared" si="329"/>
        <v>41502.499305555553</v>
      </c>
      <c r="K3038">
        <v>1373568644</v>
      </c>
      <c r="L3038" s="9">
        <f t="shared" si="330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2">
        <f t="shared" si="331"/>
        <v>1.27</v>
      </c>
      <c r="R3038">
        <f t="shared" si="332"/>
        <v>96.3</v>
      </c>
      <c r="S3038" s="14" t="s">
        <v>8315</v>
      </c>
      <c r="T3038" t="s">
        <v>8355</v>
      </c>
      <c r="U3038" s="9">
        <f t="shared" si="333"/>
        <v>41466.785231481481</v>
      </c>
      <c r="V3038" s="9">
        <f t="shared" si="334"/>
        <v>41502.499305555553</v>
      </c>
      <c r="W3038">
        <f t="shared" si="335"/>
        <v>2013</v>
      </c>
    </row>
    <row r="3039" spans="1:23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9">
        <f t="shared" si="329"/>
        <v>40453.207638888889</v>
      </c>
      <c r="K3039">
        <v>1279574773</v>
      </c>
      <c r="L3039" s="9">
        <f t="shared" si="330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2">
        <f t="shared" si="331"/>
        <v>2.13</v>
      </c>
      <c r="R3039">
        <f t="shared" si="332"/>
        <v>33.31</v>
      </c>
      <c r="S3039" s="14" t="s">
        <v>8315</v>
      </c>
      <c r="T3039" t="s">
        <v>8355</v>
      </c>
      <c r="U3039" s="9">
        <f t="shared" si="333"/>
        <v>40378.893206018518</v>
      </c>
      <c r="V3039" s="9">
        <f t="shared" si="334"/>
        <v>40453.207638888889</v>
      </c>
      <c r="W3039">
        <f t="shared" si="335"/>
        <v>2010</v>
      </c>
    </row>
    <row r="3040" spans="1:23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9">
        <f t="shared" si="329"/>
        <v>42433.252280092594</v>
      </c>
      <c r="K3040">
        <v>1451887397</v>
      </c>
      <c r="L3040" s="9">
        <f t="shared" si="330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2">
        <f t="shared" si="331"/>
        <v>1.01</v>
      </c>
      <c r="R3040">
        <f t="shared" si="332"/>
        <v>37.22</v>
      </c>
      <c r="S3040" s="14" t="s">
        <v>8315</v>
      </c>
      <c r="T3040" t="s">
        <v>8355</v>
      </c>
      <c r="U3040" s="9">
        <f t="shared" si="333"/>
        <v>42373.252280092594</v>
      </c>
      <c r="V3040" s="9">
        <f t="shared" si="334"/>
        <v>42433.252280092594</v>
      </c>
      <c r="W3040">
        <f t="shared" si="335"/>
        <v>2016</v>
      </c>
    </row>
    <row r="3041" spans="1:23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9">
        <f t="shared" si="329"/>
        <v>41637.332638888889</v>
      </c>
      <c r="K3041">
        <v>1386011038</v>
      </c>
      <c r="L3041" s="9">
        <f t="shared" si="330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2">
        <f t="shared" si="331"/>
        <v>1.0900000000000001</v>
      </c>
      <c r="R3041">
        <f t="shared" si="332"/>
        <v>92.13</v>
      </c>
      <c r="S3041" s="14" t="s">
        <v>8315</v>
      </c>
      <c r="T3041" t="s">
        <v>8355</v>
      </c>
      <c r="U3041" s="9">
        <f t="shared" si="333"/>
        <v>41610.794421296298</v>
      </c>
      <c r="V3041" s="9">
        <f t="shared" si="334"/>
        <v>41637.332638888889</v>
      </c>
      <c r="W3041">
        <f t="shared" si="335"/>
        <v>2013</v>
      </c>
    </row>
    <row r="3042" spans="1:23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9">
        <f t="shared" si="329"/>
        <v>42181.958333333328</v>
      </c>
      <c r="K3042">
        <v>1434999621</v>
      </c>
      <c r="L3042" s="9">
        <f t="shared" si="330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2">
        <f t="shared" si="331"/>
        <v>1.08</v>
      </c>
      <c r="R3042">
        <f t="shared" si="332"/>
        <v>76.790000000000006</v>
      </c>
      <c r="S3042" s="14" t="s">
        <v>8315</v>
      </c>
      <c r="T3042" t="s">
        <v>8355</v>
      </c>
      <c r="U3042" s="9">
        <f t="shared" si="333"/>
        <v>42177.791909722218</v>
      </c>
      <c r="V3042" s="9">
        <f t="shared" si="334"/>
        <v>42181.958333333328</v>
      </c>
      <c r="W3042">
        <f t="shared" si="335"/>
        <v>2015</v>
      </c>
    </row>
    <row r="3043" spans="1:23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9">
        <f t="shared" si="329"/>
        <v>42389.868611111116</v>
      </c>
      <c r="K3043">
        <v>1450731048</v>
      </c>
      <c r="L3043" s="9">
        <f t="shared" si="330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2">
        <f t="shared" si="331"/>
        <v>1.1000000000000001</v>
      </c>
      <c r="R3043">
        <f t="shared" si="332"/>
        <v>96.53</v>
      </c>
      <c r="S3043" s="14" t="s">
        <v>8315</v>
      </c>
      <c r="T3043" t="s">
        <v>8355</v>
      </c>
      <c r="U3043" s="9">
        <f t="shared" si="333"/>
        <v>42359.868611111116</v>
      </c>
      <c r="V3043" s="9">
        <f t="shared" si="334"/>
        <v>42389.868611111116</v>
      </c>
      <c r="W3043">
        <f t="shared" si="335"/>
        <v>2015</v>
      </c>
    </row>
    <row r="3044" spans="1:23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9">
        <f t="shared" si="329"/>
        <v>42283.688043981485</v>
      </c>
      <c r="K3044">
        <v>1441557047</v>
      </c>
      <c r="L3044" s="9">
        <f t="shared" si="330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2">
        <f t="shared" si="331"/>
        <v>1.28</v>
      </c>
      <c r="R3044">
        <f t="shared" si="332"/>
        <v>51.89</v>
      </c>
      <c r="S3044" s="14" t="s">
        <v>8315</v>
      </c>
      <c r="T3044" t="s">
        <v>8355</v>
      </c>
      <c r="U3044" s="9">
        <f t="shared" si="333"/>
        <v>42253.688043981485</v>
      </c>
      <c r="V3044" s="9">
        <f t="shared" si="334"/>
        <v>42283.688043981485</v>
      </c>
      <c r="W3044">
        <f t="shared" si="335"/>
        <v>2015</v>
      </c>
    </row>
    <row r="3045" spans="1:23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9">
        <f t="shared" si="329"/>
        <v>42110.118055555555</v>
      </c>
      <c r="K3045">
        <v>1426815699</v>
      </c>
      <c r="L3045" s="9">
        <f t="shared" si="330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2">
        <f t="shared" si="331"/>
        <v>1.1000000000000001</v>
      </c>
      <c r="R3045">
        <f t="shared" si="332"/>
        <v>128.91</v>
      </c>
      <c r="S3045" s="14" t="s">
        <v>8315</v>
      </c>
      <c r="T3045" t="s">
        <v>8355</v>
      </c>
      <c r="U3045" s="9">
        <f t="shared" si="333"/>
        <v>42083.070590277777</v>
      </c>
      <c r="V3045" s="9">
        <f t="shared" si="334"/>
        <v>42110.118055555555</v>
      </c>
      <c r="W3045">
        <f t="shared" si="335"/>
        <v>2015</v>
      </c>
    </row>
    <row r="3046" spans="1:23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9">
        <f t="shared" si="329"/>
        <v>42402.7268287037</v>
      </c>
      <c r="K3046">
        <v>1453137998</v>
      </c>
      <c r="L3046" s="9">
        <f t="shared" si="330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2">
        <f t="shared" si="331"/>
        <v>1.0900000000000001</v>
      </c>
      <c r="R3046">
        <f t="shared" si="332"/>
        <v>84.11</v>
      </c>
      <c r="S3046" s="14" t="s">
        <v>8315</v>
      </c>
      <c r="T3046" t="s">
        <v>8355</v>
      </c>
      <c r="U3046" s="9">
        <f t="shared" si="333"/>
        <v>42387.7268287037</v>
      </c>
      <c r="V3046" s="9">
        <f t="shared" si="334"/>
        <v>42402.7268287037</v>
      </c>
      <c r="W3046">
        <f t="shared" si="335"/>
        <v>2016</v>
      </c>
    </row>
    <row r="3047" spans="1:23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9">
        <f t="shared" si="329"/>
        <v>41873.155729166669</v>
      </c>
      <c r="K3047">
        <v>1406087055</v>
      </c>
      <c r="L3047" s="9">
        <f t="shared" si="330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2">
        <f t="shared" si="331"/>
        <v>1.33</v>
      </c>
      <c r="R3047">
        <f t="shared" si="332"/>
        <v>82.94</v>
      </c>
      <c r="S3047" s="14" t="s">
        <v>8315</v>
      </c>
      <c r="T3047" t="s">
        <v>8355</v>
      </c>
      <c r="U3047" s="9">
        <f t="shared" si="333"/>
        <v>41843.155729166669</v>
      </c>
      <c r="V3047" s="9">
        <f t="shared" si="334"/>
        <v>41873.155729166669</v>
      </c>
      <c r="W3047">
        <f t="shared" si="335"/>
        <v>2014</v>
      </c>
    </row>
    <row r="3048" spans="1:23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9">
        <f t="shared" si="329"/>
        <v>41892.202777777777</v>
      </c>
      <c r="K3048">
        <v>1407784586</v>
      </c>
      <c r="L3048" s="9">
        <f t="shared" si="330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2">
        <f t="shared" si="331"/>
        <v>1.91</v>
      </c>
      <c r="R3048">
        <f t="shared" si="332"/>
        <v>259.95</v>
      </c>
      <c r="S3048" s="14" t="s">
        <v>8315</v>
      </c>
      <c r="T3048" t="s">
        <v>8355</v>
      </c>
      <c r="U3048" s="9">
        <f t="shared" si="333"/>
        <v>41862.803078703706</v>
      </c>
      <c r="V3048" s="9">
        <f t="shared" si="334"/>
        <v>41892.202777777777</v>
      </c>
      <c r="W3048">
        <f t="shared" si="335"/>
        <v>2014</v>
      </c>
    </row>
    <row r="3049" spans="1:23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9">
        <f t="shared" si="329"/>
        <v>42487.552777777775</v>
      </c>
      <c r="K3049">
        <v>1457999054</v>
      </c>
      <c r="L3049" s="9">
        <f t="shared" si="330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2">
        <f t="shared" si="331"/>
        <v>1.49</v>
      </c>
      <c r="R3049">
        <f t="shared" si="332"/>
        <v>37.25</v>
      </c>
      <c r="S3049" s="14" t="s">
        <v>8315</v>
      </c>
      <c r="T3049" t="s">
        <v>8355</v>
      </c>
      <c r="U3049" s="9">
        <f t="shared" si="333"/>
        <v>42443.989050925928</v>
      </c>
      <c r="V3049" s="9">
        <f t="shared" si="334"/>
        <v>42487.552777777775</v>
      </c>
      <c r="W3049">
        <f t="shared" si="335"/>
        <v>2016</v>
      </c>
    </row>
    <row r="3050" spans="1:23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9">
        <f t="shared" si="329"/>
        <v>42004.890277777777</v>
      </c>
      <c r="K3050">
        <v>1417556262</v>
      </c>
      <c r="L3050" s="9">
        <f t="shared" si="330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 s="12">
        <f t="shared" si="331"/>
        <v>1.66</v>
      </c>
      <c r="R3050">
        <f t="shared" si="332"/>
        <v>177.02</v>
      </c>
      <c r="S3050" s="14" t="s">
        <v>8315</v>
      </c>
      <c r="T3050" t="s">
        <v>8355</v>
      </c>
      <c r="U3050" s="9">
        <f t="shared" si="333"/>
        <v>41975.901180555556</v>
      </c>
      <c r="V3050" s="9">
        <f t="shared" si="334"/>
        <v>42004.890277777777</v>
      </c>
      <c r="W3050">
        <f t="shared" si="335"/>
        <v>2014</v>
      </c>
    </row>
    <row r="3051" spans="1:23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9">
        <f t="shared" si="329"/>
        <v>42169.014525462961</v>
      </c>
      <c r="K3051">
        <v>1431649255</v>
      </c>
      <c r="L3051" s="9">
        <f t="shared" si="330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2">
        <f t="shared" si="331"/>
        <v>1.07</v>
      </c>
      <c r="R3051">
        <f t="shared" si="332"/>
        <v>74.069999999999993</v>
      </c>
      <c r="S3051" s="14" t="s">
        <v>8315</v>
      </c>
      <c r="T3051" t="s">
        <v>8355</v>
      </c>
      <c r="U3051" s="9">
        <f t="shared" si="333"/>
        <v>42139.014525462961</v>
      </c>
      <c r="V3051" s="9">
        <f t="shared" si="334"/>
        <v>42169.014525462961</v>
      </c>
      <c r="W3051">
        <f t="shared" si="335"/>
        <v>2015</v>
      </c>
    </row>
    <row r="3052" spans="1:23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9">
        <f t="shared" si="329"/>
        <v>42495.16851851852</v>
      </c>
      <c r="K3052">
        <v>1459828960</v>
      </c>
      <c r="L3052" s="9">
        <f t="shared" si="330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2">
        <f t="shared" si="331"/>
        <v>1.06</v>
      </c>
      <c r="R3052">
        <f t="shared" si="332"/>
        <v>70.67</v>
      </c>
      <c r="S3052" s="14" t="s">
        <v>8315</v>
      </c>
      <c r="T3052" t="s">
        <v>8355</v>
      </c>
      <c r="U3052" s="9">
        <f t="shared" si="333"/>
        <v>42465.16851851852</v>
      </c>
      <c r="V3052" s="9">
        <f t="shared" si="334"/>
        <v>42495.16851851852</v>
      </c>
      <c r="W3052">
        <f t="shared" si="335"/>
        <v>2016</v>
      </c>
    </row>
    <row r="3053" spans="1:23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9">
        <f t="shared" si="329"/>
        <v>42774.416030092594</v>
      </c>
      <c r="K3053">
        <v>1483955945</v>
      </c>
      <c r="L3053" s="9">
        <f t="shared" si="330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 s="12">
        <f t="shared" si="331"/>
        <v>0.24</v>
      </c>
      <c r="R3053">
        <f t="shared" si="332"/>
        <v>23.63</v>
      </c>
      <c r="S3053" s="14" t="s">
        <v>8315</v>
      </c>
      <c r="T3053" t="s">
        <v>8355</v>
      </c>
      <c r="U3053" s="9">
        <f t="shared" si="333"/>
        <v>42744.416030092594</v>
      </c>
      <c r="V3053" s="9">
        <f t="shared" si="334"/>
        <v>42774.416030092594</v>
      </c>
      <c r="W3053">
        <f t="shared" si="335"/>
        <v>2017</v>
      </c>
    </row>
    <row r="3054" spans="1:23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9">
        <f t="shared" si="329"/>
        <v>42152.665972222225</v>
      </c>
      <c r="K3054">
        <v>1430237094</v>
      </c>
      <c r="L3054" s="9">
        <f t="shared" si="330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2">
        <f t="shared" si="331"/>
        <v>0</v>
      </c>
      <c r="R3054">
        <f t="shared" si="332"/>
        <v>37.5</v>
      </c>
      <c r="S3054" s="14" t="s">
        <v>8315</v>
      </c>
      <c r="T3054" t="s">
        <v>8355</v>
      </c>
      <c r="U3054" s="9">
        <f t="shared" si="333"/>
        <v>42122.670069444444</v>
      </c>
      <c r="V3054" s="9">
        <f t="shared" si="334"/>
        <v>42152.665972222225</v>
      </c>
      <c r="W3054">
        <f t="shared" si="335"/>
        <v>2015</v>
      </c>
    </row>
    <row r="3055" spans="1:23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9">
        <f t="shared" si="329"/>
        <v>41914.165972222225</v>
      </c>
      <c r="K3055">
        <v>1407781013</v>
      </c>
      <c r="L3055" s="9">
        <f t="shared" si="330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2">
        <f t="shared" si="331"/>
        <v>0</v>
      </c>
      <c r="R3055">
        <f t="shared" si="332"/>
        <v>13.33</v>
      </c>
      <c r="S3055" s="14" t="s">
        <v>8315</v>
      </c>
      <c r="T3055" t="s">
        <v>8355</v>
      </c>
      <c r="U3055" s="9">
        <f t="shared" si="333"/>
        <v>41862.761724537035</v>
      </c>
      <c r="V3055" s="9">
        <f t="shared" si="334"/>
        <v>41914.165972222225</v>
      </c>
      <c r="W3055">
        <f t="shared" si="335"/>
        <v>2014</v>
      </c>
    </row>
    <row r="3056" spans="1:23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9">
        <f t="shared" si="329"/>
        <v>42065.044444444444</v>
      </c>
      <c r="K3056">
        <v>1422043154</v>
      </c>
      <c r="L3056" s="9">
        <f t="shared" si="330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2">
        <f t="shared" si="331"/>
        <v>0</v>
      </c>
      <c r="R3056">
        <f t="shared" si="332"/>
        <v>0</v>
      </c>
      <c r="S3056" s="14" t="s">
        <v>8315</v>
      </c>
      <c r="T3056" t="s">
        <v>8355</v>
      </c>
      <c r="U3056" s="9">
        <f t="shared" si="333"/>
        <v>42027.832800925928</v>
      </c>
      <c r="V3056" s="9">
        <f t="shared" si="334"/>
        <v>42065.044444444444</v>
      </c>
      <c r="W3056">
        <f t="shared" si="335"/>
        <v>2015</v>
      </c>
    </row>
    <row r="3057" spans="1:23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9">
        <f t="shared" si="329"/>
        <v>42013.95821759259</v>
      </c>
      <c r="K3057">
        <v>1415660390</v>
      </c>
      <c r="L3057" s="9">
        <f t="shared" si="330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2">
        <f t="shared" si="331"/>
        <v>0</v>
      </c>
      <c r="R3057">
        <f t="shared" si="332"/>
        <v>1</v>
      </c>
      <c r="S3057" s="14" t="s">
        <v>8315</v>
      </c>
      <c r="T3057" t="s">
        <v>8355</v>
      </c>
      <c r="U3057" s="9">
        <f t="shared" si="333"/>
        <v>41953.95821759259</v>
      </c>
      <c r="V3057" s="9">
        <f t="shared" si="334"/>
        <v>42013.95821759259</v>
      </c>
      <c r="W3057">
        <f t="shared" si="335"/>
        <v>2014</v>
      </c>
    </row>
    <row r="3058" spans="1:23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9">
        <f t="shared" si="329"/>
        <v>41911.636388888888</v>
      </c>
      <c r="K3058">
        <v>1406819784</v>
      </c>
      <c r="L3058" s="9">
        <f t="shared" si="330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2">
        <f t="shared" si="331"/>
        <v>0</v>
      </c>
      <c r="R3058">
        <f t="shared" si="332"/>
        <v>0</v>
      </c>
      <c r="S3058" s="14" t="s">
        <v>8315</v>
      </c>
      <c r="T3058" t="s">
        <v>8355</v>
      </c>
      <c r="U3058" s="9">
        <f t="shared" si="333"/>
        <v>41851.636388888888</v>
      </c>
      <c r="V3058" s="9">
        <f t="shared" si="334"/>
        <v>41911.636388888888</v>
      </c>
      <c r="W3058">
        <f t="shared" si="335"/>
        <v>2014</v>
      </c>
    </row>
    <row r="3059" spans="1:23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9">
        <f t="shared" si="329"/>
        <v>42463.608923611115</v>
      </c>
      <c r="K3059">
        <v>1457105811</v>
      </c>
      <c r="L3059" s="9">
        <f t="shared" si="330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2">
        <f t="shared" si="331"/>
        <v>0</v>
      </c>
      <c r="R3059">
        <f t="shared" si="332"/>
        <v>0</v>
      </c>
      <c r="S3059" s="14" t="s">
        <v>8315</v>
      </c>
      <c r="T3059" t="s">
        <v>8355</v>
      </c>
      <c r="U3059" s="9">
        <f t="shared" si="333"/>
        <v>42433.650590277779</v>
      </c>
      <c r="V3059" s="9">
        <f t="shared" si="334"/>
        <v>42463.608923611115</v>
      </c>
      <c r="W3059">
        <f t="shared" si="335"/>
        <v>2016</v>
      </c>
    </row>
    <row r="3060" spans="1:23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9">
        <f t="shared" si="329"/>
        <v>42510.374305555553</v>
      </c>
      <c r="K3060">
        <v>1459414740</v>
      </c>
      <c r="L3060" s="9">
        <f t="shared" si="330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2">
        <f t="shared" si="331"/>
        <v>0</v>
      </c>
      <c r="R3060">
        <f t="shared" si="332"/>
        <v>1</v>
      </c>
      <c r="S3060" s="14" t="s">
        <v>8315</v>
      </c>
      <c r="T3060" t="s">
        <v>8355</v>
      </c>
      <c r="U3060" s="9">
        <f t="shared" si="333"/>
        <v>42460.374305555553</v>
      </c>
      <c r="V3060" s="9">
        <f t="shared" si="334"/>
        <v>42510.374305555553</v>
      </c>
      <c r="W3060">
        <f t="shared" si="335"/>
        <v>2016</v>
      </c>
    </row>
    <row r="3061" spans="1:23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9">
        <f t="shared" si="329"/>
        <v>41859.935717592591</v>
      </c>
      <c r="K3061">
        <v>1404944846</v>
      </c>
      <c r="L3061" s="9">
        <f t="shared" si="330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2">
        <f t="shared" si="331"/>
        <v>0.03</v>
      </c>
      <c r="R3061">
        <f t="shared" si="332"/>
        <v>41</v>
      </c>
      <c r="S3061" s="14" t="s">
        <v>8315</v>
      </c>
      <c r="T3061" t="s">
        <v>8355</v>
      </c>
      <c r="U3061" s="9">
        <f t="shared" si="333"/>
        <v>41829.935717592591</v>
      </c>
      <c r="V3061" s="9">
        <f t="shared" si="334"/>
        <v>41859.935717592591</v>
      </c>
      <c r="W3061">
        <f t="shared" si="335"/>
        <v>2014</v>
      </c>
    </row>
    <row r="3062" spans="1:23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9">
        <f t="shared" si="329"/>
        <v>42275.274699074071</v>
      </c>
      <c r="K3062">
        <v>1440830134</v>
      </c>
      <c r="L3062" s="9">
        <f t="shared" si="330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2">
        <f t="shared" si="331"/>
        <v>0</v>
      </c>
      <c r="R3062">
        <f t="shared" si="332"/>
        <v>55.83</v>
      </c>
      <c r="S3062" s="14" t="s">
        <v>8315</v>
      </c>
      <c r="T3062" t="s">
        <v>8355</v>
      </c>
      <c r="U3062" s="9">
        <f t="shared" si="333"/>
        <v>42245.274699074071</v>
      </c>
      <c r="V3062" s="9">
        <f t="shared" si="334"/>
        <v>42275.274699074071</v>
      </c>
      <c r="W3062">
        <f t="shared" si="335"/>
        <v>2015</v>
      </c>
    </row>
    <row r="3063" spans="1:23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9">
        <f t="shared" si="329"/>
        <v>41864.784120370372</v>
      </c>
      <c r="K3063">
        <v>1405363748</v>
      </c>
      <c r="L3063" s="9">
        <f t="shared" si="330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2">
        <f t="shared" si="331"/>
        <v>0</v>
      </c>
      <c r="R3063">
        <f t="shared" si="332"/>
        <v>0</v>
      </c>
      <c r="S3063" s="14" t="s">
        <v>8315</v>
      </c>
      <c r="T3063" t="s">
        <v>8355</v>
      </c>
      <c r="U3063" s="9">
        <f t="shared" si="333"/>
        <v>41834.784120370372</v>
      </c>
      <c r="V3063" s="9">
        <f t="shared" si="334"/>
        <v>41864.784120370372</v>
      </c>
      <c r="W3063">
        <f t="shared" si="335"/>
        <v>2014</v>
      </c>
    </row>
    <row r="3064" spans="1:23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9">
        <f t="shared" si="329"/>
        <v>42277.75</v>
      </c>
      <c r="K3064">
        <v>1441111892</v>
      </c>
      <c r="L3064" s="9">
        <f t="shared" si="330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2">
        <f t="shared" si="331"/>
        <v>0.67</v>
      </c>
      <c r="R3064">
        <f t="shared" si="332"/>
        <v>99.76</v>
      </c>
      <c r="S3064" s="14" t="s">
        <v>8315</v>
      </c>
      <c r="T3064" t="s">
        <v>8355</v>
      </c>
      <c r="U3064" s="9">
        <f t="shared" si="333"/>
        <v>42248.535787037035</v>
      </c>
      <c r="V3064" s="9">
        <f t="shared" si="334"/>
        <v>42277.75</v>
      </c>
      <c r="W3064">
        <f t="shared" si="335"/>
        <v>2015</v>
      </c>
    </row>
    <row r="3065" spans="1:23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9">
        <f t="shared" si="329"/>
        <v>42665.922893518524</v>
      </c>
      <c r="K3065">
        <v>1474150138</v>
      </c>
      <c r="L3065" s="9">
        <f t="shared" si="330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 s="12">
        <f t="shared" si="331"/>
        <v>0.2</v>
      </c>
      <c r="R3065">
        <f t="shared" si="332"/>
        <v>25.52</v>
      </c>
      <c r="S3065" s="14" t="s">
        <v>8315</v>
      </c>
      <c r="T3065" t="s">
        <v>8355</v>
      </c>
      <c r="U3065" s="9">
        <f t="shared" si="333"/>
        <v>42630.922893518524</v>
      </c>
      <c r="V3065" s="9">
        <f t="shared" si="334"/>
        <v>42665.922893518524</v>
      </c>
      <c r="W3065">
        <f t="shared" si="335"/>
        <v>2016</v>
      </c>
    </row>
    <row r="3066" spans="1:23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9">
        <f t="shared" si="329"/>
        <v>42330.290972222225</v>
      </c>
      <c r="K3066">
        <v>1445483246</v>
      </c>
      <c r="L3066" s="9">
        <f t="shared" si="330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2">
        <f t="shared" si="331"/>
        <v>0.11</v>
      </c>
      <c r="R3066">
        <f t="shared" si="332"/>
        <v>117.65</v>
      </c>
      <c r="S3066" s="14" t="s">
        <v>8315</v>
      </c>
      <c r="T3066" t="s">
        <v>8355</v>
      </c>
      <c r="U3066" s="9">
        <f t="shared" si="333"/>
        <v>42299.130162037036</v>
      </c>
      <c r="V3066" s="9">
        <f t="shared" si="334"/>
        <v>42330.290972222225</v>
      </c>
      <c r="W3066">
        <f t="shared" si="335"/>
        <v>2015</v>
      </c>
    </row>
    <row r="3067" spans="1:23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9">
        <f t="shared" si="329"/>
        <v>41850.055231481485</v>
      </c>
      <c r="K3067">
        <v>1404523172</v>
      </c>
      <c r="L3067" s="9">
        <f t="shared" si="330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2">
        <f t="shared" si="331"/>
        <v>0</v>
      </c>
      <c r="R3067">
        <f t="shared" si="332"/>
        <v>5</v>
      </c>
      <c r="S3067" s="14" t="s">
        <v>8315</v>
      </c>
      <c r="T3067" t="s">
        <v>8355</v>
      </c>
      <c r="U3067" s="9">
        <f t="shared" si="333"/>
        <v>41825.055231481485</v>
      </c>
      <c r="V3067" s="9">
        <f t="shared" si="334"/>
        <v>41850.055231481485</v>
      </c>
      <c r="W3067">
        <f t="shared" si="335"/>
        <v>2014</v>
      </c>
    </row>
    <row r="3068" spans="1:23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9">
        <f t="shared" si="329"/>
        <v>42561.228437500002</v>
      </c>
      <c r="K3068">
        <v>1465536537</v>
      </c>
      <c r="L3068" s="9">
        <f t="shared" si="330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2">
        <f t="shared" si="331"/>
        <v>0.12</v>
      </c>
      <c r="R3068">
        <f t="shared" si="332"/>
        <v>2796.67</v>
      </c>
      <c r="S3068" s="14" t="s">
        <v>8315</v>
      </c>
      <c r="T3068" t="s">
        <v>8355</v>
      </c>
      <c r="U3068" s="9">
        <f t="shared" si="333"/>
        <v>42531.228437500002</v>
      </c>
      <c r="V3068" s="9">
        <f t="shared" si="334"/>
        <v>42561.228437500002</v>
      </c>
      <c r="W3068">
        <f t="shared" si="335"/>
        <v>2016</v>
      </c>
    </row>
    <row r="3069" spans="1:23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9">
        <f t="shared" si="329"/>
        <v>42256.938414351855</v>
      </c>
      <c r="K3069">
        <v>1439245879</v>
      </c>
      <c r="L3069" s="9">
        <f t="shared" si="330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2">
        <f t="shared" si="331"/>
        <v>0.03</v>
      </c>
      <c r="R3069">
        <f t="shared" si="332"/>
        <v>200</v>
      </c>
      <c r="S3069" s="14" t="s">
        <v>8315</v>
      </c>
      <c r="T3069" t="s">
        <v>8355</v>
      </c>
      <c r="U3069" s="9">
        <f t="shared" si="333"/>
        <v>42226.938414351855</v>
      </c>
      <c r="V3069" s="9">
        <f t="shared" si="334"/>
        <v>42256.938414351855</v>
      </c>
      <c r="W3069">
        <f t="shared" si="335"/>
        <v>2015</v>
      </c>
    </row>
    <row r="3070" spans="1:23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9">
        <f t="shared" si="329"/>
        <v>42293.691574074073</v>
      </c>
      <c r="K3070">
        <v>1442421352</v>
      </c>
      <c r="L3070" s="9">
        <f t="shared" si="330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2">
        <f t="shared" si="331"/>
        <v>0</v>
      </c>
      <c r="R3070">
        <f t="shared" si="332"/>
        <v>87.5</v>
      </c>
      <c r="S3070" s="14" t="s">
        <v>8315</v>
      </c>
      <c r="T3070" t="s">
        <v>8355</v>
      </c>
      <c r="U3070" s="9">
        <f t="shared" si="333"/>
        <v>42263.691574074073</v>
      </c>
      <c r="V3070" s="9">
        <f t="shared" si="334"/>
        <v>42293.691574074073</v>
      </c>
      <c r="W3070">
        <f t="shared" si="335"/>
        <v>2015</v>
      </c>
    </row>
    <row r="3071" spans="1:23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9">
        <f t="shared" si="329"/>
        <v>41987.833726851852</v>
      </c>
      <c r="K3071">
        <v>1415995234</v>
      </c>
      <c r="L3071" s="9">
        <f t="shared" si="330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2">
        <f t="shared" si="331"/>
        <v>0.14000000000000001</v>
      </c>
      <c r="R3071">
        <f t="shared" si="332"/>
        <v>20.14</v>
      </c>
      <c r="S3071" s="14" t="s">
        <v>8315</v>
      </c>
      <c r="T3071" t="s">
        <v>8355</v>
      </c>
      <c r="U3071" s="9">
        <f t="shared" si="333"/>
        <v>41957.833726851852</v>
      </c>
      <c r="V3071" s="9">
        <f t="shared" si="334"/>
        <v>41987.833726851852</v>
      </c>
      <c r="W3071">
        <f t="shared" si="335"/>
        <v>2014</v>
      </c>
    </row>
    <row r="3072" spans="1:23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9">
        <f t="shared" si="329"/>
        <v>42711.733437499999</v>
      </c>
      <c r="K3072">
        <v>1479317769</v>
      </c>
      <c r="L3072" s="9">
        <f t="shared" si="330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2">
        <f t="shared" si="331"/>
        <v>0.03</v>
      </c>
      <c r="R3072">
        <f t="shared" si="332"/>
        <v>20.88</v>
      </c>
      <c r="S3072" s="14" t="s">
        <v>8315</v>
      </c>
      <c r="T3072" t="s">
        <v>8355</v>
      </c>
      <c r="U3072" s="9">
        <f t="shared" si="333"/>
        <v>42690.733437499999</v>
      </c>
      <c r="V3072" s="9">
        <f t="shared" si="334"/>
        <v>42711.733437499999</v>
      </c>
      <c r="W3072">
        <f t="shared" si="335"/>
        <v>2016</v>
      </c>
    </row>
    <row r="3073" spans="1:23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9">
        <f t="shared" si="329"/>
        <v>42115.249305555553</v>
      </c>
      <c r="K3073">
        <v>1428082481</v>
      </c>
      <c r="L3073" s="9">
        <f t="shared" si="330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2">
        <f t="shared" si="331"/>
        <v>0.6</v>
      </c>
      <c r="R3073">
        <f t="shared" si="332"/>
        <v>61.31</v>
      </c>
      <c r="S3073" s="14" t="s">
        <v>8315</v>
      </c>
      <c r="T3073" t="s">
        <v>8355</v>
      </c>
      <c r="U3073" s="9">
        <f t="shared" si="333"/>
        <v>42097.732418981483</v>
      </c>
      <c r="V3073" s="9">
        <f t="shared" si="334"/>
        <v>42115.249305555553</v>
      </c>
      <c r="W3073">
        <f t="shared" si="335"/>
        <v>2015</v>
      </c>
    </row>
    <row r="3074" spans="1:23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9">
        <f t="shared" ref="J3074:J3137" si="336">(I3074/86400)+DATE(1970,1,1)</f>
        <v>42673.073611111111</v>
      </c>
      <c r="K3074">
        <v>1476549262</v>
      </c>
      <c r="L3074" s="9">
        <f t="shared" ref="L3074:L3137" si="337">(K3074/86400)+DATE(1970,1,1)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2">
        <f t="shared" si="331"/>
        <v>0</v>
      </c>
      <c r="R3074">
        <f t="shared" si="332"/>
        <v>1</v>
      </c>
      <c r="S3074" s="14" t="s">
        <v>8315</v>
      </c>
      <c r="T3074" t="s">
        <v>8355</v>
      </c>
      <c r="U3074" s="9">
        <f t="shared" si="333"/>
        <v>42658.690532407403</v>
      </c>
      <c r="V3074" s="9">
        <f t="shared" si="334"/>
        <v>42673.073611111111</v>
      </c>
      <c r="W3074">
        <f t="shared" si="335"/>
        <v>2016</v>
      </c>
    </row>
    <row r="3075" spans="1:23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9">
        <f t="shared" si="336"/>
        <v>42169.804861111115</v>
      </c>
      <c r="K3075">
        <v>1429287900</v>
      </c>
      <c r="L3075" s="9">
        <f t="shared" si="337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2">
        <f t="shared" ref="Q3075:Q3138" si="338">ROUND(E3075/D3075,2)</f>
        <v>0</v>
      </c>
      <c r="R3075">
        <f t="shared" ref="R3075:R3138" si="339">IFERROR(ROUND(E3075/N3075,2),0)</f>
        <v>92.14</v>
      </c>
      <c r="S3075" s="14" t="s">
        <v>8315</v>
      </c>
      <c r="T3075" t="s">
        <v>8355</v>
      </c>
      <c r="U3075" s="9">
        <f t="shared" ref="U3075:U3138" si="340">(K3075/86400)+DATE(1970,1,1)</f>
        <v>42111.684027777781</v>
      </c>
      <c r="V3075" s="9">
        <f t="shared" ref="V3075:V3138" si="341">(I3075/86400)+DATE(1970,1,1)</f>
        <v>42169.804861111115</v>
      </c>
      <c r="W3075">
        <f t="shared" ref="W3075:W3138" si="342">YEAR(U3075)</f>
        <v>2015</v>
      </c>
    </row>
    <row r="3076" spans="1:23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9">
        <f t="shared" si="336"/>
        <v>42439.571284722224</v>
      </c>
      <c r="K3076">
        <v>1455025359</v>
      </c>
      <c r="L3076" s="9">
        <f t="shared" si="337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s="12">
        <f t="shared" si="338"/>
        <v>0</v>
      </c>
      <c r="R3076">
        <f t="shared" si="339"/>
        <v>7.33</v>
      </c>
      <c r="S3076" s="14" t="s">
        <v>8315</v>
      </c>
      <c r="T3076" t="s">
        <v>8355</v>
      </c>
      <c r="U3076" s="9">
        <f t="shared" si="340"/>
        <v>42409.571284722224</v>
      </c>
      <c r="V3076" s="9">
        <f t="shared" si="341"/>
        <v>42439.571284722224</v>
      </c>
      <c r="W3076">
        <f t="shared" si="342"/>
        <v>2016</v>
      </c>
    </row>
    <row r="3077" spans="1:23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9">
        <f t="shared" si="336"/>
        <v>42601.102314814816</v>
      </c>
      <c r="K3077">
        <v>1467253640</v>
      </c>
      <c r="L3077" s="9">
        <f t="shared" si="337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 s="12">
        <f t="shared" si="338"/>
        <v>0.09</v>
      </c>
      <c r="R3077">
        <f t="shared" si="339"/>
        <v>64.8</v>
      </c>
      <c r="S3077" s="14" t="s">
        <v>8315</v>
      </c>
      <c r="T3077" t="s">
        <v>8355</v>
      </c>
      <c r="U3077" s="9">
        <f t="shared" si="340"/>
        <v>42551.102314814816</v>
      </c>
      <c r="V3077" s="9">
        <f t="shared" si="341"/>
        <v>42601.102314814816</v>
      </c>
      <c r="W3077">
        <f t="shared" si="342"/>
        <v>2016</v>
      </c>
    </row>
    <row r="3078" spans="1:23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9">
        <f t="shared" si="336"/>
        <v>42286.651886574073</v>
      </c>
      <c r="K3078">
        <v>1439221123</v>
      </c>
      <c r="L3078" s="9">
        <f t="shared" si="33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2">
        <f t="shared" si="338"/>
        <v>0.15</v>
      </c>
      <c r="R3078">
        <f t="shared" si="339"/>
        <v>30.12</v>
      </c>
      <c r="S3078" s="14" t="s">
        <v>8315</v>
      </c>
      <c r="T3078" t="s">
        <v>8355</v>
      </c>
      <c r="U3078" s="9">
        <f t="shared" si="340"/>
        <v>42226.651886574073</v>
      </c>
      <c r="V3078" s="9">
        <f t="shared" si="341"/>
        <v>42286.651886574073</v>
      </c>
      <c r="W3078">
        <f t="shared" si="342"/>
        <v>2015</v>
      </c>
    </row>
    <row r="3079" spans="1:23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9">
        <f t="shared" si="336"/>
        <v>42796.956921296296</v>
      </c>
      <c r="K3079">
        <v>1485903478</v>
      </c>
      <c r="L3079" s="9">
        <f t="shared" si="33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2">
        <f t="shared" si="338"/>
        <v>0</v>
      </c>
      <c r="R3079">
        <f t="shared" si="339"/>
        <v>52.5</v>
      </c>
      <c r="S3079" s="14" t="s">
        <v>8315</v>
      </c>
      <c r="T3079" t="s">
        <v>8355</v>
      </c>
      <c r="U3079" s="9">
        <f t="shared" si="340"/>
        <v>42766.956921296296</v>
      </c>
      <c r="V3079" s="9">
        <f t="shared" si="341"/>
        <v>42796.956921296296</v>
      </c>
      <c r="W3079">
        <f t="shared" si="342"/>
        <v>2017</v>
      </c>
    </row>
    <row r="3080" spans="1:23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9">
        <f t="shared" si="336"/>
        <v>42061.138831018514</v>
      </c>
      <c r="K3080">
        <v>1422328795</v>
      </c>
      <c r="L3080" s="9">
        <f t="shared" si="33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2">
        <f t="shared" si="338"/>
        <v>0</v>
      </c>
      <c r="R3080">
        <f t="shared" si="339"/>
        <v>23.67</v>
      </c>
      <c r="S3080" s="14" t="s">
        <v>8315</v>
      </c>
      <c r="T3080" t="s">
        <v>8355</v>
      </c>
      <c r="U3080" s="9">
        <f t="shared" si="340"/>
        <v>42031.138831018514</v>
      </c>
      <c r="V3080" s="9">
        <f t="shared" si="341"/>
        <v>42061.138831018514</v>
      </c>
      <c r="W3080">
        <f t="shared" si="342"/>
        <v>2015</v>
      </c>
    </row>
    <row r="3081" spans="1:23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9">
        <f t="shared" si="336"/>
        <v>42085.671701388885</v>
      </c>
      <c r="K3081">
        <v>1424452035</v>
      </c>
      <c r="L3081" s="9">
        <f t="shared" si="33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2">
        <f t="shared" si="338"/>
        <v>0.01</v>
      </c>
      <c r="R3081">
        <f t="shared" si="339"/>
        <v>415.78</v>
      </c>
      <c r="S3081" s="14" t="s">
        <v>8315</v>
      </c>
      <c r="T3081" t="s">
        <v>8355</v>
      </c>
      <c r="U3081" s="9">
        <f t="shared" si="340"/>
        <v>42055.713368055556</v>
      </c>
      <c r="V3081" s="9">
        <f t="shared" si="341"/>
        <v>42085.671701388885</v>
      </c>
      <c r="W3081">
        <f t="shared" si="342"/>
        <v>2015</v>
      </c>
    </row>
    <row r="3082" spans="1:23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9">
        <f t="shared" si="336"/>
        <v>42000.0699537037</v>
      </c>
      <c r="K3082">
        <v>1414456844</v>
      </c>
      <c r="L3082" s="9">
        <f t="shared" si="33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2">
        <f t="shared" si="338"/>
        <v>0</v>
      </c>
      <c r="R3082">
        <f t="shared" si="339"/>
        <v>53.71</v>
      </c>
      <c r="S3082" s="14" t="s">
        <v>8315</v>
      </c>
      <c r="T3082" t="s">
        <v>8355</v>
      </c>
      <c r="U3082" s="9">
        <f t="shared" si="340"/>
        <v>41940.028287037036</v>
      </c>
      <c r="V3082" s="9">
        <f t="shared" si="341"/>
        <v>42000.0699537037</v>
      </c>
      <c r="W3082">
        <f t="shared" si="342"/>
        <v>2014</v>
      </c>
    </row>
    <row r="3083" spans="1:23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9">
        <f t="shared" si="336"/>
        <v>42267.181608796294</v>
      </c>
      <c r="K3083">
        <v>1440130891</v>
      </c>
      <c r="L3083" s="9">
        <f t="shared" si="33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2">
        <f t="shared" si="338"/>
        <v>0</v>
      </c>
      <c r="R3083">
        <f t="shared" si="339"/>
        <v>420.6</v>
      </c>
      <c r="S3083" s="14" t="s">
        <v>8315</v>
      </c>
      <c r="T3083" t="s">
        <v>8355</v>
      </c>
      <c r="U3083" s="9">
        <f t="shared" si="340"/>
        <v>42237.181608796294</v>
      </c>
      <c r="V3083" s="9">
        <f t="shared" si="341"/>
        <v>42267.181608796294</v>
      </c>
      <c r="W3083">
        <f t="shared" si="342"/>
        <v>2015</v>
      </c>
    </row>
    <row r="3084" spans="1:23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9">
        <f t="shared" si="336"/>
        <v>42323.96465277778</v>
      </c>
      <c r="K3084">
        <v>1445033346</v>
      </c>
      <c r="L3084" s="9">
        <f t="shared" si="33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2">
        <f t="shared" si="338"/>
        <v>0</v>
      </c>
      <c r="R3084">
        <f t="shared" si="339"/>
        <v>0</v>
      </c>
      <c r="S3084" s="14" t="s">
        <v>8315</v>
      </c>
      <c r="T3084" t="s">
        <v>8355</v>
      </c>
      <c r="U3084" s="9">
        <f t="shared" si="340"/>
        <v>42293.922986111109</v>
      </c>
      <c r="V3084" s="9">
        <f t="shared" si="341"/>
        <v>42323.96465277778</v>
      </c>
      <c r="W3084">
        <f t="shared" si="342"/>
        <v>2015</v>
      </c>
    </row>
    <row r="3085" spans="1:23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9">
        <f t="shared" si="336"/>
        <v>41883.208333333336</v>
      </c>
      <c r="K3085">
        <v>1406986278</v>
      </c>
      <c r="L3085" s="9">
        <f t="shared" si="33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2">
        <f t="shared" si="338"/>
        <v>0</v>
      </c>
      <c r="R3085">
        <f t="shared" si="339"/>
        <v>18.670000000000002</v>
      </c>
      <c r="S3085" s="14" t="s">
        <v>8315</v>
      </c>
      <c r="T3085" t="s">
        <v>8355</v>
      </c>
      <c r="U3085" s="9">
        <f t="shared" si="340"/>
        <v>41853.563402777778</v>
      </c>
      <c r="V3085" s="9">
        <f t="shared" si="341"/>
        <v>41883.208333333336</v>
      </c>
      <c r="W3085">
        <f t="shared" si="342"/>
        <v>2014</v>
      </c>
    </row>
    <row r="3086" spans="1:23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9">
        <f t="shared" si="336"/>
        <v>42129.783333333333</v>
      </c>
      <c r="K3086">
        <v>1428340931</v>
      </c>
      <c r="L3086" s="9">
        <f t="shared" si="33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2">
        <f t="shared" si="338"/>
        <v>0.12</v>
      </c>
      <c r="R3086">
        <f t="shared" si="339"/>
        <v>78.33</v>
      </c>
      <c r="S3086" s="14" t="s">
        <v>8315</v>
      </c>
      <c r="T3086" t="s">
        <v>8355</v>
      </c>
      <c r="U3086" s="9">
        <f t="shared" si="340"/>
        <v>42100.723738425921</v>
      </c>
      <c r="V3086" s="9">
        <f t="shared" si="341"/>
        <v>42129.783333333333</v>
      </c>
      <c r="W3086">
        <f t="shared" si="342"/>
        <v>2015</v>
      </c>
    </row>
    <row r="3087" spans="1:23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9">
        <f t="shared" si="336"/>
        <v>42276.883784722224</v>
      </c>
      <c r="K3087">
        <v>1440969159</v>
      </c>
      <c r="L3087" s="9">
        <f t="shared" si="337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 s="12">
        <f t="shared" si="338"/>
        <v>0.02</v>
      </c>
      <c r="R3087">
        <f t="shared" si="339"/>
        <v>67.78</v>
      </c>
      <c r="S3087" s="14" t="s">
        <v>8315</v>
      </c>
      <c r="T3087" t="s">
        <v>8355</v>
      </c>
      <c r="U3087" s="9">
        <f t="shared" si="340"/>
        <v>42246.883784722224</v>
      </c>
      <c r="V3087" s="9">
        <f t="shared" si="341"/>
        <v>42276.883784722224</v>
      </c>
      <c r="W3087">
        <f t="shared" si="342"/>
        <v>2015</v>
      </c>
    </row>
    <row r="3088" spans="1:23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9">
        <f t="shared" si="336"/>
        <v>42233.67082175926</v>
      </c>
      <c r="K3088">
        <v>1434643559</v>
      </c>
      <c r="L3088" s="9">
        <f t="shared" si="33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2">
        <f t="shared" si="338"/>
        <v>0</v>
      </c>
      <c r="R3088">
        <f t="shared" si="339"/>
        <v>16.670000000000002</v>
      </c>
      <c r="S3088" s="14" t="s">
        <v>8315</v>
      </c>
      <c r="T3088" t="s">
        <v>8355</v>
      </c>
      <c r="U3088" s="9">
        <f t="shared" si="340"/>
        <v>42173.67082175926</v>
      </c>
      <c r="V3088" s="9">
        <f t="shared" si="341"/>
        <v>42233.67082175926</v>
      </c>
      <c r="W3088">
        <f t="shared" si="342"/>
        <v>2015</v>
      </c>
    </row>
    <row r="3089" spans="1:23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9">
        <f t="shared" si="336"/>
        <v>42725.192013888889</v>
      </c>
      <c r="K3089">
        <v>1477107390</v>
      </c>
      <c r="L3089" s="9">
        <f t="shared" si="33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2">
        <f t="shared" si="338"/>
        <v>0.01</v>
      </c>
      <c r="R3089">
        <f t="shared" si="339"/>
        <v>62.5</v>
      </c>
      <c r="S3089" s="14" t="s">
        <v>8315</v>
      </c>
      <c r="T3089" t="s">
        <v>8355</v>
      </c>
      <c r="U3089" s="9">
        <f t="shared" si="340"/>
        <v>42665.150347222225</v>
      </c>
      <c r="V3089" s="9">
        <f t="shared" si="341"/>
        <v>42725.192013888889</v>
      </c>
      <c r="W3089">
        <f t="shared" si="342"/>
        <v>2016</v>
      </c>
    </row>
    <row r="3090" spans="1:23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9">
        <f t="shared" si="336"/>
        <v>42012.570138888885</v>
      </c>
      <c r="K3090">
        <v>1418046247</v>
      </c>
      <c r="L3090" s="9">
        <f t="shared" si="33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2">
        <f t="shared" si="338"/>
        <v>0</v>
      </c>
      <c r="R3090">
        <f t="shared" si="339"/>
        <v>42</v>
      </c>
      <c r="S3090" s="14" t="s">
        <v>8315</v>
      </c>
      <c r="T3090" t="s">
        <v>8355</v>
      </c>
      <c r="U3090" s="9">
        <f t="shared" si="340"/>
        <v>41981.57230324074</v>
      </c>
      <c r="V3090" s="9">
        <f t="shared" si="341"/>
        <v>42012.570138888885</v>
      </c>
      <c r="W3090">
        <f t="shared" si="342"/>
        <v>2014</v>
      </c>
    </row>
    <row r="3091" spans="1:23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9">
        <f t="shared" si="336"/>
        <v>42560.082638888889</v>
      </c>
      <c r="K3091">
        <v>1465304483</v>
      </c>
      <c r="L3091" s="9">
        <f t="shared" si="33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2">
        <f t="shared" si="338"/>
        <v>0.23</v>
      </c>
      <c r="R3091">
        <f t="shared" si="339"/>
        <v>130.09</v>
      </c>
      <c r="S3091" s="14" t="s">
        <v>8315</v>
      </c>
      <c r="T3091" t="s">
        <v>8355</v>
      </c>
      <c r="U3091" s="9">
        <f t="shared" si="340"/>
        <v>42528.542627314819</v>
      </c>
      <c r="V3091" s="9">
        <f t="shared" si="341"/>
        <v>42560.082638888889</v>
      </c>
      <c r="W3091">
        <f t="shared" si="342"/>
        <v>2016</v>
      </c>
    </row>
    <row r="3092" spans="1:23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9">
        <f t="shared" si="336"/>
        <v>42125.777141203704</v>
      </c>
      <c r="K3092">
        <v>1425325145</v>
      </c>
      <c r="L3092" s="9">
        <f t="shared" si="33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2">
        <f t="shared" si="338"/>
        <v>0.05</v>
      </c>
      <c r="R3092">
        <f t="shared" si="339"/>
        <v>1270.22</v>
      </c>
      <c r="S3092" s="14" t="s">
        <v>8315</v>
      </c>
      <c r="T3092" t="s">
        <v>8355</v>
      </c>
      <c r="U3092" s="9">
        <f t="shared" si="340"/>
        <v>42065.818807870368</v>
      </c>
      <c r="V3092" s="9">
        <f t="shared" si="341"/>
        <v>42125.777141203704</v>
      </c>
      <c r="W3092">
        <f t="shared" si="342"/>
        <v>2015</v>
      </c>
    </row>
    <row r="3093" spans="1:23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9">
        <f t="shared" si="336"/>
        <v>42596.948414351849</v>
      </c>
      <c r="K3093">
        <v>1468622743</v>
      </c>
      <c r="L3093" s="9">
        <f t="shared" si="33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2">
        <f t="shared" si="338"/>
        <v>0.16</v>
      </c>
      <c r="R3093">
        <f t="shared" si="339"/>
        <v>88.44</v>
      </c>
      <c r="S3093" s="14" t="s">
        <v>8315</v>
      </c>
      <c r="T3093" t="s">
        <v>8355</v>
      </c>
      <c r="U3093" s="9">
        <f t="shared" si="340"/>
        <v>42566.948414351849</v>
      </c>
      <c r="V3093" s="9">
        <f t="shared" si="341"/>
        <v>42596.948414351849</v>
      </c>
      <c r="W3093">
        <f t="shared" si="342"/>
        <v>2016</v>
      </c>
    </row>
    <row r="3094" spans="1:23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9">
        <f t="shared" si="336"/>
        <v>42292.916666666672</v>
      </c>
      <c r="K3094">
        <v>1441723912</v>
      </c>
      <c r="L3094" s="9">
        <f t="shared" si="33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2">
        <f t="shared" si="338"/>
        <v>0.01</v>
      </c>
      <c r="R3094">
        <f t="shared" si="339"/>
        <v>56.34</v>
      </c>
      <c r="S3094" s="14" t="s">
        <v>8315</v>
      </c>
      <c r="T3094" t="s">
        <v>8355</v>
      </c>
      <c r="U3094" s="9">
        <f t="shared" si="340"/>
        <v>42255.619351851856</v>
      </c>
      <c r="V3094" s="9">
        <f t="shared" si="341"/>
        <v>42292.916666666672</v>
      </c>
      <c r="W3094">
        <f t="shared" si="342"/>
        <v>2015</v>
      </c>
    </row>
    <row r="3095" spans="1:23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9">
        <f t="shared" si="336"/>
        <v>41791.165972222225</v>
      </c>
      <c r="K3095">
        <v>1398980941</v>
      </c>
      <c r="L3095" s="9">
        <f t="shared" si="337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 s="12">
        <f t="shared" si="338"/>
        <v>0.23</v>
      </c>
      <c r="R3095">
        <f t="shared" si="339"/>
        <v>53.53</v>
      </c>
      <c r="S3095" s="14" t="s">
        <v>8315</v>
      </c>
      <c r="T3095" t="s">
        <v>8355</v>
      </c>
      <c r="U3095" s="9">
        <f t="shared" si="340"/>
        <v>41760.909039351856</v>
      </c>
      <c r="V3095" s="9">
        <f t="shared" si="341"/>
        <v>41791.165972222225</v>
      </c>
      <c r="W3095">
        <f t="shared" si="342"/>
        <v>2014</v>
      </c>
    </row>
    <row r="3096" spans="1:23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9">
        <f t="shared" si="336"/>
        <v>42267.795787037037</v>
      </c>
      <c r="K3096">
        <v>1437591956</v>
      </c>
      <c r="L3096" s="9">
        <f t="shared" si="33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2">
        <f t="shared" si="338"/>
        <v>0</v>
      </c>
      <c r="R3096">
        <f t="shared" si="339"/>
        <v>25</v>
      </c>
      <c r="S3096" s="14" t="s">
        <v>8315</v>
      </c>
      <c r="T3096" t="s">
        <v>8355</v>
      </c>
      <c r="U3096" s="9">
        <f t="shared" si="340"/>
        <v>42207.795787037037</v>
      </c>
      <c r="V3096" s="9">
        <f t="shared" si="341"/>
        <v>42267.795787037037</v>
      </c>
      <c r="W3096">
        <f t="shared" si="342"/>
        <v>2015</v>
      </c>
    </row>
    <row r="3097" spans="1:23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9">
        <f t="shared" si="336"/>
        <v>42583.025231481486</v>
      </c>
      <c r="K3097">
        <v>1464827780</v>
      </c>
      <c r="L3097" s="9">
        <f t="shared" si="33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2">
        <f t="shared" si="338"/>
        <v>0</v>
      </c>
      <c r="R3097">
        <f t="shared" si="339"/>
        <v>50</v>
      </c>
      <c r="S3097" s="14" t="s">
        <v>8315</v>
      </c>
      <c r="T3097" t="s">
        <v>8355</v>
      </c>
      <c r="U3097" s="9">
        <f t="shared" si="340"/>
        <v>42523.025231481486</v>
      </c>
      <c r="V3097" s="9">
        <f t="shared" si="341"/>
        <v>42583.025231481486</v>
      </c>
      <c r="W3097">
        <f t="shared" si="342"/>
        <v>2016</v>
      </c>
    </row>
    <row r="3098" spans="1:23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9">
        <f t="shared" si="336"/>
        <v>42144.825532407413</v>
      </c>
      <c r="K3098">
        <v>1429559326</v>
      </c>
      <c r="L3098" s="9">
        <f t="shared" si="33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2">
        <f t="shared" si="338"/>
        <v>0.04</v>
      </c>
      <c r="R3098">
        <f t="shared" si="339"/>
        <v>56.79</v>
      </c>
      <c r="S3098" s="14" t="s">
        <v>8315</v>
      </c>
      <c r="T3098" t="s">
        <v>8355</v>
      </c>
      <c r="U3098" s="9">
        <f t="shared" si="340"/>
        <v>42114.825532407413</v>
      </c>
      <c r="V3098" s="9">
        <f t="shared" si="341"/>
        <v>42144.825532407413</v>
      </c>
      <c r="W3098">
        <f t="shared" si="342"/>
        <v>2015</v>
      </c>
    </row>
    <row r="3099" spans="1:23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9">
        <f t="shared" si="336"/>
        <v>42650.583333333328</v>
      </c>
      <c r="K3099">
        <v>1474027501</v>
      </c>
      <c r="L3099" s="9">
        <f t="shared" si="33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2">
        <f t="shared" si="338"/>
        <v>0.17</v>
      </c>
      <c r="R3099">
        <f t="shared" si="339"/>
        <v>40.83</v>
      </c>
      <c r="S3099" s="14" t="s">
        <v>8315</v>
      </c>
      <c r="T3099" t="s">
        <v>8355</v>
      </c>
      <c r="U3099" s="9">
        <f t="shared" si="340"/>
        <v>42629.503483796296</v>
      </c>
      <c r="V3099" s="9">
        <f t="shared" si="341"/>
        <v>42650.583333333328</v>
      </c>
      <c r="W3099">
        <f t="shared" si="342"/>
        <v>2016</v>
      </c>
    </row>
    <row r="3100" spans="1:23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9">
        <f t="shared" si="336"/>
        <v>42408.01180555555</v>
      </c>
      <c r="K3100">
        <v>1450724449</v>
      </c>
      <c r="L3100" s="9">
        <f t="shared" si="33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2">
        <f t="shared" si="338"/>
        <v>0.04</v>
      </c>
      <c r="R3100">
        <f t="shared" si="339"/>
        <v>65.11</v>
      </c>
      <c r="S3100" s="14" t="s">
        <v>8315</v>
      </c>
      <c r="T3100" t="s">
        <v>8355</v>
      </c>
      <c r="U3100" s="9">
        <f t="shared" si="340"/>
        <v>42359.792233796295</v>
      </c>
      <c r="V3100" s="9">
        <f t="shared" si="341"/>
        <v>42408.01180555555</v>
      </c>
      <c r="W3100">
        <f t="shared" si="342"/>
        <v>2015</v>
      </c>
    </row>
    <row r="3101" spans="1:23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9">
        <f t="shared" si="336"/>
        <v>42412.189710648148</v>
      </c>
      <c r="K3101">
        <v>1452659591</v>
      </c>
      <c r="L3101" s="9">
        <f t="shared" si="33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2">
        <f t="shared" si="338"/>
        <v>0.14000000000000001</v>
      </c>
      <c r="R3101">
        <f t="shared" si="339"/>
        <v>55.6</v>
      </c>
      <c r="S3101" s="14" t="s">
        <v>8315</v>
      </c>
      <c r="T3101" t="s">
        <v>8355</v>
      </c>
      <c r="U3101" s="9">
        <f t="shared" si="340"/>
        <v>42382.189710648148</v>
      </c>
      <c r="V3101" s="9">
        <f t="shared" si="341"/>
        <v>42412.189710648148</v>
      </c>
      <c r="W3101">
        <f t="shared" si="342"/>
        <v>2016</v>
      </c>
    </row>
    <row r="3102" spans="1:23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9">
        <f t="shared" si="336"/>
        <v>41932.622395833336</v>
      </c>
      <c r="K3102">
        <v>1411224975</v>
      </c>
      <c r="L3102" s="9">
        <f t="shared" si="33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2">
        <f t="shared" si="338"/>
        <v>0.15</v>
      </c>
      <c r="R3102">
        <f t="shared" si="339"/>
        <v>140.54</v>
      </c>
      <c r="S3102" s="14" t="s">
        <v>8315</v>
      </c>
      <c r="T3102" t="s">
        <v>8355</v>
      </c>
      <c r="U3102" s="9">
        <f t="shared" si="340"/>
        <v>41902.622395833336</v>
      </c>
      <c r="V3102" s="9">
        <f t="shared" si="341"/>
        <v>41932.622395833336</v>
      </c>
      <c r="W3102">
        <f t="shared" si="342"/>
        <v>2014</v>
      </c>
    </row>
    <row r="3103" spans="1:23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9">
        <f t="shared" si="336"/>
        <v>42201.330555555556</v>
      </c>
      <c r="K3103">
        <v>1434445937</v>
      </c>
      <c r="L3103" s="9">
        <f t="shared" si="33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2">
        <f t="shared" si="338"/>
        <v>0.12</v>
      </c>
      <c r="R3103">
        <f t="shared" si="339"/>
        <v>25</v>
      </c>
      <c r="S3103" s="14" t="s">
        <v>8315</v>
      </c>
      <c r="T3103" t="s">
        <v>8355</v>
      </c>
      <c r="U3103" s="9">
        <f t="shared" si="340"/>
        <v>42171.383530092593</v>
      </c>
      <c r="V3103" s="9">
        <f t="shared" si="341"/>
        <v>42201.330555555556</v>
      </c>
      <c r="W3103">
        <f t="shared" si="342"/>
        <v>2015</v>
      </c>
    </row>
    <row r="3104" spans="1:23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9">
        <f t="shared" si="336"/>
        <v>42605.340486111112</v>
      </c>
      <c r="K3104">
        <v>1467619818</v>
      </c>
      <c r="L3104" s="9">
        <f t="shared" si="33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2">
        <f t="shared" si="338"/>
        <v>0.39</v>
      </c>
      <c r="R3104">
        <f t="shared" si="339"/>
        <v>69.53</v>
      </c>
      <c r="S3104" s="14" t="s">
        <v>8315</v>
      </c>
      <c r="T3104" t="s">
        <v>8355</v>
      </c>
      <c r="U3104" s="9">
        <f t="shared" si="340"/>
        <v>42555.340486111112</v>
      </c>
      <c r="V3104" s="9">
        <f t="shared" si="341"/>
        <v>42605.340486111112</v>
      </c>
      <c r="W3104">
        <f t="shared" si="342"/>
        <v>2016</v>
      </c>
    </row>
    <row r="3105" spans="1:23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9">
        <f t="shared" si="336"/>
        <v>42167.156319444446</v>
      </c>
      <c r="K3105">
        <v>1428896706</v>
      </c>
      <c r="L3105" s="9">
        <f t="shared" si="33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2">
        <f t="shared" si="338"/>
        <v>0</v>
      </c>
      <c r="R3105">
        <f t="shared" si="339"/>
        <v>5.5</v>
      </c>
      <c r="S3105" s="14" t="s">
        <v>8315</v>
      </c>
      <c r="T3105" t="s">
        <v>8355</v>
      </c>
      <c r="U3105" s="9">
        <f t="shared" si="340"/>
        <v>42107.156319444446</v>
      </c>
      <c r="V3105" s="9">
        <f t="shared" si="341"/>
        <v>42167.156319444446</v>
      </c>
      <c r="W3105">
        <f t="shared" si="342"/>
        <v>2015</v>
      </c>
    </row>
    <row r="3106" spans="1:23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9">
        <f t="shared" si="336"/>
        <v>42038.083333333328</v>
      </c>
      <c r="K3106">
        <v>1420235311</v>
      </c>
      <c r="L3106" s="9">
        <f t="shared" si="33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2">
        <f t="shared" si="338"/>
        <v>0.3</v>
      </c>
      <c r="R3106">
        <f t="shared" si="339"/>
        <v>237</v>
      </c>
      <c r="S3106" s="14" t="s">
        <v>8315</v>
      </c>
      <c r="T3106" t="s">
        <v>8355</v>
      </c>
      <c r="U3106" s="9">
        <f t="shared" si="340"/>
        <v>42006.908692129626</v>
      </c>
      <c r="V3106" s="9">
        <f t="shared" si="341"/>
        <v>42038.083333333328</v>
      </c>
      <c r="W3106">
        <f t="shared" si="342"/>
        <v>2015</v>
      </c>
    </row>
    <row r="3107" spans="1:23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9">
        <f t="shared" si="336"/>
        <v>41931.208333333336</v>
      </c>
      <c r="K3107">
        <v>1408986916</v>
      </c>
      <c r="L3107" s="9">
        <f t="shared" si="33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2">
        <f t="shared" si="338"/>
        <v>0.42</v>
      </c>
      <c r="R3107">
        <f t="shared" si="339"/>
        <v>79.87</v>
      </c>
      <c r="S3107" s="14" t="s">
        <v>8315</v>
      </c>
      <c r="T3107" t="s">
        <v>8355</v>
      </c>
      <c r="U3107" s="9">
        <f t="shared" si="340"/>
        <v>41876.718935185185</v>
      </c>
      <c r="V3107" s="9">
        <f t="shared" si="341"/>
        <v>41931.208333333336</v>
      </c>
      <c r="W3107">
        <f t="shared" si="342"/>
        <v>2014</v>
      </c>
    </row>
    <row r="3108" spans="1:23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9">
        <f t="shared" si="336"/>
        <v>42263.916666666672</v>
      </c>
      <c r="K3108">
        <v>1440497876</v>
      </c>
      <c r="L3108" s="9">
        <f t="shared" si="337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 s="12">
        <f t="shared" si="338"/>
        <v>0.04</v>
      </c>
      <c r="R3108">
        <f t="shared" si="339"/>
        <v>10.25</v>
      </c>
      <c r="S3108" s="14" t="s">
        <v>8315</v>
      </c>
      <c r="T3108" t="s">
        <v>8355</v>
      </c>
      <c r="U3108" s="9">
        <f t="shared" si="340"/>
        <v>42241.429120370369</v>
      </c>
      <c r="V3108" s="9">
        <f t="shared" si="341"/>
        <v>42263.916666666672</v>
      </c>
      <c r="W3108">
        <f t="shared" si="342"/>
        <v>2015</v>
      </c>
    </row>
    <row r="3109" spans="1:23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9">
        <f t="shared" si="336"/>
        <v>42135.814247685186</v>
      </c>
      <c r="K3109">
        <v>1430767951</v>
      </c>
      <c r="L3109" s="9">
        <f t="shared" si="337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 s="12">
        <f t="shared" si="338"/>
        <v>0.2</v>
      </c>
      <c r="R3109">
        <f t="shared" si="339"/>
        <v>272.58999999999997</v>
      </c>
      <c r="S3109" s="14" t="s">
        <v>8315</v>
      </c>
      <c r="T3109" t="s">
        <v>8355</v>
      </c>
      <c r="U3109" s="9">
        <f t="shared" si="340"/>
        <v>42128.814247685186</v>
      </c>
      <c r="V3109" s="9">
        <f t="shared" si="341"/>
        <v>42135.814247685186</v>
      </c>
      <c r="W3109">
        <f t="shared" si="342"/>
        <v>2015</v>
      </c>
    </row>
    <row r="3110" spans="1:23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9">
        <f t="shared" si="336"/>
        <v>42122.638819444444</v>
      </c>
      <c r="K3110">
        <v>1425053994</v>
      </c>
      <c r="L3110" s="9">
        <f t="shared" si="33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2">
        <f t="shared" si="338"/>
        <v>0</v>
      </c>
      <c r="R3110">
        <f t="shared" si="339"/>
        <v>13</v>
      </c>
      <c r="S3110" s="14" t="s">
        <v>8315</v>
      </c>
      <c r="T3110" t="s">
        <v>8355</v>
      </c>
      <c r="U3110" s="9">
        <f t="shared" si="340"/>
        <v>42062.680486111116</v>
      </c>
      <c r="V3110" s="9">
        <f t="shared" si="341"/>
        <v>42122.638819444444</v>
      </c>
      <c r="W3110">
        <f t="shared" si="342"/>
        <v>2015</v>
      </c>
    </row>
    <row r="3111" spans="1:23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9">
        <f t="shared" si="336"/>
        <v>41879.125115740739</v>
      </c>
      <c r="K3111">
        <v>1406170810</v>
      </c>
      <c r="L3111" s="9">
        <f t="shared" si="33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2">
        <f t="shared" si="338"/>
        <v>0.25</v>
      </c>
      <c r="R3111">
        <f t="shared" si="339"/>
        <v>58.18</v>
      </c>
      <c r="S3111" s="14" t="s">
        <v>8315</v>
      </c>
      <c r="T3111" t="s">
        <v>8355</v>
      </c>
      <c r="U3111" s="9">
        <f t="shared" si="340"/>
        <v>41844.125115740739</v>
      </c>
      <c r="V3111" s="9">
        <f t="shared" si="341"/>
        <v>41879.125115740739</v>
      </c>
      <c r="W3111">
        <f t="shared" si="342"/>
        <v>2014</v>
      </c>
    </row>
    <row r="3112" spans="1:23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9">
        <f t="shared" si="336"/>
        <v>42785.031469907408</v>
      </c>
      <c r="K3112">
        <v>1484009119</v>
      </c>
      <c r="L3112" s="9">
        <f t="shared" si="33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2">
        <f t="shared" si="338"/>
        <v>0</v>
      </c>
      <c r="R3112">
        <f t="shared" si="339"/>
        <v>10</v>
      </c>
      <c r="S3112" s="14" t="s">
        <v>8315</v>
      </c>
      <c r="T3112" t="s">
        <v>8355</v>
      </c>
      <c r="U3112" s="9">
        <f t="shared" si="340"/>
        <v>42745.031469907408</v>
      </c>
      <c r="V3112" s="9">
        <f t="shared" si="341"/>
        <v>42785.031469907408</v>
      </c>
      <c r="W3112">
        <f t="shared" si="342"/>
        <v>2017</v>
      </c>
    </row>
    <row r="3113" spans="1:23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9">
        <f t="shared" si="336"/>
        <v>41916.595138888893</v>
      </c>
      <c r="K3113">
        <v>1409753820</v>
      </c>
      <c r="L3113" s="9">
        <f t="shared" si="337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 s="12">
        <f t="shared" si="338"/>
        <v>0.27</v>
      </c>
      <c r="R3113">
        <f t="shared" si="339"/>
        <v>70.11</v>
      </c>
      <c r="S3113" s="14" t="s">
        <v>8315</v>
      </c>
      <c r="T3113" t="s">
        <v>8355</v>
      </c>
      <c r="U3113" s="9">
        <f t="shared" si="340"/>
        <v>41885.595138888893</v>
      </c>
      <c r="V3113" s="9">
        <f t="shared" si="341"/>
        <v>41916.595138888893</v>
      </c>
      <c r="W3113">
        <f t="shared" si="342"/>
        <v>2014</v>
      </c>
    </row>
    <row r="3114" spans="1:23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9">
        <f t="shared" si="336"/>
        <v>42675.121921296297</v>
      </c>
      <c r="K3114">
        <v>1472784934</v>
      </c>
      <c r="L3114" s="9">
        <f t="shared" si="33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2">
        <f t="shared" si="338"/>
        <v>0.05</v>
      </c>
      <c r="R3114">
        <f t="shared" si="339"/>
        <v>57.89</v>
      </c>
      <c r="S3114" s="14" t="s">
        <v>8315</v>
      </c>
      <c r="T3114" t="s">
        <v>8355</v>
      </c>
      <c r="U3114" s="9">
        <f t="shared" si="340"/>
        <v>42615.121921296297</v>
      </c>
      <c r="V3114" s="9">
        <f t="shared" si="341"/>
        <v>42675.121921296297</v>
      </c>
      <c r="W3114">
        <f t="shared" si="342"/>
        <v>2016</v>
      </c>
    </row>
    <row r="3115" spans="1:23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9">
        <f t="shared" si="336"/>
        <v>42111.731273148151</v>
      </c>
      <c r="K3115">
        <v>1426699982</v>
      </c>
      <c r="L3115" s="9">
        <f t="shared" si="33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2">
        <f t="shared" si="338"/>
        <v>0.04</v>
      </c>
      <c r="R3115">
        <f t="shared" si="339"/>
        <v>125.27</v>
      </c>
      <c r="S3115" s="14" t="s">
        <v>8315</v>
      </c>
      <c r="T3115" t="s">
        <v>8355</v>
      </c>
      <c r="U3115" s="9">
        <f t="shared" si="340"/>
        <v>42081.731273148151</v>
      </c>
      <c r="V3115" s="9">
        <f t="shared" si="341"/>
        <v>42111.731273148151</v>
      </c>
      <c r="W3115">
        <f t="shared" si="342"/>
        <v>2015</v>
      </c>
    </row>
    <row r="3116" spans="1:23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9">
        <f t="shared" si="336"/>
        <v>41903.632523148146</v>
      </c>
      <c r="K3116">
        <v>1406128250</v>
      </c>
      <c r="L3116" s="9">
        <f t="shared" si="33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2">
        <f t="shared" si="338"/>
        <v>0</v>
      </c>
      <c r="R3116">
        <f t="shared" si="339"/>
        <v>0</v>
      </c>
      <c r="S3116" s="14" t="s">
        <v>8315</v>
      </c>
      <c r="T3116" t="s">
        <v>8355</v>
      </c>
      <c r="U3116" s="9">
        <f t="shared" si="340"/>
        <v>41843.632523148146</v>
      </c>
      <c r="V3116" s="9">
        <f t="shared" si="341"/>
        <v>41903.632523148146</v>
      </c>
      <c r="W3116">
        <f t="shared" si="342"/>
        <v>2014</v>
      </c>
    </row>
    <row r="3117" spans="1:23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9">
        <f t="shared" si="336"/>
        <v>42526.447071759263</v>
      </c>
      <c r="K3117">
        <v>1462531427</v>
      </c>
      <c r="L3117" s="9">
        <f t="shared" si="33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2">
        <f t="shared" si="338"/>
        <v>0.03</v>
      </c>
      <c r="R3117">
        <f t="shared" si="339"/>
        <v>300</v>
      </c>
      <c r="S3117" s="14" t="s">
        <v>8315</v>
      </c>
      <c r="T3117" t="s">
        <v>8355</v>
      </c>
      <c r="U3117" s="9">
        <f t="shared" si="340"/>
        <v>42496.447071759263</v>
      </c>
      <c r="V3117" s="9">
        <f t="shared" si="341"/>
        <v>42526.447071759263</v>
      </c>
      <c r="W3117">
        <f t="shared" si="342"/>
        <v>2016</v>
      </c>
    </row>
    <row r="3118" spans="1:23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9">
        <f t="shared" si="336"/>
        <v>42095.515335648146</v>
      </c>
      <c r="K3118">
        <v>1426681325</v>
      </c>
      <c r="L3118" s="9">
        <f t="shared" si="33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2">
        <f t="shared" si="338"/>
        <v>0.56999999999999995</v>
      </c>
      <c r="R3118">
        <f t="shared" si="339"/>
        <v>43</v>
      </c>
      <c r="S3118" s="14" t="s">
        <v>8315</v>
      </c>
      <c r="T3118" t="s">
        <v>8355</v>
      </c>
      <c r="U3118" s="9">
        <f t="shared" si="340"/>
        <v>42081.515335648146</v>
      </c>
      <c r="V3118" s="9">
        <f t="shared" si="341"/>
        <v>42095.515335648146</v>
      </c>
      <c r="W3118">
        <f t="shared" si="342"/>
        <v>2015</v>
      </c>
    </row>
    <row r="3119" spans="1:23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9">
        <f t="shared" si="336"/>
        <v>42517.55</v>
      </c>
      <c r="K3119">
        <v>1463648360</v>
      </c>
      <c r="L3119" s="9">
        <f t="shared" si="337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s="12">
        <f t="shared" si="338"/>
        <v>0</v>
      </c>
      <c r="R3119">
        <f t="shared" si="339"/>
        <v>1</v>
      </c>
      <c r="S3119" s="14" t="s">
        <v>8315</v>
      </c>
      <c r="T3119" t="s">
        <v>8355</v>
      </c>
      <c r="U3119" s="9">
        <f t="shared" si="340"/>
        <v>42509.374537037038</v>
      </c>
      <c r="V3119" s="9">
        <f t="shared" si="341"/>
        <v>42517.55</v>
      </c>
      <c r="W3119">
        <f t="shared" si="342"/>
        <v>2016</v>
      </c>
    </row>
    <row r="3120" spans="1:23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9">
        <f t="shared" si="336"/>
        <v>42553.649571759262</v>
      </c>
      <c r="K3120">
        <v>1465832123</v>
      </c>
      <c r="L3120" s="9">
        <f t="shared" si="33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2">
        <f t="shared" si="338"/>
        <v>0</v>
      </c>
      <c r="R3120">
        <f t="shared" si="339"/>
        <v>775</v>
      </c>
      <c r="S3120" s="14" t="s">
        <v>8315</v>
      </c>
      <c r="T3120" t="s">
        <v>8355</v>
      </c>
      <c r="U3120" s="9">
        <f t="shared" si="340"/>
        <v>42534.649571759262</v>
      </c>
      <c r="V3120" s="9">
        <f t="shared" si="341"/>
        <v>42553.649571759262</v>
      </c>
      <c r="W3120">
        <f t="shared" si="342"/>
        <v>2016</v>
      </c>
    </row>
    <row r="3121" spans="1:23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9">
        <f t="shared" si="336"/>
        <v>42090.003842592589</v>
      </c>
      <c r="K3121">
        <v>1424826332</v>
      </c>
      <c r="L3121" s="9">
        <f t="shared" si="33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2">
        <f t="shared" si="338"/>
        <v>0</v>
      </c>
      <c r="R3121">
        <f t="shared" si="339"/>
        <v>5</v>
      </c>
      <c r="S3121" s="14" t="s">
        <v>8315</v>
      </c>
      <c r="T3121" t="s">
        <v>8355</v>
      </c>
      <c r="U3121" s="9">
        <f t="shared" si="340"/>
        <v>42060.04550925926</v>
      </c>
      <c r="V3121" s="9">
        <f t="shared" si="341"/>
        <v>42090.003842592589</v>
      </c>
      <c r="W3121">
        <f t="shared" si="342"/>
        <v>2015</v>
      </c>
    </row>
    <row r="3122" spans="1:23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9">
        <f t="shared" si="336"/>
        <v>42495.900416666671</v>
      </c>
      <c r="K3122">
        <v>1457303796</v>
      </c>
      <c r="L3122" s="9">
        <f t="shared" si="337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s="12">
        <f t="shared" si="338"/>
        <v>0</v>
      </c>
      <c r="R3122">
        <f t="shared" si="339"/>
        <v>12.8</v>
      </c>
      <c r="S3122" s="14" t="s">
        <v>8315</v>
      </c>
      <c r="T3122" t="s">
        <v>8355</v>
      </c>
      <c r="U3122" s="9">
        <f t="shared" si="340"/>
        <v>42435.942083333328</v>
      </c>
      <c r="V3122" s="9">
        <f t="shared" si="341"/>
        <v>42495.900416666671</v>
      </c>
      <c r="W3122">
        <f t="shared" si="342"/>
        <v>2016</v>
      </c>
    </row>
    <row r="3123" spans="1:23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9">
        <f t="shared" si="336"/>
        <v>41908.679803240739</v>
      </c>
      <c r="K3123">
        <v>1406564335</v>
      </c>
      <c r="L3123" s="9">
        <f t="shared" si="33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2">
        <f t="shared" si="338"/>
        <v>0.01</v>
      </c>
      <c r="R3123">
        <f t="shared" si="339"/>
        <v>10</v>
      </c>
      <c r="S3123" s="14" t="s">
        <v>8315</v>
      </c>
      <c r="T3123" t="s">
        <v>8355</v>
      </c>
      <c r="U3123" s="9">
        <f t="shared" si="340"/>
        <v>41848.679803240739</v>
      </c>
      <c r="V3123" s="9">
        <f t="shared" si="341"/>
        <v>41908.679803240739</v>
      </c>
      <c r="W3123">
        <f t="shared" si="342"/>
        <v>2014</v>
      </c>
    </row>
    <row r="3124" spans="1:23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9">
        <f t="shared" si="336"/>
        <v>42683.973750000005</v>
      </c>
      <c r="K3124">
        <v>1478298132</v>
      </c>
      <c r="L3124" s="9">
        <f t="shared" si="33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2">
        <f t="shared" si="338"/>
        <v>0.57999999999999996</v>
      </c>
      <c r="R3124">
        <f t="shared" si="339"/>
        <v>58</v>
      </c>
      <c r="S3124" s="14" t="s">
        <v>8315</v>
      </c>
      <c r="T3124" t="s">
        <v>8355</v>
      </c>
      <c r="U3124" s="9">
        <f t="shared" si="340"/>
        <v>42678.932083333333</v>
      </c>
      <c r="V3124" s="9">
        <f t="shared" si="341"/>
        <v>42683.973750000005</v>
      </c>
      <c r="W3124">
        <f t="shared" si="342"/>
        <v>2016</v>
      </c>
    </row>
    <row r="3125" spans="1:23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9">
        <f t="shared" si="336"/>
        <v>42560.993032407408</v>
      </c>
      <c r="K3125">
        <v>1465516198</v>
      </c>
      <c r="L3125" s="9">
        <f t="shared" si="33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2">
        <f t="shared" si="338"/>
        <v>0.68</v>
      </c>
      <c r="R3125">
        <f t="shared" si="339"/>
        <v>244.8</v>
      </c>
      <c r="S3125" s="14" t="s">
        <v>8315</v>
      </c>
      <c r="T3125" t="s">
        <v>8355</v>
      </c>
      <c r="U3125" s="9">
        <f t="shared" si="340"/>
        <v>42530.993032407408</v>
      </c>
      <c r="V3125" s="9">
        <f t="shared" si="341"/>
        <v>42560.993032407408</v>
      </c>
      <c r="W3125">
        <f t="shared" si="342"/>
        <v>2016</v>
      </c>
    </row>
    <row r="3126" spans="1:23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9">
        <f t="shared" si="336"/>
        <v>42037.780104166668</v>
      </c>
      <c r="K3126">
        <v>1417718601</v>
      </c>
      <c r="L3126" s="9">
        <f t="shared" si="33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2">
        <f t="shared" si="338"/>
        <v>0</v>
      </c>
      <c r="R3126">
        <f t="shared" si="339"/>
        <v>6.5</v>
      </c>
      <c r="S3126" s="14" t="s">
        <v>8315</v>
      </c>
      <c r="T3126" t="s">
        <v>8355</v>
      </c>
      <c r="U3126" s="9">
        <f t="shared" si="340"/>
        <v>41977.780104166668</v>
      </c>
      <c r="V3126" s="9">
        <f t="shared" si="341"/>
        <v>42037.780104166668</v>
      </c>
      <c r="W3126">
        <f t="shared" si="342"/>
        <v>2014</v>
      </c>
    </row>
    <row r="3127" spans="1:23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9">
        <f t="shared" si="336"/>
        <v>42376.20685185185</v>
      </c>
      <c r="K3127">
        <v>1449550672</v>
      </c>
      <c r="L3127" s="9">
        <f t="shared" si="33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2">
        <f t="shared" si="338"/>
        <v>0</v>
      </c>
      <c r="R3127">
        <f t="shared" si="339"/>
        <v>0</v>
      </c>
      <c r="S3127" s="14" t="s">
        <v>8315</v>
      </c>
      <c r="T3127" t="s">
        <v>8355</v>
      </c>
      <c r="U3127" s="9">
        <f t="shared" si="340"/>
        <v>42346.20685185185</v>
      </c>
      <c r="V3127" s="9">
        <f t="shared" si="341"/>
        <v>42376.20685185185</v>
      </c>
      <c r="W3127">
        <f t="shared" si="342"/>
        <v>2015</v>
      </c>
    </row>
    <row r="3128" spans="1:23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9">
        <f t="shared" si="336"/>
        <v>42456.976412037038</v>
      </c>
      <c r="K3128">
        <v>1456532762</v>
      </c>
      <c r="L3128" s="9">
        <f t="shared" si="337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 s="12">
        <f t="shared" si="338"/>
        <v>0.04</v>
      </c>
      <c r="R3128">
        <f t="shared" si="339"/>
        <v>61.18</v>
      </c>
      <c r="S3128" s="14" t="s">
        <v>8315</v>
      </c>
      <c r="T3128" t="s">
        <v>8355</v>
      </c>
      <c r="U3128" s="9">
        <f t="shared" si="340"/>
        <v>42427.018078703702</v>
      </c>
      <c r="V3128" s="9">
        <f t="shared" si="341"/>
        <v>42456.976412037038</v>
      </c>
      <c r="W3128">
        <f t="shared" si="342"/>
        <v>2016</v>
      </c>
    </row>
    <row r="3129" spans="1:23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9">
        <f t="shared" si="336"/>
        <v>42064.856817129628</v>
      </c>
      <c r="K3129">
        <v>1422650029</v>
      </c>
      <c r="L3129" s="9">
        <f t="shared" si="33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2">
        <f t="shared" si="338"/>
        <v>0</v>
      </c>
      <c r="R3129">
        <f t="shared" si="339"/>
        <v>0</v>
      </c>
      <c r="S3129" s="14" t="s">
        <v>8315</v>
      </c>
      <c r="T3129" t="s">
        <v>8355</v>
      </c>
      <c r="U3129" s="9">
        <f t="shared" si="340"/>
        <v>42034.856817129628</v>
      </c>
      <c r="V3129" s="9">
        <f t="shared" si="341"/>
        <v>42064.856817129628</v>
      </c>
      <c r="W3129">
        <f t="shared" si="342"/>
        <v>2015</v>
      </c>
    </row>
    <row r="3130" spans="1:23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9">
        <f t="shared" si="336"/>
        <v>42810.784039351856</v>
      </c>
      <c r="K3130">
        <v>1487101741</v>
      </c>
      <c r="L3130" s="9">
        <f t="shared" si="33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2">
        <f t="shared" si="338"/>
        <v>1.0900000000000001</v>
      </c>
      <c r="R3130">
        <f t="shared" si="339"/>
        <v>139.24</v>
      </c>
      <c r="S3130" s="14" t="s">
        <v>8315</v>
      </c>
      <c r="T3130" t="s">
        <v>8316</v>
      </c>
      <c r="U3130" s="9">
        <f t="shared" si="340"/>
        <v>42780.825706018513</v>
      </c>
      <c r="V3130" s="9">
        <f t="shared" si="341"/>
        <v>42810.784039351856</v>
      </c>
      <c r="W3130">
        <f t="shared" si="342"/>
        <v>2017</v>
      </c>
    </row>
    <row r="3131" spans="1:23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9">
        <f t="shared" si="336"/>
        <v>42843.801145833335</v>
      </c>
      <c r="K3131">
        <v>1489090419</v>
      </c>
      <c r="L3131" s="9">
        <f t="shared" si="33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2">
        <f t="shared" si="338"/>
        <v>0.01</v>
      </c>
      <c r="R3131">
        <f t="shared" si="339"/>
        <v>10</v>
      </c>
      <c r="S3131" s="14" t="s">
        <v>8315</v>
      </c>
      <c r="T3131" t="s">
        <v>8316</v>
      </c>
      <c r="U3131" s="9">
        <f t="shared" si="340"/>
        <v>42803.842812499999</v>
      </c>
      <c r="V3131" s="9">
        <f t="shared" si="341"/>
        <v>42843.801145833335</v>
      </c>
      <c r="W3131">
        <f t="shared" si="342"/>
        <v>2017</v>
      </c>
    </row>
    <row r="3132" spans="1:23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9">
        <f t="shared" si="336"/>
        <v>42839.207638888889</v>
      </c>
      <c r="K3132">
        <v>1489504916</v>
      </c>
      <c r="L3132" s="9">
        <f t="shared" si="33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2">
        <f t="shared" si="338"/>
        <v>0.04</v>
      </c>
      <c r="R3132">
        <f t="shared" si="339"/>
        <v>93.75</v>
      </c>
      <c r="S3132" s="14" t="s">
        <v>8315</v>
      </c>
      <c r="T3132" t="s">
        <v>8316</v>
      </c>
      <c r="U3132" s="9">
        <f t="shared" si="340"/>
        <v>42808.640231481477</v>
      </c>
      <c r="V3132" s="9">
        <f t="shared" si="341"/>
        <v>42839.207638888889</v>
      </c>
      <c r="W3132">
        <f t="shared" si="342"/>
        <v>2017</v>
      </c>
    </row>
    <row r="3133" spans="1:23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9">
        <f t="shared" si="336"/>
        <v>42833.537557870368</v>
      </c>
      <c r="K3133">
        <v>1489067645</v>
      </c>
      <c r="L3133" s="9">
        <f t="shared" si="33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2">
        <f t="shared" si="338"/>
        <v>0.16</v>
      </c>
      <c r="R3133">
        <f t="shared" si="339"/>
        <v>53.75</v>
      </c>
      <c r="S3133" s="14" t="s">
        <v>8315</v>
      </c>
      <c r="T3133" t="s">
        <v>8316</v>
      </c>
      <c r="U3133" s="9">
        <f t="shared" si="340"/>
        <v>42803.579224537039</v>
      </c>
      <c r="V3133" s="9">
        <f t="shared" si="341"/>
        <v>42833.537557870368</v>
      </c>
      <c r="W3133">
        <f t="shared" si="342"/>
        <v>2017</v>
      </c>
    </row>
    <row r="3134" spans="1:23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9">
        <f t="shared" si="336"/>
        <v>42846.308564814812</v>
      </c>
      <c r="K3134">
        <v>1487579060</v>
      </c>
      <c r="L3134" s="9">
        <f t="shared" si="33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2">
        <f t="shared" si="338"/>
        <v>0</v>
      </c>
      <c r="R3134">
        <f t="shared" si="339"/>
        <v>10</v>
      </c>
      <c r="S3134" s="14" t="s">
        <v>8315</v>
      </c>
      <c r="T3134" t="s">
        <v>8316</v>
      </c>
      <c r="U3134" s="9">
        <f t="shared" si="340"/>
        <v>42786.350231481483</v>
      </c>
      <c r="V3134" s="9">
        <f t="shared" si="341"/>
        <v>42846.308564814812</v>
      </c>
      <c r="W3134">
        <f t="shared" si="342"/>
        <v>2017</v>
      </c>
    </row>
    <row r="3135" spans="1:23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9">
        <f t="shared" si="336"/>
        <v>42818.523541666669</v>
      </c>
      <c r="K3135">
        <v>1487770434</v>
      </c>
      <c r="L3135" s="9">
        <f t="shared" si="33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2">
        <f t="shared" si="338"/>
        <v>1.08</v>
      </c>
      <c r="R3135">
        <f t="shared" si="339"/>
        <v>33.75</v>
      </c>
      <c r="S3135" s="14" t="s">
        <v>8315</v>
      </c>
      <c r="T3135" t="s">
        <v>8316</v>
      </c>
      <c r="U3135" s="9">
        <f t="shared" si="340"/>
        <v>42788.565208333333</v>
      </c>
      <c r="V3135" s="9">
        <f t="shared" si="341"/>
        <v>42818.523541666669</v>
      </c>
      <c r="W3135">
        <f t="shared" si="342"/>
        <v>2017</v>
      </c>
    </row>
    <row r="3136" spans="1:23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9">
        <f t="shared" si="336"/>
        <v>42821.678460648152</v>
      </c>
      <c r="K3136">
        <v>1488820619</v>
      </c>
      <c r="L3136" s="9">
        <f t="shared" si="337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 s="12">
        <f t="shared" si="338"/>
        <v>0.23</v>
      </c>
      <c r="R3136">
        <f t="shared" si="339"/>
        <v>18.75</v>
      </c>
      <c r="S3136" s="14" t="s">
        <v>8315</v>
      </c>
      <c r="T3136" t="s">
        <v>8316</v>
      </c>
      <c r="U3136" s="9">
        <f t="shared" si="340"/>
        <v>42800.720127314809</v>
      </c>
      <c r="V3136" s="9">
        <f t="shared" si="341"/>
        <v>42821.678460648152</v>
      </c>
      <c r="W3136">
        <f t="shared" si="342"/>
        <v>2017</v>
      </c>
    </row>
    <row r="3137" spans="1:23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9">
        <f t="shared" si="336"/>
        <v>42829.151863425926</v>
      </c>
      <c r="K3137">
        <v>1489376321</v>
      </c>
      <c r="L3137" s="9">
        <f t="shared" si="33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2">
        <f t="shared" si="338"/>
        <v>0.21</v>
      </c>
      <c r="R3137">
        <f t="shared" si="339"/>
        <v>23.14</v>
      </c>
      <c r="S3137" s="14" t="s">
        <v>8315</v>
      </c>
      <c r="T3137" t="s">
        <v>8316</v>
      </c>
      <c r="U3137" s="9">
        <f t="shared" si="340"/>
        <v>42807.151863425926</v>
      </c>
      <c r="V3137" s="9">
        <f t="shared" si="341"/>
        <v>42829.151863425926</v>
      </c>
      <c r="W3137">
        <f t="shared" si="342"/>
        <v>2017</v>
      </c>
    </row>
    <row r="3138" spans="1:23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9">
        <f t="shared" ref="J3138:J3201" si="343">(I3138/86400)+DATE(1970,1,1)</f>
        <v>42825.957638888889</v>
      </c>
      <c r="K3138">
        <v>1487847954</v>
      </c>
      <c r="L3138" s="9">
        <f t="shared" ref="L3138:L3201" si="344">(K3138/86400)+DATE(1970,1,1)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2">
        <f t="shared" si="338"/>
        <v>1.28</v>
      </c>
      <c r="R3138">
        <f t="shared" si="339"/>
        <v>29.05</v>
      </c>
      <c r="S3138" s="14" t="s">
        <v>8315</v>
      </c>
      <c r="T3138" t="s">
        <v>8316</v>
      </c>
      <c r="U3138" s="9">
        <f t="shared" si="340"/>
        <v>42789.462430555555</v>
      </c>
      <c r="V3138" s="9">
        <f t="shared" si="341"/>
        <v>42825.957638888889</v>
      </c>
      <c r="W3138">
        <f t="shared" si="342"/>
        <v>2017</v>
      </c>
    </row>
    <row r="3139" spans="1:23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9">
        <f t="shared" si="343"/>
        <v>42858.8</v>
      </c>
      <c r="K3139">
        <v>1489439669</v>
      </c>
      <c r="L3139" s="9">
        <f t="shared" si="344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2">
        <f t="shared" ref="Q3139:Q3202" si="345">ROUND(E3139/D3139,2)</f>
        <v>0.03</v>
      </c>
      <c r="R3139">
        <f t="shared" ref="R3139:R3202" si="346">IFERROR(ROUND(E3139/N3139,2),0)</f>
        <v>50</v>
      </c>
      <c r="S3139" s="14" t="s">
        <v>8315</v>
      </c>
      <c r="T3139" t="s">
        <v>8316</v>
      </c>
      <c r="U3139" s="9">
        <f t="shared" ref="U3139:U3202" si="347">(K3139/86400)+DATE(1970,1,1)</f>
        <v>42807.885057870371</v>
      </c>
      <c r="V3139" s="9">
        <f t="shared" ref="V3139:V3202" si="348">(I3139/86400)+DATE(1970,1,1)</f>
        <v>42858.8</v>
      </c>
      <c r="W3139">
        <f t="shared" ref="W3139:W3202" si="349">YEAR(U3139)</f>
        <v>2017</v>
      </c>
    </row>
    <row r="3140" spans="1:23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9">
        <f t="shared" si="343"/>
        <v>42828.645914351851</v>
      </c>
      <c r="K3140">
        <v>1489591807</v>
      </c>
      <c r="L3140" s="9">
        <f t="shared" si="344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2">
        <f t="shared" si="345"/>
        <v>0</v>
      </c>
      <c r="R3140">
        <f t="shared" si="346"/>
        <v>0</v>
      </c>
      <c r="S3140" s="14" t="s">
        <v>8315</v>
      </c>
      <c r="T3140" t="s">
        <v>8316</v>
      </c>
      <c r="U3140" s="9">
        <f t="shared" si="347"/>
        <v>42809.645914351851</v>
      </c>
      <c r="V3140" s="9">
        <f t="shared" si="348"/>
        <v>42828.645914351851</v>
      </c>
      <c r="W3140">
        <f t="shared" si="349"/>
        <v>2017</v>
      </c>
    </row>
    <row r="3141" spans="1:23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9">
        <f t="shared" si="343"/>
        <v>42819.189583333333</v>
      </c>
      <c r="K3141">
        <v>1487485760</v>
      </c>
      <c r="L3141" s="9">
        <f t="shared" si="344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2">
        <f t="shared" si="345"/>
        <v>0.05</v>
      </c>
      <c r="R3141">
        <f t="shared" si="346"/>
        <v>450</v>
      </c>
      <c r="S3141" s="14" t="s">
        <v>8315</v>
      </c>
      <c r="T3141" t="s">
        <v>8316</v>
      </c>
      <c r="U3141" s="9">
        <f t="shared" si="347"/>
        <v>42785.270370370374</v>
      </c>
      <c r="V3141" s="9">
        <f t="shared" si="348"/>
        <v>42819.189583333333</v>
      </c>
      <c r="W3141">
        <f t="shared" si="349"/>
        <v>2017</v>
      </c>
    </row>
    <row r="3142" spans="1:23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9">
        <f t="shared" si="343"/>
        <v>42832.677118055552</v>
      </c>
      <c r="K3142">
        <v>1488993303</v>
      </c>
      <c r="L3142" s="9">
        <f t="shared" si="344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2">
        <f t="shared" si="345"/>
        <v>0.01</v>
      </c>
      <c r="R3142">
        <f t="shared" si="346"/>
        <v>24</v>
      </c>
      <c r="S3142" s="14" t="s">
        <v>8315</v>
      </c>
      <c r="T3142" t="s">
        <v>8316</v>
      </c>
      <c r="U3142" s="9">
        <f t="shared" si="347"/>
        <v>42802.718784722223</v>
      </c>
      <c r="V3142" s="9">
        <f t="shared" si="348"/>
        <v>42832.677118055552</v>
      </c>
      <c r="W3142">
        <f t="shared" si="349"/>
        <v>2017</v>
      </c>
    </row>
    <row r="3143" spans="1:23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9">
        <f t="shared" si="343"/>
        <v>42841.833333333328</v>
      </c>
      <c r="K3143">
        <v>1488823488</v>
      </c>
      <c r="L3143" s="9">
        <f t="shared" si="344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2">
        <f t="shared" si="345"/>
        <v>0.52</v>
      </c>
      <c r="R3143">
        <f t="shared" si="346"/>
        <v>32.25</v>
      </c>
      <c r="S3143" s="14" t="s">
        <v>8315</v>
      </c>
      <c r="T3143" t="s">
        <v>8316</v>
      </c>
      <c r="U3143" s="9">
        <f t="shared" si="347"/>
        <v>42800.753333333334</v>
      </c>
      <c r="V3143" s="9">
        <f t="shared" si="348"/>
        <v>42841.833333333328</v>
      </c>
      <c r="W3143">
        <f t="shared" si="349"/>
        <v>2017</v>
      </c>
    </row>
    <row r="3144" spans="1:23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9">
        <f t="shared" si="343"/>
        <v>42813.471516203703</v>
      </c>
      <c r="K3144">
        <v>1487333939</v>
      </c>
      <c r="L3144" s="9">
        <f t="shared" si="344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2">
        <f t="shared" si="345"/>
        <v>0.02</v>
      </c>
      <c r="R3144">
        <f t="shared" si="346"/>
        <v>15</v>
      </c>
      <c r="S3144" s="14" t="s">
        <v>8315</v>
      </c>
      <c r="T3144" t="s">
        <v>8316</v>
      </c>
      <c r="U3144" s="9">
        <f t="shared" si="347"/>
        <v>42783.513182870374</v>
      </c>
      <c r="V3144" s="9">
        <f t="shared" si="348"/>
        <v>42813.471516203703</v>
      </c>
      <c r="W3144">
        <f t="shared" si="349"/>
        <v>2017</v>
      </c>
    </row>
    <row r="3145" spans="1:23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9">
        <f t="shared" si="343"/>
        <v>42834.358287037037</v>
      </c>
      <c r="K3145">
        <v>1489480556</v>
      </c>
      <c r="L3145" s="9">
        <f t="shared" si="344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2">
        <f t="shared" si="345"/>
        <v>0</v>
      </c>
      <c r="R3145">
        <f t="shared" si="346"/>
        <v>0</v>
      </c>
      <c r="S3145" s="14" t="s">
        <v>8315</v>
      </c>
      <c r="T3145" t="s">
        <v>8316</v>
      </c>
      <c r="U3145" s="9">
        <f t="shared" si="347"/>
        <v>42808.358287037037</v>
      </c>
      <c r="V3145" s="9">
        <f t="shared" si="348"/>
        <v>42834.358287037037</v>
      </c>
      <c r="W3145">
        <f t="shared" si="349"/>
        <v>2017</v>
      </c>
    </row>
    <row r="3146" spans="1:23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9">
        <f t="shared" si="343"/>
        <v>42813.25</v>
      </c>
      <c r="K3146">
        <v>1488459307</v>
      </c>
      <c r="L3146" s="9">
        <f t="shared" si="344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2">
        <f t="shared" si="345"/>
        <v>0.75</v>
      </c>
      <c r="R3146">
        <f t="shared" si="346"/>
        <v>251.33</v>
      </c>
      <c r="S3146" s="14" t="s">
        <v>8315</v>
      </c>
      <c r="T3146" t="s">
        <v>8316</v>
      </c>
      <c r="U3146" s="9">
        <f t="shared" si="347"/>
        <v>42796.538275462968</v>
      </c>
      <c r="V3146" s="9">
        <f t="shared" si="348"/>
        <v>42813.25</v>
      </c>
      <c r="W3146">
        <f t="shared" si="349"/>
        <v>2017</v>
      </c>
    </row>
    <row r="3147" spans="1:23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9">
        <f t="shared" si="343"/>
        <v>42821.999236111107</v>
      </c>
      <c r="K3147">
        <v>1485478734</v>
      </c>
      <c r="L3147" s="9">
        <f t="shared" si="344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2">
        <f t="shared" si="345"/>
        <v>0</v>
      </c>
      <c r="R3147">
        <f t="shared" si="346"/>
        <v>0</v>
      </c>
      <c r="S3147" s="14" t="s">
        <v>8315</v>
      </c>
      <c r="T3147" t="s">
        <v>8316</v>
      </c>
      <c r="U3147" s="9">
        <f t="shared" si="347"/>
        <v>42762.040902777779</v>
      </c>
      <c r="V3147" s="9">
        <f t="shared" si="348"/>
        <v>42821.999236111107</v>
      </c>
      <c r="W3147">
        <f t="shared" si="349"/>
        <v>2017</v>
      </c>
    </row>
    <row r="3148" spans="1:23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9">
        <f t="shared" si="343"/>
        <v>42841.640810185185</v>
      </c>
      <c r="K3148">
        <v>1488471766</v>
      </c>
      <c r="L3148" s="9">
        <f t="shared" si="344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2">
        <f t="shared" si="345"/>
        <v>0.11</v>
      </c>
      <c r="R3148">
        <f t="shared" si="346"/>
        <v>437.5</v>
      </c>
      <c r="S3148" s="14" t="s">
        <v>8315</v>
      </c>
      <c r="T3148" t="s">
        <v>8316</v>
      </c>
      <c r="U3148" s="9">
        <f t="shared" si="347"/>
        <v>42796.682476851856</v>
      </c>
      <c r="V3148" s="9">
        <f t="shared" si="348"/>
        <v>42841.640810185185</v>
      </c>
      <c r="W3148">
        <f t="shared" si="349"/>
        <v>2017</v>
      </c>
    </row>
    <row r="3149" spans="1:23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9">
        <f t="shared" si="343"/>
        <v>41950.011053240742</v>
      </c>
      <c r="K3149">
        <v>1411859755</v>
      </c>
      <c r="L3149" s="9">
        <f t="shared" si="344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 s="12">
        <f t="shared" si="345"/>
        <v>1.18</v>
      </c>
      <c r="R3149">
        <f t="shared" si="346"/>
        <v>110.35</v>
      </c>
      <c r="S3149" s="14" t="s">
        <v>8315</v>
      </c>
      <c r="T3149" t="s">
        <v>8316</v>
      </c>
      <c r="U3149" s="9">
        <f t="shared" si="347"/>
        <v>41909.96938657407</v>
      </c>
      <c r="V3149" s="9">
        <f t="shared" si="348"/>
        <v>41950.011053240742</v>
      </c>
      <c r="W3149">
        <f t="shared" si="349"/>
        <v>2014</v>
      </c>
    </row>
    <row r="3150" spans="1:23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9">
        <f t="shared" si="343"/>
        <v>41913.166666666664</v>
      </c>
      <c r="K3150">
        <v>1410278284</v>
      </c>
      <c r="L3150" s="9">
        <f t="shared" si="344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2">
        <f t="shared" si="345"/>
        <v>1.31</v>
      </c>
      <c r="R3150">
        <f t="shared" si="346"/>
        <v>41.42</v>
      </c>
      <c r="S3150" s="14" t="s">
        <v>8315</v>
      </c>
      <c r="T3150" t="s">
        <v>8316</v>
      </c>
      <c r="U3150" s="9">
        <f t="shared" si="347"/>
        <v>41891.665324074071</v>
      </c>
      <c r="V3150" s="9">
        <f t="shared" si="348"/>
        <v>41913.166666666664</v>
      </c>
      <c r="W3150">
        <f t="shared" si="349"/>
        <v>2014</v>
      </c>
    </row>
    <row r="3151" spans="1:23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9">
        <f t="shared" si="343"/>
        <v>41250.083333333336</v>
      </c>
      <c r="K3151">
        <v>1352766300</v>
      </c>
      <c r="L3151" s="9">
        <f t="shared" si="344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2">
        <f t="shared" si="345"/>
        <v>1.04</v>
      </c>
      <c r="R3151">
        <f t="shared" si="346"/>
        <v>52</v>
      </c>
      <c r="S3151" s="14" t="s">
        <v>8315</v>
      </c>
      <c r="T3151" t="s">
        <v>8316</v>
      </c>
      <c r="U3151" s="9">
        <f t="shared" si="347"/>
        <v>41226.017361111109</v>
      </c>
      <c r="V3151" s="9">
        <f t="shared" si="348"/>
        <v>41250.083333333336</v>
      </c>
      <c r="W3151">
        <f t="shared" si="349"/>
        <v>2012</v>
      </c>
    </row>
    <row r="3152" spans="1:23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9">
        <f t="shared" si="343"/>
        <v>40568.166666666664</v>
      </c>
      <c r="K3152">
        <v>1288160403</v>
      </c>
      <c r="L3152" s="9">
        <f t="shared" si="344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2">
        <f t="shared" si="345"/>
        <v>1.01</v>
      </c>
      <c r="R3152">
        <f t="shared" si="346"/>
        <v>33.99</v>
      </c>
      <c r="S3152" s="14" t="s">
        <v>8315</v>
      </c>
      <c r="T3152" t="s">
        <v>8316</v>
      </c>
      <c r="U3152" s="9">
        <f t="shared" si="347"/>
        <v>40478.263923611114</v>
      </c>
      <c r="V3152" s="9">
        <f t="shared" si="348"/>
        <v>40568.166666666664</v>
      </c>
      <c r="W3152">
        <f t="shared" si="349"/>
        <v>2010</v>
      </c>
    </row>
    <row r="3153" spans="1:23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9">
        <f t="shared" si="343"/>
        <v>41892.83997685185</v>
      </c>
      <c r="K3153">
        <v>1407787774</v>
      </c>
      <c r="L3153" s="9">
        <f t="shared" si="344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2">
        <f t="shared" si="345"/>
        <v>1</v>
      </c>
      <c r="R3153">
        <f t="shared" si="346"/>
        <v>103.35</v>
      </c>
      <c r="S3153" s="14" t="s">
        <v>8315</v>
      </c>
      <c r="T3153" t="s">
        <v>8316</v>
      </c>
      <c r="U3153" s="9">
        <f t="shared" si="347"/>
        <v>41862.83997685185</v>
      </c>
      <c r="V3153" s="9">
        <f t="shared" si="348"/>
        <v>41892.83997685185</v>
      </c>
      <c r="W3153">
        <f t="shared" si="349"/>
        <v>2014</v>
      </c>
    </row>
    <row r="3154" spans="1:23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9">
        <f t="shared" si="343"/>
        <v>41580.867673611108</v>
      </c>
      <c r="K3154">
        <v>1380833367</v>
      </c>
      <c r="L3154" s="9">
        <f t="shared" si="344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2">
        <f t="shared" si="345"/>
        <v>1.06</v>
      </c>
      <c r="R3154">
        <f t="shared" si="346"/>
        <v>34.79</v>
      </c>
      <c r="S3154" s="14" t="s">
        <v>8315</v>
      </c>
      <c r="T3154" t="s">
        <v>8316</v>
      </c>
      <c r="U3154" s="9">
        <f t="shared" si="347"/>
        <v>41550.867673611108</v>
      </c>
      <c r="V3154" s="9">
        <f t="shared" si="348"/>
        <v>41580.867673611108</v>
      </c>
      <c r="W3154">
        <f t="shared" si="349"/>
        <v>2013</v>
      </c>
    </row>
    <row r="3155" spans="1:23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9">
        <f t="shared" si="343"/>
        <v>40664.207638888889</v>
      </c>
      <c r="K3155">
        <v>1301542937</v>
      </c>
      <c r="L3155" s="9">
        <f t="shared" si="344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2">
        <f t="shared" si="345"/>
        <v>3.36</v>
      </c>
      <c r="R3155">
        <f t="shared" si="346"/>
        <v>41.77</v>
      </c>
      <c r="S3155" s="14" t="s">
        <v>8315</v>
      </c>
      <c r="T3155" t="s">
        <v>8316</v>
      </c>
      <c r="U3155" s="9">
        <f t="shared" si="347"/>
        <v>40633.154363425929</v>
      </c>
      <c r="V3155" s="9">
        <f t="shared" si="348"/>
        <v>40664.207638888889</v>
      </c>
      <c r="W3155">
        <f t="shared" si="349"/>
        <v>2011</v>
      </c>
    </row>
    <row r="3156" spans="1:23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9">
        <f t="shared" si="343"/>
        <v>41000.834004629629</v>
      </c>
      <c r="K3156">
        <v>1330722058</v>
      </c>
      <c r="L3156" s="9">
        <f t="shared" si="344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2">
        <f t="shared" si="345"/>
        <v>1.1299999999999999</v>
      </c>
      <c r="R3156">
        <f t="shared" si="346"/>
        <v>64.27</v>
      </c>
      <c r="S3156" s="14" t="s">
        <v>8315</v>
      </c>
      <c r="T3156" t="s">
        <v>8316</v>
      </c>
      <c r="U3156" s="9">
        <f t="shared" si="347"/>
        <v>40970.875671296293</v>
      </c>
      <c r="V3156" s="9">
        <f t="shared" si="348"/>
        <v>41000.834004629629</v>
      </c>
      <c r="W3156">
        <f t="shared" si="349"/>
        <v>2012</v>
      </c>
    </row>
    <row r="3157" spans="1:23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9">
        <f t="shared" si="343"/>
        <v>41263.499131944445</v>
      </c>
      <c r="K3157">
        <v>1353412725</v>
      </c>
      <c r="L3157" s="9">
        <f t="shared" si="344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2">
        <f t="shared" si="345"/>
        <v>1.89</v>
      </c>
      <c r="R3157">
        <f t="shared" si="346"/>
        <v>31.21</v>
      </c>
      <c r="S3157" s="14" t="s">
        <v>8315</v>
      </c>
      <c r="T3157" t="s">
        <v>8316</v>
      </c>
      <c r="U3157" s="9">
        <f t="shared" si="347"/>
        <v>41233.499131944445</v>
      </c>
      <c r="V3157" s="9">
        <f t="shared" si="348"/>
        <v>41263.499131944445</v>
      </c>
      <c r="W3157">
        <f t="shared" si="349"/>
        <v>2012</v>
      </c>
    </row>
    <row r="3158" spans="1:23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9">
        <f t="shared" si="343"/>
        <v>41061.953055555554</v>
      </c>
      <c r="K3158">
        <v>1335567144</v>
      </c>
      <c r="L3158" s="9">
        <f t="shared" si="344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2">
        <f t="shared" si="345"/>
        <v>1.02</v>
      </c>
      <c r="R3158">
        <f t="shared" si="346"/>
        <v>62.92</v>
      </c>
      <c r="S3158" s="14" t="s">
        <v>8315</v>
      </c>
      <c r="T3158" t="s">
        <v>8316</v>
      </c>
      <c r="U3158" s="9">
        <f t="shared" si="347"/>
        <v>41026.953055555554</v>
      </c>
      <c r="V3158" s="9">
        <f t="shared" si="348"/>
        <v>41061.953055555554</v>
      </c>
      <c r="W3158">
        <f t="shared" si="349"/>
        <v>2012</v>
      </c>
    </row>
    <row r="3159" spans="1:23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9">
        <f t="shared" si="343"/>
        <v>41839.208333333336</v>
      </c>
      <c r="K3159">
        <v>1404932105</v>
      </c>
      <c r="L3159" s="9">
        <f t="shared" si="344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2">
        <f t="shared" si="345"/>
        <v>1.01</v>
      </c>
      <c r="R3159">
        <f t="shared" si="346"/>
        <v>98.54</v>
      </c>
      <c r="S3159" s="14" t="s">
        <v>8315</v>
      </c>
      <c r="T3159" t="s">
        <v>8316</v>
      </c>
      <c r="U3159" s="9">
        <f t="shared" si="347"/>
        <v>41829.788252314815</v>
      </c>
      <c r="V3159" s="9">
        <f t="shared" si="348"/>
        <v>41839.208333333336</v>
      </c>
      <c r="W3159">
        <f t="shared" si="349"/>
        <v>2014</v>
      </c>
    </row>
    <row r="3160" spans="1:23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9">
        <f t="shared" si="343"/>
        <v>41477.839722222227</v>
      </c>
      <c r="K3160">
        <v>1371931752</v>
      </c>
      <c r="L3160" s="9">
        <f t="shared" si="344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 s="12">
        <f t="shared" si="345"/>
        <v>1.1399999999999999</v>
      </c>
      <c r="R3160">
        <f t="shared" si="346"/>
        <v>82.61</v>
      </c>
      <c r="S3160" s="14" t="s">
        <v>8315</v>
      </c>
      <c r="T3160" t="s">
        <v>8316</v>
      </c>
      <c r="U3160" s="9">
        <f t="shared" si="347"/>
        <v>41447.839722222227</v>
      </c>
      <c r="V3160" s="9">
        <f t="shared" si="348"/>
        <v>41477.839722222227</v>
      </c>
      <c r="W3160">
        <f t="shared" si="349"/>
        <v>2013</v>
      </c>
    </row>
    <row r="3161" spans="1:23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9">
        <f t="shared" si="343"/>
        <v>40926.958333333336</v>
      </c>
      <c r="K3161">
        <v>1323221761</v>
      </c>
      <c r="L3161" s="9">
        <f t="shared" si="344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2">
        <f t="shared" si="345"/>
        <v>1.33</v>
      </c>
      <c r="R3161">
        <f t="shared" si="346"/>
        <v>38.5</v>
      </c>
      <c r="S3161" s="14" t="s">
        <v>8315</v>
      </c>
      <c r="T3161" t="s">
        <v>8316</v>
      </c>
      <c r="U3161" s="9">
        <f t="shared" si="347"/>
        <v>40884.066678240742</v>
      </c>
      <c r="V3161" s="9">
        <f t="shared" si="348"/>
        <v>40926.958333333336</v>
      </c>
      <c r="W3161">
        <f t="shared" si="349"/>
        <v>2011</v>
      </c>
    </row>
    <row r="3162" spans="1:23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9">
        <f t="shared" si="343"/>
        <v>41864.207638888889</v>
      </c>
      <c r="K3162">
        <v>1405923687</v>
      </c>
      <c r="L3162" s="9">
        <f t="shared" si="344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2">
        <f t="shared" si="345"/>
        <v>1.02</v>
      </c>
      <c r="R3162">
        <f t="shared" si="346"/>
        <v>80.16</v>
      </c>
      <c r="S3162" s="14" t="s">
        <v>8315</v>
      </c>
      <c r="T3162" t="s">
        <v>8316</v>
      </c>
      <c r="U3162" s="9">
        <f t="shared" si="347"/>
        <v>41841.26489583333</v>
      </c>
      <c r="V3162" s="9">
        <f t="shared" si="348"/>
        <v>41864.207638888889</v>
      </c>
      <c r="W3162">
        <f t="shared" si="349"/>
        <v>2014</v>
      </c>
    </row>
    <row r="3163" spans="1:23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9">
        <f t="shared" si="343"/>
        <v>41927.536134259259</v>
      </c>
      <c r="K3163">
        <v>1410785522</v>
      </c>
      <c r="L3163" s="9">
        <f t="shared" si="344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2">
        <f t="shared" si="345"/>
        <v>1.05</v>
      </c>
      <c r="R3163">
        <f t="shared" si="346"/>
        <v>28.41</v>
      </c>
      <c r="S3163" s="14" t="s">
        <v>8315</v>
      </c>
      <c r="T3163" t="s">
        <v>8316</v>
      </c>
      <c r="U3163" s="9">
        <f t="shared" si="347"/>
        <v>41897.536134259259</v>
      </c>
      <c r="V3163" s="9">
        <f t="shared" si="348"/>
        <v>41927.536134259259</v>
      </c>
      <c r="W3163">
        <f t="shared" si="349"/>
        <v>2014</v>
      </c>
    </row>
    <row r="3164" spans="1:23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9">
        <f t="shared" si="343"/>
        <v>41827.083333333336</v>
      </c>
      <c r="K3164">
        <v>1402331262</v>
      </c>
      <c r="L3164" s="9">
        <f t="shared" si="344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2">
        <f t="shared" si="345"/>
        <v>1.27</v>
      </c>
      <c r="R3164">
        <f t="shared" si="346"/>
        <v>80.73</v>
      </c>
      <c r="S3164" s="14" t="s">
        <v>8315</v>
      </c>
      <c r="T3164" t="s">
        <v>8316</v>
      </c>
      <c r="U3164" s="9">
        <f t="shared" si="347"/>
        <v>41799.685902777775</v>
      </c>
      <c r="V3164" s="9">
        <f t="shared" si="348"/>
        <v>41827.083333333336</v>
      </c>
      <c r="W3164">
        <f t="shared" si="349"/>
        <v>2014</v>
      </c>
    </row>
    <row r="3165" spans="1:23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9">
        <f t="shared" si="343"/>
        <v>41805.753761574073</v>
      </c>
      <c r="K3165">
        <v>1400263525</v>
      </c>
      <c r="L3165" s="9">
        <f t="shared" si="344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2">
        <f t="shared" si="345"/>
        <v>1.1100000000000001</v>
      </c>
      <c r="R3165">
        <f t="shared" si="346"/>
        <v>200.69</v>
      </c>
      <c r="S3165" s="14" t="s">
        <v>8315</v>
      </c>
      <c r="T3165" t="s">
        <v>8316</v>
      </c>
      <c r="U3165" s="9">
        <f t="shared" si="347"/>
        <v>41775.753761574073</v>
      </c>
      <c r="V3165" s="9">
        <f t="shared" si="348"/>
        <v>41805.753761574073</v>
      </c>
      <c r="W3165">
        <f t="shared" si="349"/>
        <v>2014</v>
      </c>
    </row>
    <row r="3166" spans="1:23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9">
        <f t="shared" si="343"/>
        <v>41799.805729166663</v>
      </c>
      <c r="K3166">
        <v>1399490415</v>
      </c>
      <c r="L3166" s="9">
        <f t="shared" si="344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 s="12">
        <f t="shared" si="345"/>
        <v>1.07</v>
      </c>
      <c r="R3166">
        <f t="shared" si="346"/>
        <v>37.590000000000003</v>
      </c>
      <c r="S3166" s="14" t="s">
        <v>8315</v>
      </c>
      <c r="T3166" t="s">
        <v>8316</v>
      </c>
      <c r="U3166" s="9">
        <f t="shared" si="347"/>
        <v>41766.805729166663</v>
      </c>
      <c r="V3166" s="9">
        <f t="shared" si="348"/>
        <v>41799.805729166663</v>
      </c>
      <c r="W3166">
        <f t="shared" si="349"/>
        <v>2014</v>
      </c>
    </row>
    <row r="3167" spans="1:23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9">
        <f t="shared" si="343"/>
        <v>40666.165972222225</v>
      </c>
      <c r="K3167">
        <v>1302493760</v>
      </c>
      <c r="L3167" s="9">
        <f t="shared" si="344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2">
        <f t="shared" si="345"/>
        <v>1.63</v>
      </c>
      <c r="R3167">
        <f t="shared" si="346"/>
        <v>58.1</v>
      </c>
      <c r="S3167" s="14" t="s">
        <v>8315</v>
      </c>
      <c r="T3167" t="s">
        <v>8316</v>
      </c>
      <c r="U3167" s="9">
        <f t="shared" si="347"/>
        <v>40644.159259259257</v>
      </c>
      <c r="V3167" s="9">
        <f t="shared" si="348"/>
        <v>40666.165972222225</v>
      </c>
      <c r="W3167">
        <f t="shared" si="349"/>
        <v>2011</v>
      </c>
    </row>
    <row r="3168" spans="1:23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9">
        <f t="shared" si="343"/>
        <v>41969.332638888889</v>
      </c>
      <c r="K3168">
        <v>1414514153</v>
      </c>
      <c r="L3168" s="9">
        <f t="shared" si="344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2">
        <f t="shared" si="345"/>
        <v>1.6</v>
      </c>
      <c r="R3168">
        <f t="shared" si="346"/>
        <v>60.3</v>
      </c>
      <c r="S3168" s="14" t="s">
        <v>8315</v>
      </c>
      <c r="T3168" t="s">
        <v>8316</v>
      </c>
      <c r="U3168" s="9">
        <f t="shared" si="347"/>
        <v>41940.69158564815</v>
      </c>
      <c r="V3168" s="9">
        <f t="shared" si="348"/>
        <v>41969.332638888889</v>
      </c>
      <c r="W3168">
        <f t="shared" si="349"/>
        <v>2014</v>
      </c>
    </row>
    <row r="3169" spans="1:23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9">
        <f t="shared" si="343"/>
        <v>41853.175706018519</v>
      </c>
      <c r="K3169">
        <v>1405743181</v>
      </c>
      <c r="L3169" s="9">
        <f t="shared" si="344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2">
        <f t="shared" si="345"/>
        <v>1.1599999999999999</v>
      </c>
      <c r="R3169">
        <f t="shared" si="346"/>
        <v>63.36</v>
      </c>
      <c r="S3169" s="14" t="s">
        <v>8315</v>
      </c>
      <c r="T3169" t="s">
        <v>8316</v>
      </c>
      <c r="U3169" s="9">
        <f t="shared" si="347"/>
        <v>41839.175706018519</v>
      </c>
      <c r="V3169" s="9">
        <f t="shared" si="348"/>
        <v>41853.175706018519</v>
      </c>
      <c r="W3169">
        <f t="shared" si="349"/>
        <v>2014</v>
      </c>
    </row>
    <row r="3170" spans="1:23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9">
        <f t="shared" si="343"/>
        <v>41803.916666666664</v>
      </c>
      <c r="K3170">
        <v>1399948353</v>
      </c>
      <c r="L3170" s="9">
        <f t="shared" si="344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2">
        <f t="shared" si="345"/>
        <v>1.24</v>
      </c>
      <c r="R3170">
        <f t="shared" si="346"/>
        <v>50.9</v>
      </c>
      <c r="S3170" s="14" t="s">
        <v>8315</v>
      </c>
      <c r="T3170" t="s">
        <v>8316</v>
      </c>
      <c r="U3170" s="9">
        <f t="shared" si="347"/>
        <v>41772.105937500004</v>
      </c>
      <c r="V3170" s="9">
        <f t="shared" si="348"/>
        <v>41803.916666666664</v>
      </c>
      <c r="W3170">
        <f t="shared" si="349"/>
        <v>2014</v>
      </c>
    </row>
    <row r="3171" spans="1:23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9">
        <f t="shared" si="343"/>
        <v>41621.207638888889</v>
      </c>
      <c r="K3171">
        <v>1384364561</v>
      </c>
      <c r="L3171" s="9">
        <f t="shared" si="344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2">
        <f t="shared" si="345"/>
        <v>1.03</v>
      </c>
      <c r="R3171">
        <f t="shared" si="346"/>
        <v>100.5</v>
      </c>
      <c r="S3171" s="14" t="s">
        <v>8315</v>
      </c>
      <c r="T3171" t="s">
        <v>8316</v>
      </c>
      <c r="U3171" s="9">
        <f t="shared" si="347"/>
        <v>41591.737974537034</v>
      </c>
      <c r="V3171" s="9">
        <f t="shared" si="348"/>
        <v>41621.207638888889</v>
      </c>
      <c r="W3171">
        <f t="shared" si="349"/>
        <v>2013</v>
      </c>
    </row>
    <row r="3172" spans="1:23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9">
        <f t="shared" si="343"/>
        <v>41822.166666666664</v>
      </c>
      <c r="K3172">
        <v>1401414944</v>
      </c>
      <c r="L3172" s="9">
        <f t="shared" si="344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2">
        <f t="shared" si="345"/>
        <v>1.1200000000000001</v>
      </c>
      <c r="R3172">
        <f t="shared" si="346"/>
        <v>31.62</v>
      </c>
      <c r="S3172" s="14" t="s">
        <v>8315</v>
      </c>
      <c r="T3172" t="s">
        <v>8316</v>
      </c>
      <c r="U3172" s="9">
        <f t="shared" si="347"/>
        <v>41789.080370370371</v>
      </c>
      <c r="V3172" s="9">
        <f t="shared" si="348"/>
        <v>41822.166666666664</v>
      </c>
      <c r="W3172">
        <f t="shared" si="349"/>
        <v>2014</v>
      </c>
    </row>
    <row r="3173" spans="1:23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9">
        <f t="shared" si="343"/>
        <v>42496.608310185184</v>
      </c>
      <c r="K3173">
        <v>1459953358</v>
      </c>
      <c r="L3173" s="9">
        <f t="shared" si="344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2">
        <f t="shared" si="345"/>
        <v>1.0900000000000001</v>
      </c>
      <c r="R3173">
        <f t="shared" si="346"/>
        <v>65.099999999999994</v>
      </c>
      <c r="S3173" s="14" t="s">
        <v>8315</v>
      </c>
      <c r="T3173" t="s">
        <v>8316</v>
      </c>
      <c r="U3173" s="9">
        <f t="shared" si="347"/>
        <v>42466.608310185184</v>
      </c>
      <c r="V3173" s="9">
        <f t="shared" si="348"/>
        <v>42496.608310185184</v>
      </c>
      <c r="W3173">
        <f t="shared" si="349"/>
        <v>2016</v>
      </c>
    </row>
    <row r="3174" spans="1:23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9">
        <f t="shared" si="343"/>
        <v>40953.729953703703</v>
      </c>
      <c r="K3174">
        <v>1326648668</v>
      </c>
      <c r="L3174" s="9">
        <f t="shared" si="344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2">
        <f t="shared" si="345"/>
        <v>1.1499999999999999</v>
      </c>
      <c r="R3174">
        <f t="shared" si="346"/>
        <v>79.31</v>
      </c>
      <c r="S3174" s="14" t="s">
        <v>8315</v>
      </c>
      <c r="T3174" t="s">
        <v>8316</v>
      </c>
      <c r="U3174" s="9">
        <f t="shared" si="347"/>
        <v>40923.729953703703</v>
      </c>
      <c r="V3174" s="9">
        <f t="shared" si="348"/>
        <v>40953.729953703703</v>
      </c>
      <c r="W3174">
        <f t="shared" si="349"/>
        <v>2012</v>
      </c>
    </row>
    <row r="3175" spans="1:23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9">
        <f t="shared" si="343"/>
        <v>41908.878379629634</v>
      </c>
      <c r="K3175">
        <v>1409173492</v>
      </c>
      <c r="L3175" s="9">
        <f t="shared" si="344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 s="12">
        <f t="shared" si="345"/>
        <v>1.03</v>
      </c>
      <c r="R3175">
        <f t="shared" si="346"/>
        <v>139.19</v>
      </c>
      <c r="S3175" s="14" t="s">
        <v>8315</v>
      </c>
      <c r="T3175" t="s">
        <v>8316</v>
      </c>
      <c r="U3175" s="9">
        <f t="shared" si="347"/>
        <v>41878.878379629634</v>
      </c>
      <c r="V3175" s="9">
        <f t="shared" si="348"/>
        <v>41908.878379629634</v>
      </c>
      <c r="W3175">
        <f t="shared" si="349"/>
        <v>2014</v>
      </c>
    </row>
    <row r="3176" spans="1:23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9">
        <f t="shared" si="343"/>
        <v>41876.864675925928</v>
      </c>
      <c r="K3176">
        <v>1407789908</v>
      </c>
      <c r="L3176" s="9">
        <f t="shared" si="344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2">
        <f t="shared" si="345"/>
        <v>1.01</v>
      </c>
      <c r="R3176">
        <f t="shared" si="346"/>
        <v>131.91</v>
      </c>
      <c r="S3176" s="14" t="s">
        <v>8315</v>
      </c>
      <c r="T3176" t="s">
        <v>8316</v>
      </c>
      <c r="U3176" s="9">
        <f t="shared" si="347"/>
        <v>41862.864675925928</v>
      </c>
      <c r="V3176" s="9">
        <f t="shared" si="348"/>
        <v>41876.864675925928</v>
      </c>
      <c r="W3176">
        <f t="shared" si="349"/>
        <v>2014</v>
      </c>
    </row>
    <row r="3177" spans="1:23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9">
        <f t="shared" si="343"/>
        <v>40591.886886574073</v>
      </c>
      <c r="K3177">
        <v>1292793427</v>
      </c>
      <c r="L3177" s="9">
        <f t="shared" si="344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2">
        <f t="shared" si="345"/>
        <v>1.1000000000000001</v>
      </c>
      <c r="R3177">
        <f t="shared" si="346"/>
        <v>91.3</v>
      </c>
      <c r="S3177" s="14" t="s">
        <v>8315</v>
      </c>
      <c r="T3177" t="s">
        <v>8316</v>
      </c>
      <c r="U3177" s="9">
        <f t="shared" si="347"/>
        <v>40531.886886574073</v>
      </c>
      <c r="V3177" s="9">
        <f t="shared" si="348"/>
        <v>40591.886886574073</v>
      </c>
      <c r="W3177">
        <f t="shared" si="349"/>
        <v>2010</v>
      </c>
    </row>
    <row r="3178" spans="1:23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9">
        <f t="shared" si="343"/>
        <v>41504.625</v>
      </c>
      <c r="K3178">
        <v>1374531631</v>
      </c>
      <c r="L3178" s="9">
        <f t="shared" si="344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2">
        <f t="shared" si="345"/>
        <v>1.1499999999999999</v>
      </c>
      <c r="R3178">
        <f t="shared" si="346"/>
        <v>39.67</v>
      </c>
      <c r="S3178" s="14" t="s">
        <v>8315</v>
      </c>
      <c r="T3178" t="s">
        <v>8316</v>
      </c>
      <c r="U3178" s="9">
        <f t="shared" si="347"/>
        <v>41477.930914351848</v>
      </c>
      <c r="V3178" s="9">
        <f t="shared" si="348"/>
        <v>41504.625</v>
      </c>
      <c r="W3178">
        <f t="shared" si="349"/>
        <v>2013</v>
      </c>
    </row>
    <row r="3179" spans="1:23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9">
        <f t="shared" si="343"/>
        <v>41811.666770833333</v>
      </c>
      <c r="K3179">
        <v>1400774409</v>
      </c>
      <c r="L3179" s="9">
        <f t="shared" si="344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2">
        <f t="shared" si="345"/>
        <v>1.17</v>
      </c>
      <c r="R3179">
        <f t="shared" si="346"/>
        <v>57.55</v>
      </c>
      <c r="S3179" s="14" t="s">
        <v>8315</v>
      </c>
      <c r="T3179" t="s">
        <v>8316</v>
      </c>
      <c r="U3179" s="9">
        <f t="shared" si="347"/>
        <v>41781.666770833333</v>
      </c>
      <c r="V3179" s="9">
        <f t="shared" si="348"/>
        <v>41811.666770833333</v>
      </c>
      <c r="W3179">
        <f t="shared" si="349"/>
        <v>2014</v>
      </c>
    </row>
    <row r="3180" spans="1:23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9">
        <f t="shared" si="343"/>
        <v>41836.605034722219</v>
      </c>
      <c r="K3180">
        <v>1402929075</v>
      </c>
      <c r="L3180" s="9">
        <f t="shared" si="344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2">
        <f t="shared" si="345"/>
        <v>1.72</v>
      </c>
      <c r="R3180">
        <f t="shared" si="346"/>
        <v>33.03</v>
      </c>
      <c r="S3180" s="14" t="s">
        <v>8315</v>
      </c>
      <c r="T3180" t="s">
        <v>8316</v>
      </c>
      <c r="U3180" s="9">
        <f t="shared" si="347"/>
        <v>41806.605034722219</v>
      </c>
      <c r="V3180" s="9">
        <f t="shared" si="348"/>
        <v>41836.605034722219</v>
      </c>
      <c r="W3180">
        <f t="shared" si="349"/>
        <v>2014</v>
      </c>
    </row>
    <row r="3181" spans="1:23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9">
        <f t="shared" si="343"/>
        <v>41400.702210648145</v>
      </c>
      <c r="K3181">
        <v>1365699071</v>
      </c>
      <c r="L3181" s="9">
        <f t="shared" si="344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2">
        <f t="shared" si="345"/>
        <v>1.1399999999999999</v>
      </c>
      <c r="R3181">
        <f t="shared" si="346"/>
        <v>77.34</v>
      </c>
      <c r="S3181" s="14" t="s">
        <v>8315</v>
      </c>
      <c r="T3181" t="s">
        <v>8316</v>
      </c>
      <c r="U3181" s="9">
        <f t="shared" si="347"/>
        <v>41375.702210648145</v>
      </c>
      <c r="V3181" s="9">
        <f t="shared" si="348"/>
        <v>41400.702210648145</v>
      </c>
      <c r="W3181">
        <f t="shared" si="349"/>
        <v>2013</v>
      </c>
    </row>
    <row r="3182" spans="1:23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9">
        <f t="shared" si="343"/>
        <v>41810.412604166668</v>
      </c>
      <c r="K3182">
        <v>1400666049</v>
      </c>
      <c r="L3182" s="9">
        <f t="shared" si="344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2">
        <f t="shared" si="345"/>
        <v>1.2</v>
      </c>
      <c r="R3182">
        <f t="shared" si="346"/>
        <v>31.93</v>
      </c>
      <c r="S3182" s="14" t="s">
        <v>8315</v>
      </c>
      <c r="T3182" t="s">
        <v>8316</v>
      </c>
      <c r="U3182" s="9">
        <f t="shared" si="347"/>
        <v>41780.412604166668</v>
      </c>
      <c r="V3182" s="9">
        <f t="shared" si="348"/>
        <v>41810.412604166668</v>
      </c>
      <c r="W3182">
        <f t="shared" si="349"/>
        <v>2014</v>
      </c>
    </row>
    <row r="3183" spans="1:23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9">
        <f t="shared" si="343"/>
        <v>41805.666666666664</v>
      </c>
      <c r="K3183">
        <v>1400570787</v>
      </c>
      <c r="L3183" s="9">
        <f t="shared" si="344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2">
        <f t="shared" si="345"/>
        <v>1.0900000000000001</v>
      </c>
      <c r="R3183">
        <f t="shared" si="346"/>
        <v>36.33</v>
      </c>
      <c r="S3183" s="14" t="s">
        <v>8315</v>
      </c>
      <c r="T3183" t="s">
        <v>8316</v>
      </c>
      <c r="U3183" s="9">
        <f t="shared" si="347"/>
        <v>41779.310034722221</v>
      </c>
      <c r="V3183" s="9">
        <f t="shared" si="348"/>
        <v>41805.666666666664</v>
      </c>
      <c r="W3183">
        <f t="shared" si="349"/>
        <v>2014</v>
      </c>
    </row>
    <row r="3184" spans="1:23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9">
        <f t="shared" si="343"/>
        <v>40939.708333333336</v>
      </c>
      <c r="K3184">
        <v>1323211621</v>
      </c>
      <c r="L3184" s="9">
        <f t="shared" si="344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2">
        <f t="shared" si="345"/>
        <v>1.01</v>
      </c>
      <c r="R3184">
        <f t="shared" si="346"/>
        <v>46.77</v>
      </c>
      <c r="S3184" s="14" t="s">
        <v>8315</v>
      </c>
      <c r="T3184" t="s">
        <v>8316</v>
      </c>
      <c r="U3184" s="9">
        <f t="shared" si="347"/>
        <v>40883.949317129627</v>
      </c>
      <c r="V3184" s="9">
        <f t="shared" si="348"/>
        <v>40939.708333333336</v>
      </c>
      <c r="W3184">
        <f t="shared" si="349"/>
        <v>2011</v>
      </c>
    </row>
    <row r="3185" spans="1:23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9">
        <f t="shared" si="343"/>
        <v>41509.79478009259</v>
      </c>
      <c r="K3185">
        <v>1375729469</v>
      </c>
      <c r="L3185" s="9">
        <f t="shared" si="344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2">
        <f t="shared" si="345"/>
        <v>1.0900000000000001</v>
      </c>
      <c r="R3185">
        <f t="shared" si="346"/>
        <v>40.07</v>
      </c>
      <c r="S3185" s="14" t="s">
        <v>8315</v>
      </c>
      <c r="T3185" t="s">
        <v>8316</v>
      </c>
      <c r="U3185" s="9">
        <f t="shared" si="347"/>
        <v>41491.79478009259</v>
      </c>
      <c r="V3185" s="9">
        <f t="shared" si="348"/>
        <v>41509.79478009259</v>
      </c>
      <c r="W3185">
        <f t="shared" si="349"/>
        <v>2013</v>
      </c>
    </row>
    <row r="3186" spans="1:23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9">
        <f t="shared" si="343"/>
        <v>41821.993414351848</v>
      </c>
      <c r="K3186">
        <v>1401666631</v>
      </c>
      <c r="L3186" s="9">
        <f t="shared" si="344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2">
        <f t="shared" si="345"/>
        <v>1.07</v>
      </c>
      <c r="R3186">
        <f t="shared" si="346"/>
        <v>100.22</v>
      </c>
      <c r="S3186" s="14" t="s">
        <v>8315</v>
      </c>
      <c r="T3186" t="s">
        <v>8316</v>
      </c>
      <c r="U3186" s="9">
        <f t="shared" si="347"/>
        <v>41791.993414351848</v>
      </c>
      <c r="V3186" s="9">
        <f t="shared" si="348"/>
        <v>41821.993414351848</v>
      </c>
      <c r="W3186">
        <f t="shared" si="349"/>
        <v>2014</v>
      </c>
    </row>
    <row r="3187" spans="1:23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9">
        <f t="shared" si="343"/>
        <v>41836.977326388893</v>
      </c>
      <c r="K3187">
        <v>1404948441</v>
      </c>
      <c r="L3187" s="9">
        <f t="shared" si="344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2">
        <f t="shared" si="345"/>
        <v>1</v>
      </c>
      <c r="R3187">
        <f t="shared" si="346"/>
        <v>41.67</v>
      </c>
      <c r="S3187" s="14" t="s">
        <v>8315</v>
      </c>
      <c r="T3187" t="s">
        <v>8316</v>
      </c>
      <c r="U3187" s="9">
        <f t="shared" si="347"/>
        <v>41829.977326388893</v>
      </c>
      <c r="V3187" s="9">
        <f t="shared" si="348"/>
        <v>41836.977326388893</v>
      </c>
      <c r="W3187">
        <f t="shared" si="349"/>
        <v>2014</v>
      </c>
    </row>
    <row r="3188" spans="1:23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9">
        <f t="shared" si="343"/>
        <v>41898.875</v>
      </c>
      <c r="K3188">
        <v>1408313438</v>
      </c>
      <c r="L3188" s="9">
        <f t="shared" si="344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2">
        <f t="shared" si="345"/>
        <v>1.02</v>
      </c>
      <c r="R3188">
        <f t="shared" si="346"/>
        <v>46.71</v>
      </c>
      <c r="S3188" s="14" t="s">
        <v>8315</v>
      </c>
      <c r="T3188" t="s">
        <v>8316</v>
      </c>
      <c r="U3188" s="9">
        <f t="shared" si="347"/>
        <v>41868.924050925925</v>
      </c>
      <c r="V3188" s="9">
        <f t="shared" si="348"/>
        <v>41898.875</v>
      </c>
      <c r="W3188">
        <f t="shared" si="349"/>
        <v>2014</v>
      </c>
    </row>
    <row r="3189" spans="1:23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9">
        <f t="shared" si="343"/>
        <v>41855.666354166664</v>
      </c>
      <c r="K3189">
        <v>1405439973</v>
      </c>
      <c r="L3189" s="9">
        <f t="shared" si="344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2">
        <f t="shared" si="345"/>
        <v>1.1599999999999999</v>
      </c>
      <c r="R3189">
        <f t="shared" si="346"/>
        <v>71.489999999999995</v>
      </c>
      <c r="S3189" s="14" t="s">
        <v>8315</v>
      </c>
      <c r="T3189" t="s">
        <v>8316</v>
      </c>
      <c r="U3189" s="9">
        <f t="shared" si="347"/>
        <v>41835.666354166664</v>
      </c>
      <c r="V3189" s="9">
        <f t="shared" si="348"/>
        <v>41855.666354166664</v>
      </c>
      <c r="W3189">
        <f t="shared" si="349"/>
        <v>2014</v>
      </c>
    </row>
    <row r="3190" spans="1:23" ht="60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9">
        <f t="shared" si="343"/>
        <v>42165.415532407409</v>
      </c>
      <c r="K3190">
        <v>1432115902</v>
      </c>
      <c r="L3190" s="9">
        <f t="shared" si="344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2">
        <f t="shared" si="345"/>
        <v>0.65</v>
      </c>
      <c r="R3190">
        <f t="shared" si="346"/>
        <v>14.44</v>
      </c>
      <c r="S3190" s="14" t="s">
        <v>8315</v>
      </c>
      <c r="T3190" t="s">
        <v>8357</v>
      </c>
      <c r="U3190" s="9">
        <f t="shared" si="347"/>
        <v>42144.415532407409</v>
      </c>
      <c r="V3190" s="9">
        <f t="shared" si="348"/>
        <v>42165.415532407409</v>
      </c>
      <c r="W3190">
        <f t="shared" si="349"/>
        <v>2015</v>
      </c>
    </row>
    <row r="3191" spans="1:23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9">
        <f t="shared" si="343"/>
        <v>42148.346435185187</v>
      </c>
      <c r="K3191">
        <v>1429863532</v>
      </c>
      <c r="L3191" s="9">
        <f t="shared" si="344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2">
        <f t="shared" si="345"/>
        <v>0.12</v>
      </c>
      <c r="R3191">
        <f t="shared" si="346"/>
        <v>356.84</v>
      </c>
      <c r="S3191" s="14" t="s">
        <v>8315</v>
      </c>
      <c r="T3191" t="s">
        <v>8357</v>
      </c>
      <c r="U3191" s="9">
        <f t="shared" si="347"/>
        <v>42118.346435185187</v>
      </c>
      <c r="V3191" s="9">
        <f t="shared" si="348"/>
        <v>42148.346435185187</v>
      </c>
      <c r="W3191">
        <f t="shared" si="349"/>
        <v>2015</v>
      </c>
    </row>
    <row r="3192" spans="1:23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9">
        <f t="shared" si="343"/>
        <v>42713.192997685182</v>
      </c>
      <c r="K3192">
        <v>1478662675</v>
      </c>
      <c r="L3192" s="9">
        <f t="shared" si="344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2">
        <f t="shared" si="345"/>
        <v>0</v>
      </c>
      <c r="R3192">
        <f t="shared" si="346"/>
        <v>0</v>
      </c>
      <c r="S3192" s="14" t="s">
        <v>8315</v>
      </c>
      <c r="T3192" t="s">
        <v>8357</v>
      </c>
      <c r="U3192" s="9">
        <f t="shared" si="347"/>
        <v>42683.151331018518</v>
      </c>
      <c r="V3192" s="9">
        <f t="shared" si="348"/>
        <v>42713.192997685182</v>
      </c>
      <c r="W3192">
        <f t="shared" si="349"/>
        <v>2016</v>
      </c>
    </row>
    <row r="3193" spans="1:23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9">
        <f t="shared" si="343"/>
        <v>42598.755428240736</v>
      </c>
      <c r="K3193">
        <v>1466186869</v>
      </c>
      <c r="L3193" s="9">
        <f t="shared" si="344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2">
        <f t="shared" si="345"/>
        <v>0.04</v>
      </c>
      <c r="R3193">
        <f t="shared" si="346"/>
        <v>37.75</v>
      </c>
      <c r="S3193" s="14" t="s">
        <v>8315</v>
      </c>
      <c r="T3193" t="s">
        <v>8357</v>
      </c>
      <c r="U3193" s="9">
        <f t="shared" si="347"/>
        <v>42538.755428240736</v>
      </c>
      <c r="V3193" s="9">
        <f t="shared" si="348"/>
        <v>42598.755428240736</v>
      </c>
      <c r="W3193">
        <f t="shared" si="349"/>
        <v>2016</v>
      </c>
    </row>
    <row r="3194" spans="1:23" ht="60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9">
        <f t="shared" si="343"/>
        <v>42063.916666666672</v>
      </c>
      <c r="K3194">
        <v>1421274859</v>
      </c>
      <c r="L3194" s="9">
        <f t="shared" si="344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2">
        <f t="shared" si="345"/>
        <v>0.01</v>
      </c>
      <c r="R3194">
        <f t="shared" si="346"/>
        <v>12.75</v>
      </c>
      <c r="S3194" s="14" t="s">
        <v>8315</v>
      </c>
      <c r="T3194" t="s">
        <v>8357</v>
      </c>
      <c r="U3194" s="9">
        <f t="shared" si="347"/>
        <v>42018.94049768518</v>
      </c>
      <c r="V3194" s="9">
        <f t="shared" si="348"/>
        <v>42063.916666666672</v>
      </c>
      <c r="W3194">
        <f t="shared" si="349"/>
        <v>2015</v>
      </c>
    </row>
    <row r="3195" spans="1:23" ht="45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9">
        <f t="shared" si="343"/>
        <v>42055.968240740738</v>
      </c>
      <c r="K3195">
        <v>1420586056</v>
      </c>
      <c r="L3195" s="9">
        <f t="shared" si="344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2">
        <f t="shared" si="345"/>
        <v>0.12</v>
      </c>
      <c r="R3195">
        <f t="shared" si="346"/>
        <v>24.46</v>
      </c>
      <c r="S3195" s="14" t="s">
        <v>8315</v>
      </c>
      <c r="T3195" t="s">
        <v>8357</v>
      </c>
      <c r="U3195" s="9">
        <f t="shared" si="347"/>
        <v>42010.968240740738</v>
      </c>
      <c r="V3195" s="9">
        <f t="shared" si="348"/>
        <v>42055.968240740738</v>
      </c>
      <c r="W3195">
        <f t="shared" si="349"/>
        <v>2015</v>
      </c>
    </row>
    <row r="3196" spans="1:23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9">
        <f t="shared" si="343"/>
        <v>42212.062476851846</v>
      </c>
      <c r="K3196">
        <v>1435368598</v>
      </c>
      <c r="L3196" s="9">
        <f t="shared" si="344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2">
        <f t="shared" si="345"/>
        <v>0</v>
      </c>
      <c r="R3196">
        <f t="shared" si="346"/>
        <v>0</v>
      </c>
      <c r="S3196" s="14" t="s">
        <v>8315</v>
      </c>
      <c r="T3196" t="s">
        <v>8357</v>
      </c>
      <c r="U3196" s="9">
        <f t="shared" si="347"/>
        <v>42182.062476851846</v>
      </c>
      <c r="V3196" s="9">
        <f t="shared" si="348"/>
        <v>42212.062476851846</v>
      </c>
      <c r="W3196">
        <f t="shared" si="349"/>
        <v>2015</v>
      </c>
    </row>
    <row r="3197" spans="1:23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9">
        <f t="shared" si="343"/>
        <v>42047.594236111108</v>
      </c>
      <c r="K3197">
        <v>1421158542</v>
      </c>
      <c r="L3197" s="9">
        <f t="shared" si="344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2">
        <f t="shared" si="345"/>
        <v>0.59</v>
      </c>
      <c r="R3197">
        <f t="shared" si="346"/>
        <v>53.08</v>
      </c>
      <c r="S3197" s="14" t="s">
        <v>8315</v>
      </c>
      <c r="T3197" t="s">
        <v>8357</v>
      </c>
      <c r="U3197" s="9">
        <f t="shared" si="347"/>
        <v>42017.594236111108</v>
      </c>
      <c r="V3197" s="9">
        <f t="shared" si="348"/>
        <v>42047.594236111108</v>
      </c>
      <c r="W3197">
        <f t="shared" si="349"/>
        <v>2015</v>
      </c>
    </row>
    <row r="3198" spans="1:23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9">
        <f t="shared" si="343"/>
        <v>42217.583333333328</v>
      </c>
      <c r="K3198">
        <v>1433254875</v>
      </c>
      <c r="L3198" s="9">
        <f t="shared" si="344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2">
        <f t="shared" si="345"/>
        <v>0</v>
      </c>
      <c r="R3198">
        <f t="shared" si="346"/>
        <v>300</v>
      </c>
      <c r="S3198" s="14" t="s">
        <v>8315</v>
      </c>
      <c r="T3198" t="s">
        <v>8357</v>
      </c>
      <c r="U3198" s="9">
        <f t="shared" si="347"/>
        <v>42157.598090277781</v>
      </c>
      <c r="V3198" s="9">
        <f t="shared" si="348"/>
        <v>42217.583333333328</v>
      </c>
      <c r="W3198">
        <f t="shared" si="349"/>
        <v>2015</v>
      </c>
    </row>
    <row r="3199" spans="1:23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9">
        <f t="shared" si="343"/>
        <v>42039.493263888886</v>
      </c>
      <c r="K3199">
        <v>1420458618</v>
      </c>
      <c r="L3199" s="9">
        <f t="shared" si="344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2">
        <f t="shared" si="345"/>
        <v>0.11</v>
      </c>
      <c r="R3199">
        <f t="shared" si="346"/>
        <v>286.25</v>
      </c>
      <c r="S3199" s="14" t="s">
        <v>8315</v>
      </c>
      <c r="T3199" t="s">
        <v>8357</v>
      </c>
      <c r="U3199" s="9">
        <f t="shared" si="347"/>
        <v>42009.493263888886</v>
      </c>
      <c r="V3199" s="9">
        <f t="shared" si="348"/>
        <v>42039.493263888886</v>
      </c>
      <c r="W3199">
        <f t="shared" si="349"/>
        <v>2015</v>
      </c>
    </row>
    <row r="3200" spans="1:23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9">
        <f t="shared" si="343"/>
        <v>42051.424502314811</v>
      </c>
      <c r="K3200">
        <v>1420798277</v>
      </c>
      <c r="L3200" s="9">
        <f t="shared" si="344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2">
        <f t="shared" si="345"/>
        <v>0</v>
      </c>
      <c r="R3200">
        <f t="shared" si="346"/>
        <v>36.67</v>
      </c>
      <c r="S3200" s="14" t="s">
        <v>8315</v>
      </c>
      <c r="T3200" t="s">
        <v>8357</v>
      </c>
      <c r="U3200" s="9">
        <f t="shared" si="347"/>
        <v>42013.424502314811</v>
      </c>
      <c r="V3200" s="9">
        <f t="shared" si="348"/>
        <v>42051.424502314811</v>
      </c>
      <c r="W3200">
        <f t="shared" si="349"/>
        <v>2015</v>
      </c>
    </row>
    <row r="3201" spans="1:23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9">
        <f t="shared" si="343"/>
        <v>41888.875</v>
      </c>
      <c r="K3201">
        <v>1407435418</v>
      </c>
      <c r="L3201" s="9">
        <f t="shared" si="344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 s="12">
        <f t="shared" si="345"/>
        <v>0.52</v>
      </c>
      <c r="R3201">
        <f t="shared" si="346"/>
        <v>49.21</v>
      </c>
      <c r="S3201" s="14" t="s">
        <v>8315</v>
      </c>
      <c r="T3201" t="s">
        <v>8357</v>
      </c>
      <c r="U3201" s="9">
        <f t="shared" si="347"/>
        <v>41858.761782407411</v>
      </c>
      <c r="V3201" s="9">
        <f t="shared" si="348"/>
        <v>41888.875</v>
      </c>
      <c r="W3201">
        <f t="shared" si="349"/>
        <v>2014</v>
      </c>
    </row>
    <row r="3202" spans="1:23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9">
        <f t="shared" ref="J3202:J3265" si="350">(I3202/86400)+DATE(1970,1,1)</f>
        <v>42490.231944444444</v>
      </c>
      <c r="K3202">
        <v>1459410101</v>
      </c>
      <c r="L3202" s="9">
        <f t="shared" ref="L3202:L3265" si="351">(K3202/86400)+DATE(1970,1,1)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2">
        <f t="shared" si="345"/>
        <v>0</v>
      </c>
      <c r="R3202">
        <f t="shared" si="346"/>
        <v>1</v>
      </c>
      <c r="S3202" s="14" t="s">
        <v>8315</v>
      </c>
      <c r="T3202" t="s">
        <v>8357</v>
      </c>
      <c r="U3202" s="9">
        <f t="shared" si="347"/>
        <v>42460.320613425924</v>
      </c>
      <c r="V3202" s="9">
        <f t="shared" si="348"/>
        <v>42490.231944444444</v>
      </c>
      <c r="W3202">
        <f t="shared" si="349"/>
        <v>2016</v>
      </c>
    </row>
    <row r="3203" spans="1:23" ht="60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9">
        <f t="shared" si="350"/>
        <v>41882.767094907409</v>
      </c>
      <c r="K3203">
        <v>1407695077</v>
      </c>
      <c r="L3203" s="9">
        <f t="shared" si="35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2">
        <f t="shared" ref="Q3203:Q3266" si="352">ROUND(E3203/D3203,2)</f>
        <v>0.01</v>
      </c>
      <c r="R3203">
        <f t="shared" ref="R3203:R3266" si="353">IFERROR(ROUND(E3203/N3203,2),0)</f>
        <v>12.5</v>
      </c>
      <c r="S3203" s="14" t="s">
        <v>8315</v>
      </c>
      <c r="T3203" t="s">
        <v>8357</v>
      </c>
      <c r="U3203" s="9">
        <f t="shared" ref="U3203:U3266" si="354">(K3203/86400)+DATE(1970,1,1)</f>
        <v>41861.767094907409</v>
      </c>
      <c r="V3203" s="9">
        <f t="shared" ref="V3203:V3266" si="355">(I3203/86400)+DATE(1970,1,1)</f>
        <v>41882.767094907409</v>
      </c>
      <c r="W3203">
        <f t="shared" ref="W3203:W3266" si="356">YEAR(U3203)</f>
        <v>2014</v>
      </c>
    </row>
    <row r="3204" spans="1:23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9">
        <f t="shared" si="350"/>
        <v>42352.249305555553</v>
      </c>
      <c r="K3204">
        <v>1445027346</v>
      </c>
      <c r="L3204" s="9">
        <f t="shared" si="35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2">
        <f t="shared" si="352"/>
        <v>0.55000000000000004</v>
      </c>
      <c r="R3204">
        <f t="shared" si="353"/>
        <v>109.04</v>
      </c>
      <c r="S3204" s="14" t="s">
        <v>8315</v>
      </c>
      <c r="T3204" t="s">
        <v>8357</v>
      </c>
      <c r="U3204" s="9">
        <f t="shared" si="354"/>
        <v>42293.853541666671</v>
      </c>
      <c r="V3204" s="9">
        <f t="shared" si="355"/>
        <v>42352.249305555553</v>
      </c>
      <c r="W3204">
        <f t="shared" si="356"/>
        <v>2015</v>
      </c>
    </row>
    <row r="3205" spans="1:23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9">
        <f t="shared" si="350"/>
        <v>42272.988680555558</v>
      </c>
      <c r="K3205">
        <v>1440632622</v>
      </c>
      <c r="L3205" s="9">
        <f t="shared" si="35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2">
        <f t="shared" si="352"/>
        <v>0.25</v>
      </c>
      <c r="R3205">
        <f t="shared" si="353"/>
        <v>41.67</v>
      </c>
      <c r="S3205" s="14" t="s">
        <v>8315</v>
      </c>
      <c r="T3205" t="s">
        <v>8357</v>
      </c>
      <c r="U3205" s="9">
        <f t="shared" si="354"/>
        <v>42242.988680555558</v>
      </c>
      <c r="V3205" s="9">
        <f t="shared" si="355"/>
        <v>42272.988680555558</v>
      </c>
      <c r="W3205">
        <f t="shared" si="356"/>
        <v>2015</v>
      </c>
    </row>
    <row r="3206" spans="1:23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9">
        <f t="shared" si="350"/>
        <v>42202.676388888889</v>
      </c>
      <c r="K3206">
        <v>1434558479</v>
      </c>
      <c r="L3206" s="9">
        <f t="shared" si="35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2">
        <f t="shared" si="352"/>
        <v>0</v>
      </c>
      <c r="R3206">
        <f t="shared" si="353"/>
        <v>0</v>
      </c>
      <c r="S3206" s="14" t="s">
        <v>8315</v>
      </c>
      <c r="T3206" t="s">
        <v>8357</v>
      </c>
      <c r="U3206" s="9">
        <f t="shared" si="354"/>
        <v>42172.686099537037</v>
      </c>
      <c r="V3206" s="9">
        <f t="shared" si="355"/>
        <v>42202.676388888889</v>
      </c>
      <c r="W3206">
        <f t="shared" si="356"/>
        <v>2015</v>
      </c>
    </row>
    <row r="3207" spans="1:23" ht="60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9">
        <f t="shared" si="350"/>
        <v>42125.374675925923</v>
      </c>
      <c r="K3207">
        <v>1427878772</v>
      </c>
      <c r="L3207" s="9">
        <f t="shared" si="35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2">
        <f t="shared" si="352"/>
        <v>0.03</v>
      </c>
      <c r="R3207">
        <f t="shared" si="353"/>
        <v>22.75</v>
      </c>
      <c r="S3207" s="14" t="s">
        <v>8315</v>
      </c>
      <c r="T3207" t="s">
        <v>8357</v>
      </c>
      <c r="U3207" s="9">
        <f t="shared" si="354"/>
        <v>42095.374675925923</v>
      </c>
      <c r="V3207" s="9">
        <f t="shared" si="355"/>
        <v>42125.374675925923</v>
      </c>
      <c r="W3207">
        <f t="shared" si="356"/>
        <v>2015</v>
      </c>
    </row>
    <row r="3208" spans="1:23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9">
        <f t="shared" si="350"/>
        <v>42266.276053240741</v>
      </c>
      <c r="K3208">
        <v>1440052651</v>
      </c>
      <c r="L3208" s="9">
        <f t="shared" si="35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2">
        <f t="shared" si="352"/>
        <v>0</v>
      </c>
      <c r="R3208">
        <f t="shared" si="353"/>
        <v>0</v>
      </c>
      <c r="S3208" s="14" t="s">
        <v>8315</v>
      </c>
      <c r="T3208" t="s">
        <v>8357</v>
      </c>
      <c r="U3208" s="9">
        <f t="shared" si="354"/>
        <v>42236.276053240741</v>
      </c>
      <c r="V3208" s="9">
        <f t="shared" si="355"/>
        <v>42266.276053240741</v>
      </c>
      <c r="W3208">
        <f t="shared" si="356"/>
        <v>2015</v>
      </c>
    </row>
    <row r="3209" spans="1:23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9">
        <f t="shared" si="350"/>
        <v>42117.236192129625</v>
      </c>
      <c r="K3209">
        <v>1424587207</v>
      </c>
      <c r="L3209" s="9">
        <f t="shared" si="35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2">
        <f t="shared" si="352"/>
        <v>0.46</v>
      </c>
      <c r="R3209">
        <f t="shared" si="353"/>
        <v>70.83</v>
      </c>
      <c r="S3209" s="14" t="s">
        <v>8315</v>
      </c>
      <c r="T3209" t="s">
        <v>8357</v>
      </c>
      <c r="U3209" s="9">
        <f t="shared" si="354"/>
        <v>42057.277858796297</v>
      </c>
      <c r="V3209" s="9">
        <f t="shared" si="355"/>
        <v>42117.236192129625</v>
      </c>
      <c r="W3209">
        <f t="shared" si="356"/>
        <v>2015</v>
      </c>
    </row>
    <row r="3210" spans="1:23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9">
        <f t="shared" si="350"/>
        <v>41848.605057870373</v>
      </c>
      <c r="K3210">
        <v>1404743477</v>
      </c>
      <c r="L3210" s="9">
        <f t="shared" si="35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2">
        <f t="shared" si="352"/>
        <v>1.04</v>
      </c>
      <c r="R3210">
        <f t="shared" si="353"/>
        <v>63.11</v>
      </c>
      <c r="S3210" s="14" t="s">
        <v>8315</v>
      </c>
      <c r="T3210" t="s">
        <v>8316</v>
      </c>
      <c r="U3210" s="9">
        <f t="shared" si="354"/>
        <v>41827.605057870373</v>
      </c>
      <c r="V3210" s="9">
        <f t="shared" si="355"/>
        <v>41848.605057870373</v>
      </c>
      <c r="W3210">
        <f t="shared" si="356"/>
        <v>2014</v>
      </c>
    </row>
    <row r="3211" spans="1:23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9">
        <f t="shared" si="350"/>
        <v>41810.958333333336</v>
      </c>
      <c r="K3211">
        <v>1400512658</v>
      </c>
      <c r="L3211" s="9">
        <f t="shared" si="35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 s="12">
        <f t="shared" si="352"/>
        <v>1.19</v>
      </c>
      <c r="R3211">
        <f t="shared" si="353"/>
        <v>50.16</v>
      </c>
      <c r="S3211" s="14" t="s">
        <v>8315</v>
      </c>
      <c r="T3211" t="s">
        <v>8316</v>
      </c>
      <c r="U3211" s="9">
        <f t="shared" si="354"/>
        <v>41778.637245370366</v>
      </c>
      <c r="V3211" s="9">
        <f t="shared" si="355"/>
        <v>41810.958333333336</v>
      </c>
      <c r="W3211">
        <f t="shared" si="356"/>
        <v>2014</v>
      </c>
    </row>
    <row r="3212" spans="1:23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9">
        <f t="shared" si="350"/>
        <v>41061.165972222225</v>
      </c>
      <c r="K3212">
        <v>1334442519</v>
      </c>
      <c r="L3212" s="9">
        <f t="shared" si="35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2">
        <f t="shared" si="352"/>
        <v>1.26</v>
      </c>
      <c r="R3212">
        <f t="shared" si="353"/>
        <v>62.88</v>
      </c>
      <c r="S3212" s="14" t="s">
        <v>8315</v>
      </c>
      <c r="T3212" t="s">
        <v>8316</v>
      </c>
      <c r="U3212" s="9">
        <f t="shared" si="354"/>
        <v>41013.936562499999</v>
      </c>
      <c r="V3212" s="9">
        <f t="shared" si="355"/>
        <v>41061.165972222225</v>
      </c>
      <c r="W3212">
        <f t="shared" si="356"/>
        <v>2012</v>
      </c>
    </row>
    <row r="3213" spans="1:23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9">
        <f t="shared" si="350"/>
        <v>41866.083333333336</v>
      </c>
      <c r="K3213">
        <v>1405346680</v>
      </c>
      <c r="L3213" s="9">
        <f t="shared" si="35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 s="12">
        <f t="shared" si="352"/>
        <v>1.2</v>
      </c>
      <c r="R3213">
        <f t="shared" si="353"/>
        <v>85.53</v>
      </c>
      <c r="S3213" s="14" t="s">
        <v>8315</v>
      </c>
      <c r="T3213" t="s">
        <v>8316</v>
      </c>
      <c r="U3213" s="9">
        <f t="shared" si="354"/>
        <v>41834.58657407407</v>
      </c>
      <c r="V3213" s="9">
        <f t="shared" si="355"/>
        <v>41866.083333333336</v>
      </c>
      <c r="W3213">
        <f t="shared" si="356"/>
        <v>2014</v>
      </c>
    </row>
    <row r="3214" spans="1:23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9">
        <f t="shared" si="350"/>
        <v>41859.795729166668</v>
      </c>
      <c r="K3214">
        <v>1404932751</v>
      </c>
      <c r="L3214" s="9">
        <f t="shared" si="35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2">
        <f t="shared" si="352"/>
        <v>1.26</v>
      </c>
      <c r="R3214">
        <f t="shared" si="353"/>
        <v>53.72</v>
      </c>
      <c r="S3214" s="14" t="s">
        <v>8315</v>
      </c>
      <c r="T3214" t="s">
        <v>8316</v>
      </c>
      <c r="U3214" s="9">
        <f t="shared" si="354"/>
        <v>41829.795729166668</v>
      </c>
      <c r="V3214" s="9">
        <f t="shared" si="355"/>
        <v>41859.795729166668</v>
      </c>
      <c r="W3214">
        <f t="shared" si="356"/>
        <v>2014</v>
      </c>
    </row>
    <row r="3215" spans="1:23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9">
        <f t="shared" si="350"/>
        <v>42211.763414351852</v>
      </c>
      <c r="K3215">
        <v>1434478759</v>
      </c>
      <c r="L3215" s="9">
        <f t="shared" si="35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2">
        <f t="shared" si="352"/>
        <v>1</v>
      </c>
      <c r="R3215">
        <f t="shared" si="353"/>
        <v>127.81</v>
      </c>
      <c r="S3215" s="14" t="s">
        <v>8315</v>
      </c>
      <c r="T3215" t="s">
        <v>8316</v>
      </c>
      <c r="U3215" s="9">
        <f t="shared" si="354"/>
        <v>42171.763414351852</v>
      </c>
      <c r="V3215" s="9">
        <f t="shared" si="355"/>
        <v>42211.763414351852</v>
      </c>
      <c r="W3215">
        <f t="shared" si="356"/>
        <v>2015</v>
      </c>
    </row>
    <row r="3216" spans="1:23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9">
        <f t="shared" si="350"/>
        <v>42374.996527777781</v>
      </c>
      <c r="K3216">
        <v>1448823673</v>
      </c>
      <c r="L3216" s="9">
        <f t="shared" si="35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2">
        <f t="shared" si="352"/>
        <v>1.02</v>
      </c>
      <c r="R3216">
        <f t="shared" si="353"/>
        <v>106.57</v>
      </c>
      <c r="S3216" s="14" t="s">
        <v>8315</v>
      </c>
      <c r="T3216" t="s">
        <v>8316</v>
      </c>
      <c r="U3216" s="9">
        <f t="shared" si="354"/>
        <v>42337.792511574073</v>
      </c>
      <c r="V3216" s="9">
        <f t="shared" si="355"/>
        <v>42374.996527777781</v>
      </c>
      <c r="W3216">
        <f t="shared" si="356"/>
        <v>2015</v>
      </c>
    </row>
    <row r="3217" spans="1:23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9">
        <f t="shared" si="350"/>
        <v>42257.165972222225</v>
      </c>
      <c r="K3217">
        <v>1438617471</v>
      </c>
      <c r="L3217" s="9">
        <f t="shared" si="35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2">
        <f t="shared" si="352"/>
        <v>1</v>
      </c>
      <c r="R3217">
        <f t="shared" si="353"/>
        <v>262.11</v>
      </c>
      <c r="S3217" s="14" t="s">
        <v>8315</v>
      </c>
      <c r="T3217" t="s">
        <v>8316</v>
      </c>
      <c r="U3217" s="9">
        <f t="shared" si="354"/>
        <v>42219.665173611109</v>
      </c>
      <c r="V3217" s="9">
        <f t="shared" si="355"/>
        <v>42257.165972222225</v>
      </c>
      <c r="W3217">
        <f t="shared" si="356"/>
        <v>2015</v>
      </c>
    </row>
    <row r="3218" spans="1:23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9">
        <f t="shared" si="350"/>
        <v>42196.604166666672</v>
      </c>
      <c r="K3218">
        <v>1433934371</v>
      </c>
      <c r="L3218" s="9">
        <f t="shared" si="35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2">
        <f t="shared" si="352"/>
        <v>1</v>
      </c>
      <c r="R3218">
        <f t="shared" si="353"/>
        <v>57.17</v>
      </c>
      <c r="S3218" s="14" t="s">
        <v>8315</v>
      </c>
      <c r="T3218" t="s">
        <v>8316</v>
      </c>
      <c r="U3218" s="9">
        <f t="shared" si="354"/>
        <v>42165.462627314817</v>
      </c>
      <c r="V3218" s="9">
        <f t="shared" si="355"/>
        <v>42196.604166666672</v>
      </c>
      <c r="W3218">
        <f t="shared" si="356"/>
        <v>2015</v>
      </c>
    </row>
    <row r="3219" spans="1:23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9">
        <f t="shared" si="350"/>
        <v>42678.546111111107</v>
      </c>
      <c r="K3219">
        <v>1475672784</v>
      </c>
      <c r="L3219" s="9">
        <f t="shared" si="35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2">
        <f t="shared" si="352"/>
        <v>1.1599999999999999</v>
      </c>
      <c r="R3219">
        <f t="shared" si="353"/>
        <v>50.2</v>
      </c>
      <c r="S3219" s="14" t="s">
        <v>8315</v>
      </c>
      <c r="T3219" t="s">
        <v>8316</v>
      </c>
      <c r="U3219" s="9">
        <f t="shared" si="354"/>
        <v>42648.546111111107</v>
      </c>
      <c r="V3219" s="9">
        <f t="shared" si="355"/>
        <v>42678.546111111107</v>
      </c>
      <c r="W3219">
        <f t="shared" si="356"/>
        <v>2016</v>
      </c>
    </row>
    <row r="3220" spans="1:23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9">
        <f t="shared" si="350"/>
        <v>42004</v>
      </c>
      <c r="K3220">
        <v>1417132986</v>
      </c>
      <c r="L3220" s="9">
        <f t="shared" si="35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2">
        <f t="shared" si="352"/>
        <v>1.02</v>
      </c>
      <c r="R3220">
        <f t="shared" si="353"/>
        <v>66.59</v>
      </c>
      <c r="S3220" s="14" t="s">
        <v>8315</v>
      </c>
      <c r="T3220" t="s">
        <v>8316</v>
      </c>
      <c r="U3220" s="9">
        <f t="shared" si="354"/>
        <v>41971.002152777779</v>
      </c>
      <c r="V3220" s="9">
        <f t="shared" si="355"/>
        <v>42004</v>
      </c>
      <c r="W3220">
        <f t="shared" si="356"/>
        <v>2014</v>
      </c>
    </row>
    <row r="3221" spans="1:23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9">
        <f t="shared" si="350"/>
        <v>42085.941516203704</v>
      </c>
      <c r="K3221">
        <v>1424043347</v>
      </c>
      <c r="L3221" s="9">
        <f t="shared" si="35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2">
        <f t="shared" si="352"/>
        <v>1</v>
      </c>
      <c r="R3221">
        <f t="shared" si="353"/>
        <v>168.25</v>
      </c>
      <c r="S3221" s="14" t="s">
        <v>8315</v>
      </c>
      <c r="T3221" t="s">
        <v>8316</v>
      </c>
      <c r="U3221" s="9">
        <f t="shared" si="354"/>
        <v>42050.983182870375</v>
      </c>
      <c r="V3221" s="9">
        <f t="shared" si="355"/>
        <v>42085.941516203704</v>
      </c>
      <c r="W3221">
        <f t="shared" si="356"/>
        <v>2015</v>
      </c>
    </row>
    <row r="3222" spans="1:23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9">
        <f t="shared" si="350"/>
        <v>42806.875</v>
      </c>
      <c r="K3222">
        <v>1486411204</v>
      </c>
      <c r="L3222" s="9">
        <f t="shared" si="35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2">
        <f t="shared" si="352"/>
        <v>1.01</v>
      </c>
      <c r="R3222">
        <f t="shared" si="353"/>
        <v>256.37</v>
      </c>
      <c r="S3222" s="14" t="s">
        <v>8315</v>
      </c>
      <c r="T3222" t="s">
        <v>8316</v>
      </c>
      <c r="U3222" s="9">
        <f t="shared" si="354"/>
        <v>42772.833379629628</v>
      </c>
      <c r="V3222" s="9">
        <f t="shared" si="355"/>
        <v>42806.875</v>
      </c>
      <c r="W3222">
        <f t="shared" si="356"/>
        <v>2017</v>
      </c>
    </row>
    <row r="3223" spans="1:23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9">
        <f t="shared" si="350"/>
        <v>42190.696793981479</v>
      </c>
      <c r="K3223">
        <v>1433090603</v>
      </c>
      <c r="L3223" s="9">
        <f t="shared" si="35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2">
        <f t="shared" si="352"/>
        <v>1.03</v>
      </c>
      <c r="R3223">
        <f t="shared" si="353"/>
        <v>36.61</v>
      </c>
      <c r="S3223" s="14" t="s">
        <v>8315</v>
      </c>
      <c r="T3223" t="s">
        <v>8316</v>
      </c>
      <c r="U3223" s="9">
        <f t="shared" si="354"/>
        <v>42155.696793981479</v>
      </c>
      <c r="V3223" s="9">
        <f t="shared" si="355"/>
        <v>42190.696793981479</v>
      </c>
      <c r="W3223">
        <f t="shared" si="356"/>
        <v>2015</v>
      </c>
    </row>
    <row r="3224" spans="1:23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9">
        <f t="shared" si="350"/>
        <v>42301.895138888889</v>
      </c>
      <c r="K3224">
        <v>1443016697</v>
      </c>
      <c r="L3224" s="9">
        <f t="shared" si="35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2">
        <f t="shared" si="352"/>
        <v>1.25</v>
      </c>
      <c r="R3224">
        <f t="shared" si="353"/>
        <v>37.14</v>
      </c>
      <c r="S3224" s="14" t="s">
        <v>8315</v>
      </c>
      <c r="T3224" t="s">
        <v>8316</v>
      </c>
      <c r="U3224" s="9">
        <f t="shared" si="354"/>
        <v>42270.582141203704</v>
      </c>
      <c r="V3224" s="9">
        <f t="shared" si="355"/>
        <v>42301.895138888889</v>
      </c>
      <c r="W3224">
        <f t="shared" si="356"/>
        <v>2015</v>
      </c>
    </row>
    <row r="3225" spans="1:23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9">
        <f t="shared" si="350"/>
        <v>42236.835370370369</v>
      </c>
      <c r="K3225">
        <v>1437508976</v>
      </c>
      <c r="L3225" s="9">
        <f t="shared" si="35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 s="12">
        <f t="shared" si="352"/>
        <v>1.1000000000000001</v>
      </c>
      <c r="R3225">
        <f t="shared" si="353"/>
        <v>45.88</v>
      </c>
      <c r="S3225" s="14" t="s">
        <v>8315</v>
      </c>
      <c r="T3225" t="s">
        <v>8316</v>
      </c>
      <c r="U3225" s="9">
        <f t="shared" si="354"/>
        <v>42206.835370370369</v>
      </c>
      <c r="V3225" s="9">
        <f t="shared" si="355"/>
        <v>42236.835370370369</v>
      </c>
      <c r="W3225">
        <f t="shared" si="356"/>
        <v>2015</v>
      </c>
    </row>
    <row r="3226" spans="1:23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9">
        <f t="shared" si="350"/>
        <v>42745.208333333328</v>
      </c>
      <c r="K3226">
        <v>1479932713</v>
      </c>
      <c r="L3226" s="9">
        <f t="shared" si="35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2">
        <f t="shared" si="352"/>
        <v>1.02</v>
      </c>
      <c r="R3226">
        <f t="shared" si="353"/>
        <v>141.71</v>
      </c>
      <c r="S3226" s="14" t="s">
        <v>8315</v>
      </c>
      <c r="T3226" t="s">
        <v>8316</v>
      </c>
      <c r="U3226" s="9">
        <f t="shared" si="354"/>
        <v>42697.850844907407</v>
      </c>
      <c r="V3226" s="9">
        <f t="shared" si="355"/>
        <v>42745.208333333328</v>
      </c>
      <c r="W3226">
        <f t="shared" si="356"/>
        <v>2016</v>
      </c>
    </row>
    <row r="3227" spans="1:23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9">
        <f t="shared" si="350"/>
        <v>42524.875</v>
      </c>
      <c r="K3227">
        <v>1463145938</v>
      </c>
      <c r="L3227" s="9">
        <f t="shared" si="35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2">
        <f t="shared" si="352"/>
        <v>1.02</v>
      </c>
      <c r="R3227">
        <f t="shared" si="353"/>
        <v>52.49</v>
      </c>
      <c r="S3227" s="14" t="s">
        <v>8315</v>
      </c>
      <c r="T3227" t="s">
        <v>8316</v>
      </c>
      <c r="U3227" s="9">
        <f t="shared" si="354"/>
        <v>42503.559467592597</v>
      </c>
      <c r="V3227" s="9">
        <f t="shared" si="355"/>
        <v>42524.875</v>
      </c>
      <c r="W3227">
        <f t="shared" si="356"/>
        <v>2016</v>
      </c>
    </row>
    <row r="3228" spans="1:23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9">
        <f t="shared" si="350"/>
        <v>42307.583472222221</v>
      </c>
      <c r="K3228">
        <v>1443621612</v>
      </c>
      <c r="L3228" s="9">
        <f t="shared" si="35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2">
        <f t="shared" si="352"/>
        <v>1.04</v>
      </c>
      <c r="R3228">
        <f t="shared" si="353"/>
        <v>59.52</v>
      </c>
      <c r="S3228" s="14" t="s">
        <v>8315</v>
      </c>
      <c r="T3228" t="s">
        <v>8316</v>
      </c>
      <c r="U3228" s="9">
        <f t="shared" si="354"/>
        <v>42277.583472222221</v>
      </c>
      <c r="V3228" s="9">
        <f t="shared" si="355"/>
        <v>42307.583472222221</v>
      </c>
      <c r="W3228">
        <f t="shared" si="356"/>
        <v>2015</v>
      </c>
    </row>
    <row r="3229" spans="1:23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9">
        <f t="shared" si="350"/>
        <v>42752.882361111115</v>
      </c>
      <c r="K3229">
        <v>1482095436</v>
      </c>
      <c r="L3229" s="9">
        <f t="shared" si="35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2">
        <f t="shared" si="352"/>
        <v>1.25</v>
      </c>
      <c r="R3229">
        <f t="shared" si="353"/>
        <v>50</v>
      </c>
      <c r="S3229" s="14" t="s">
        <v>8315</v>
      </c>
      <c r="T3229" t="s">
        <v>8316</v>
      </c>
      <c r="U3229" s="9">
        <f t="shared" si="354"/>
        <v>42722.882361111115</v>
      </c>
      <c r="V3229" s="9">
        <f t="shared" si="355"/>
        <v>42752.882361111115</v>
      </c>
      <c r="W3229">
        <f t="shared" si="356"/>
        <v>2016</v>
      </c>
    </row>
    <row r="3230" spans="1:23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9">
        <f t="shared" si="350"/>
        <v>42355.207638888889</v>
      </c>
      <c r="K3230">
        <v>1447606884</v>
      </c>
      <c r="L3230" s="9">
        <f t="shared" si="35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2">
        <f t="shared" si="352"/>
        <v>1.02</v>
      </c>
      <c r="R3230">
        <f t="shared" si="353"/>
        <v>193.62</v>
      </c>
      <c r="S3230" s="14" t="s">
        <v>8315</v>
      </c>
      <c r="T3230" t="s">
        <v>8316</v>
      </c>
      <c r="U3230" s="9">
        <f t="shared" si="354"/>
        <v>42323.70930555556</v>
      </c>
      <c r="V3230" s="9">
        <f t="shared" si="355"/>
        <v>42355.207638888889</v>
      </c>
      <c r="W3230">
        <f t="shared" si="356"/>
        <v>2015</v>
      </c>
    </row>
    <row r="3231" spans="1:23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9">
        <f t="shared" si="350"/>
        <v>41963.333310185189</v>
      </c>
      <c r="K3231">
        <v>1413874798</v>
      </c>
      <c r="L3231" s="9">
        <f t="shared" si="35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2">
        <f t="shared" si="352"/>
        <v>1.08</v>
      </c>
      <c r="R3231">
        <f t="shared" si="353"/>
        <v>106.8</v>
      </c>
      <c r="S3231" s="14" t="s">
        <v>8315</v>
      </c>
      <c r="T3231" t="s">
        <v>8316</v>
      </c>
      <c r="U3231" s="9">
        <f t="shared" si="354"/>
        <v>41933.291643518518</v>
      </c>
      <c r="V3231" s="9">
        <f t="shared" si="355"/>
        <v>41963.333310185189</v>
      </c>
      <c r="W3231">
        <f t="shared" si="356"/>
        <v>2014</v>
      </c>
    </row>
    <row r="3232" spans="1:23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9">
        <f t="shared" si="350"/>
        <v>41913.165972222225</v>
      </c>
      <c r="K3232">
        <v>1410840126</v>
      </c>
      <c r="L3232" s="9">
        <f t="shared" si="35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 s="12">
        <f t="shared" si="352"/>
        <v>1.1000000000000001</v>
      </c>
      <c r="R3232">
        <f t="shared" si="353"/>
        <v>77.22</v>
      </c>
      <c r="S3232" s="14" t="s">
        <v>8315</v>
      </c>
      <c r="T3232" t="s">
        <v>8316</v>
      </c>
      <c r="U3232" s="9">
        <f t="shared" si="354"/>
        <v>41898.168124999997</v>
      </c>
      <c r="V3232" s="9">
        <f t="shared" si="355"/>
        <v>41913.165972222225</v>
      </c>
      <c r="W3232">
        <f t="shared" si="356"/>
        <v>2014</v>
      </c>
    </row>
    <row r="3233" spans="1:23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9">
        <f t="shared" si="350"/>
        <v>42476.943831018521</v>
      </c>
      <c r="K3233">
        <v>1458254347</v>
      </c>
      <c r="L3233" s="9">
        <f t="shared" si="35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2">
        <f t="shared" si="352"/>
        <v>1.61</v>
      </c>
      <c r="R3233">
        <f t="shared" si="353"/>
        <v>57.5</v>
      </c>
      <c r="S3233" s="14" t="s">
        <v>8315</v>
      </c>
      <c r="T3233" t="s">
        <v>8316</v>
      </c>
      <c r="U3233" s="9">
        <f t="shared" si="354"/>
        <v>42446.943831018521</v>
      </c>
      <c r="V3233" s="9">
        <f t="shared" si="355"/>
        <v>42476.943831018521</v>
      </c>
      <c r="W3233">
        <f t="shared" si="356"/>
        <v>2016</v>
      </c>
    </row>
    <row r="3234" spans="1:23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9">
        <f t="shared" si="350"/>
        <v>42494.165972222225</v>
      </c>
      <c r="K3234">
        <v>1459711917</v>
      </c>
      <c r="L3234" s="9">
        <f t="shared" si="35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2">
        <f t="shared" si="352"/>
        <v>1.31</v>
      </c>
      <c r="R3234">
        <f t="shared" si="353"/>
        <v>50.46</v>
      </c>
      <c r="S3234" s="14" t="s">
        <v>8315</v>
      </c>
      <c r="T3234" t="s">
        <v>8316</v>
      </c>
      <c r="U3234" s="9">
        <f t="shared" si="354"/>
        <v>42463.81385416667</v>
      </c>
      <c r="V3234" s="9">
        <f t="shared" si="355"/>
        <v>42494.165972222225</v>
      </c>
      <c r="W3234">
        <f t="shared" si="356"/>
        <v>2016</v>
      </c>
    </row>
    <row r="3235" spans="1:23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9">
        <f t="shared" si="350"/>
        <v>42796.805034722223</v>
      </c>
      <c r="K3235">
        <v>1485890355</v>
      </c>
      <c r="L3235" s="9">
        <f t="shared" si="35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2">
        <f t="shared" si="352"/>
        <v>1.19</v>
      </c>
      <c r="R3235">
        <f t="shared" si="353"/>
        <v>97.38</v>
      </c>
      <c r="S3235" s="14" t="s">
        <v>8315</v>
      </c>
      <c r="T3235" t="s">
        <v>8316</v>
      </c>
      <c r="U3235" s="9">
        <f t="shared" si="354"/>
        <v>42766.805034722223</v>
      </c>
      <c r="V3235" s="9">
        <f t="shared" si="355"/>
        <v>42796.805034722223</v>
      </c>
      <c r="W3235">
        <f t="shared" si="356"/>
        <v>2017</v>
      </c>
    </row>
    <row r="3236" spans="1:23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9">
        <f t="shared" si="350"/>
        <v>42767.979861111111</v>
      </c>
      <c r="K3236">
        <v>1483124208</v>
      </c>
      <c r="L3236" s="9">
        <f t="shared" si="35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2">
        <f t="shared" si="352"/>
        <v>1</v>
      </c>
      <c r="R3236">
        <f t="shared" si="353"/>
        <v>34.92</v>
      </c>
      <c r="S3236" s="14" t="s">
        <v>8315</v>
      </c>
      <c r="T3236" t="s">
        <v>8316</v>
      </c>
      <c r="U3236" s="9">
        <f t="shared" si="354"/>
        <v>42734.789444444439</v>
      </c>
      <c r="V3236" s="9">
        <f t="shared" si="355"/>
        <v>42767.979861111111</v>
      </c>
      <c r="W3236">
        <f t="shared" si="356"/>
        <v>2016</v>
      </c>
    </row>
    <row r="3237" spans="1:23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9">
        <f t="shared" si="350"/>
        <v>42552.347812499997</v>
      </c>
      <c r="K3237">
        <v>1464769251</v>
      </c>
      <c r="L3237" s="9">
        <f t="shared" si="35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2">
        <f t="shared" si="352"/>
        <v>1.03</v>
      </c>
      <c r="R3237">
        <f t="shared" si="353"/>
        <v>85.53</v>
      </c>
      <c r="S3237" s="14" t="s">
        <v>8315</v>
      </c>
      <c r="T3237" t="s">
        <v>8316</v>
      </c>
      <c r="U3237" s="9">
        <f t="shared" si="354"/>
        <v>42522.347812499997</v>
      </c>
      <c r="V3237" s="9">
        <f t="shared" si="355"/>
        <v>42552.347812499997</v>
      </c>
      <c r="W3237">
        <f t="shared" si="356"/>
        <v>2016</v>
      </c>
    </row>
    <row r="3238" spans="1:23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9">
        <f t="shared" si="350"/>
        <v>42732.917048611111</v>
      </c>
      <c r="K3238">
        <v>1480370433</v>
      </c>
      <c r="L3238" s="9">
        <f t="shared" si="35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2">
        <f t="shared" si="352"/>
        <v>1.01</v>
      </c>
      <c r="R3238">
        <f t="shared" si="353"/>
        <v>182.91</v>
      </c>
      <c r="S3238" s="14" t="s">
        <v>8315</v>
      </c>
      <c r="T3238" t="s">
        <v>8316</v>
      </c>
      <c r="U3238" s="9">
        <f t="shared" si="354"/>
        <v>42702.917048611111</v>
      </c>
      <c r="V3238" s="9">
        <f t="shared" si="355"/>
        <v>42732.917048611111</v>
      </c>
      <c r="W3238">
        <f t="shared" si="356"/>
        <v>2016</v>
      </c>
    </row>
    <row r="3239" spans="1:23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9">
        <f t="shared" si="350"/>
        <v>42276.165972222225</v>
      </c>
      <c r="K3239">
        <v>1441452184</v>
      </c>
      <c r="L3239" s="9">
        <f t="shared" si="35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2">
        <f t="shared" si="352"/>
        <v>1.01</v>
      </c>
      <c r="R3239">
        <f t="shared" si="353"/>
        <v>131.13999999999999</v>
      </c>
      <c r="S3239" s="14" t="s">
        <v>8315</v>
      </c>
      <c r="T3239" t="s">
        <v>8316</v>
      </c>
      <c r="U3239" s="9">
        <f t="shared" si="354"/>
        <v>42252.474351851852</v>
      </c>
      <c r="V3239" s="9">
        <f t="shared" si="355"/>
        <v>42276.165972222225</v>
      </c>
      <c r="W3239">
        <f t="shared" si="356"/>
        <v>2015</v>
      </c>
    </row>
    <row r="3240" spans="1:23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9">
        <f t="shared" si="350"/>
        <v>42186.510393518518</v>
      </c>
      <c r="K3240">
        <v>1433160898</v>
      </c>
      <c r="L3240" s="9">
        <f t="shared" si="35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2">
        <f t="shared" si="352"/>
        <v>1.1200000000000001</v>
      </c>
      <c r="R3240">
        <f t="shared" si="353"/>
        <v>39.81</v>
      </c>
      <c r="S3240" s="14" t="s">
        <v>8315</v>
      </c>
      <c r="T3240" t="s">
        <v>8316</v>
      </c>
      <c r="U3240" s="9">
        <f t="shared" si="354"/>
        <v>42156.510393518518</v>
      </c>
      <c r="V3240" s="9">
        <f t="shared" si="355"/>
        <v>42186.510393518518</v>
      </c>
      <c r="W3240">
        <f t="shared" si="356"/>
        <v>2015</v>
      </c>
    </row>
    <row r="3241" spans="1:23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9">
        <f t="shared" si="350"/>
        <v>42302.999305555553</v>
      </c>
      <c r="K3241">
        <v>1443665293</v>
      </c>
      <c r="L3241" s="9">
        <f t="shared" si="35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2">
        <f t="shared" si="352"/>
        <v>1.06</v>
      </c>
      <c r="R3241">
        <f t="shared" si="353"/>
        <v>59.7</v>
      </c>
      <c r="S3241" s="14" t="s">
        <v>8315</v>
      </c>
      <c r="T3241" t="s">
        <v>8316</v>
      </c>
      <c r="U3241" s="9">
        <f t="shared" si="354"/>
        <v>42278.089039351849</v>
      </c>
      <c r="V3241" s="9">
        <f t="shared" si="355"/>
        <v>42302.999305555553</v>
      </c>
      <c r="W3241">
        <f t="shared" si="356"/>
        <v>2015</v>
      </c>
    </row>
    <row r="3242" spans="1:23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9">
        <f t="shared" si="350"/>
        <v>42782.958333333328</v>
      </c>
      <c r="K3242">
        <v>1484843948</v>
      </c>
      <c r="L3242" s="9">
        <f t="shared" si="35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2">
        <f t="shared" si="352"/>
        <v>1.01</v>
      </c>
      <c r="R3242">
        <f t="shared" si="353"/>
        <v>88.74</v>
      </c>
      <c r="S3242" s="14" t="s">
        <v>8315</v>
      </c>
      <c r="T3242" t="s">
        <v>8316</v>
      </c>
      <c r="U3242" s="9">
        <f t="shared" si="354"/>
        <v>42754.693842592591</v>
      </c>
      <c r="V3242" s="9">
        <f t="shared" si="355"/>
        <v>42782.958333333328</v>
      </c>
      <c r="W3242">
        <f t="shared" si="356"/>
        <v>2017</v>
      </c>
    </row>
    <row r="3243" spans="1:23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9">
        <f t="shared" si="350"/>
        <v>41926.290972222225</v>
      </c>
      <c r="K3243">
        <v>1410421670</v>
      </c>
      <c r="L3243" s="9">
        <f t="shared" si="35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2">
        <f t="shared" si="352"/>
        <v>1.1499999999999999</v>
      </c>
      <c r="R3243">
        <f t="shared" si="353"/>
        <v>58.69</v>
      </c>
      <c r="S3243" s="14" t="s">
        <v>8315</v>
      </c>
      <c r="T3243" t="s">
        <v>8316</v>
      </c>
      <c r="U3243" s="9">
        <f t="shared" si="354"/>
        <v>41893.324884259258</v>
      </c>
      <c r="V3243" s="9">
        <f t="shared" si="355"/>
        <v>41926.290972222225</v>
      </c>
      <c r="W3243">
        <f t="shared" si="356"/>
        <v>2014</v>
      </c>
    </row>
    <row r="3244" spans="1:23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9">
        <f t="shared" si="350"/>
        <v>41901.755694444444</v>
      </c>
      <c r="K3244">
        <v>1408558092</v>
      </c>
      <c r="L3244" s="9">
        <f t="shared" si="35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2">
        <f t="shared" si="352"/>
        <v>1.27</v>
      </c>
      <c r="R3244">
        <f t="shared" si="353"/>
        <v>69.569999999999993</v>
      </c>
      <c r="S3244" s="14" t="s">
        <v>8315</v>
      </c>
      <c r="T3244" t="s">
        <v>8316</v>
      </c>
      <c r="U3244" s="9">
        <f t="shared" si="354"/>
        <v>41871.755694444444</v>
      </c>
      <c r="V3244" s="9">
        <f t="shared" si="355"/>
        <v>41901.755694444444</v>
      </c>
      <c r="W3244">
        <f t="shared" si="356"/>
        <v>2014</v>
      </c>
    </row>
    <row r="3245" spans="1:23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9">
        <f t="shared" si="350"/>
        <v>42286</v>
      </c>
      <c r="K3245">
        <v>1442283562</v>
      </c>
      <c r="L3245" s="9">
        <f t="shared" si="35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2">
        <f t="shared" si="352"/>
        <v>1.03</v>
      </c>
      <c r="R3245">
        <f t="shared" si="353"/>
        <v>115.87</v>
      </c>
      <c r="S3245" s="14" t="s">
        <v>8315</v>
      </c>
      <c r="T3245" t="s">
        <v>8316</v>
      </c>
      <c r="U3245" s="9">
        <f t="shared" si="354"/>
        <v>42262.096782407403</v>
      </c>
      <c r="V3245" s="9">
        <f t="shared" si="355"/>
        <v>42286</v>
      </c>
      <c r="W3245">
        <f t="shared" si="356"/>
        <v>2015</v>
      </c>
    </row>
    <row r="3246" spans="1:23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9">
        <f t="shared" si="350"/>
        <v>42705.735902777778</v>
      </c>
      <c r="K3246">
        <v>1478018382</v>
      </c>
      <c r="L3246" s="9">
        <f t="shared" si="35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2">
        <f t="shared" si="352"/>
        <v>1.03</v>
      </c>
      <c r="R3246">
        <f t="shared" si="353"/>
        <v>23.87</v>
      </c>
      <c r="S3246" s="14" t="s">
        <v>8315</v>
      </c>
      <c r="T3246" t="s">
        <v>8316</v>
      </c>
      <c r="U3246" s="9">
        <f t="shared" si="354"/>
        <v>42675.694236111114</v>
      </c>
      <c r="V3246" s="9">
        <f t="shared" si="355"/>
        <v>42705.735902777778</v>
      </c>
      <c r="W3246">
        <f t="shared" si="356"/>
        <v>2016</v>
      </c>
    </row>
    <row r="3247" spans="1:23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9">
        <f t="shared" si="350"/>
        <v>42167.083333333328</v>
      </c>
      <c r="K3247">
        <v>1431354258</v>
      </c>
      <c r="L3247" s="9">
        <f t="shared" si="35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2">
        <f t="shared" si="352"/>
        <v>1.04</v>
      </c>
      <c r="R3247">
        <f t="shared" si="353"/>
        <v>81.13</v>
      </c>
      <c r="S3247" s="14" t="s">
        <v>8315</v>
      </c>
      <c r="T3247" t="s">
        <v>8316</v>
      </c>
      <c r="U3247" s="9">
        <f t="shared" si="354"/>
        <v>42135.60020833333</v>
      </c>
      <c r="V3247" s="9">
        <f t="shared" si="355"/>
        <v>42167.083333333328</v>
      </c>
      <c r="W3247">
        <f t="shared" si="356"/>
        <v>2015</v>
      </c>
    </row>
    <row r="3248" spans="1:23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9">
        <f t="shared" si="350"/>
        <v>42259.165972222225</v>
      </c>
      <c r="K3248">
        <v>1439551200</v>
      </c>
      <c r="L3248" s="9">
        <f t="shared" si="35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2">
        <f t="shared" si="352"/>
        <v>1.1100000000000001</v>
      </c>
      <c r="R3248">
        <f t="shared" si="353"/>
        <v>57.63</v>
      </c>
      <c r="S3248" s="14" t="s">
        <v>8315</v>
      </c>
      <c r="T3248" t="s">
        <v>8316</v>
      </c>
      <c r="U3248" s="9">
        <f t="shared" si="354"/>
        <v>42230.472222222219</v>
      </c>
      <c r="V3248" s="9">
        <f t="shared" si="355"/>
        <v>42259.165972222225</v>
      </c>
      <c r="W3248">
        <f t="shared" si="356"/>
        <v>2015</v>
      </c>
    </row>
    <row r="3249" spans="1:23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9">
        <f t="shared" si="350"/>
        <v>42197.434166666666</v>
      </c>
      <c r="K3249">
        <v>1434104712</v>
      </c>
      <c r="L3249" s="9">
        <f t="shared" si="35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2">
        <f t="shared" si="352"/>
        <v>1.06</v>
      </c>
      <c r="R3249">
        <f t="shared" si="353"/>
        <v>46.43</v>
      </c>
      <c r="S3249" s="14" t="s">
        <v>8315</v>
      </c>
      <c r="T3249" t="s">
        <v>8316</v>
      </c>
      <c r="U3249" s="9">
        <f t="shared" si="354"/>
        <v>42167.434166666666</v>
      </c>
      <c r="V3249" s="9">
        <f t="shared" si="355"/>
        <v>42197.434166666666</v>
      </c>
      <c r="W3249">
        <f t="shared" si="356"/>
        <v>2015</v>
      </c>
    </row>
    <row r="3250" spans="1:23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9">
        <f t="shared" si="350"/>
        <v>42098.846724537041</v>
      </c>
      <c r="K3250">
        <v>1425590357</v>
      </c>
      <c r="L3250" s="9">
        <f t="shared" si="35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2">
        <f t="shared" si="352"/>
        <v>1.01</v>
      </c>
      <c r="R3250">
        <f t="shared" si="353"/>
        <v>60.48</v>
      </c>
      <c r="S3250" s="14" t="s">
        <v>8315</v>
      </c>
      <c r="T3250" t="s">
        <v>8316</v>
      </c>
      <c r="U3250" s="9">
        <f t="shared" si="354"/>
        <v>42068.888391203705</v>
      </c>
      <c r="V3250" s="9">
        <f t="shared" si="355"/>
        <v>42098.846724537041</v>
      </c>
      <c r="W3250">
        <f t="shared" si="356"/>
        <v>2015</v>
      </c>
    </row>
    <row r="3251" spans="1:23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9">
        <f t="shared" si="350"/>
        <v>42175.746689814812</v>
      </c>
      <c r="K3251">
        <v>1432230914</v>
      </c>
      <c r="L3251" s="9">
        <f t="shared" si="35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2">
        <f t="shared" si="352"/>
        <v>1.05</v>
      </c>
      <c r="R3251">
        <f t="shared" si="353"/>
        <v>65.58</v>
      </c>
      <c r="S3251" s="14" t="s">
        <v>8315</v>
      </c>
      <c r="T3251" t="s">
        <v>8316</v>
      </c>
      <c r="U3251" s="9">
        <f t="shared" si="354"/>
        <v>42145.746689814812</v>
      </c>
      <c r="V3251" s="9">
        <f t="shared" si="355"/>
        <v>42175.746689814812</v>
      </c>
      <c r="W3251">
        <f t="shared" si="356"/>
        <v>2015</v>
      </c>
    </row>
    <row r="3252" spans="1:23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9">
        <f t="shared" si="350"/>
        <v>41948.783842592595</v>
      </c>
      <c r="K3252">
        <v>1412617724</v>
      </c>
      <c r="L3252" s="9">
        <f t="shared" si="35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2">
        <f t="shared" si="352"/>
        <v>1.02</v>
      </c>
      <c r="R3252">
        <f t="shared" si="353"/>
        <v>119.19</v>
      </c>
      <c r="S3252" s="14" t="s">
        <v>8315</v>
      </c>
      <c r="T3252" t="s">
        <v>8316</v>
      </c>
      <c r="U3252" s="9">
        <f t="shared" si="354"/>
        <v>41918.742175925923</v>
      </c>
      <c r="V3252" s="9">
        <f t="shared" si="355"/>
        <v>41948.783842592595</v>
      </c>
      <c r="W3252">
        <f t="shared" si="356"/>
        <v>2014</v>
      </c>
    </row>
    <row r="3253" spans="1:23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9">
        <f t="shared" si="350"/>
        <v>42176.731087962966</v>
      </c>
      <c r="K3253">
        <v>1432315966</v>
      </c>
      <c r="L3253" s="9">
        <f t="shared" si="35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2">
        <f t="shared" si="352"/>
        <v>1.1100000000000001</v>
      </c>
      <c r="R3253">
        <f t="shared" si="353"/>
        <v>83.05</v>
      </c>
      <c r="S3253" s="14" t="s">
        <v>8315</v>
      </c>
      <c r="T3253" t="s">
        <v>8316</v>
      </c>
      <c r="U3253" s="9">
        <f t="shared" si="354"/>
        <v>42146.731087962966</v>
      </c>
      <c r="V3253" s="9">
        <f t="shared" si="355"/>
        <v>42176.731087962966</v>
      </c>
      <c r="W3253">
        <f t="shared" si="356"/>
        <v>2015</v>
      </c>
    </row>
    <row r="3254" spans="1:23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9">
        <f t="shared" si="350"/>
        <v>42620.472685185188</v>
      </c>
      <c r="K3254">
        <v>1470655240</v>
      </c>
      <c r="L3254" s="9">
        <f t="shared" si="35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2">
        <f t="shared" si="352"/>
        <v>1.28</v>
      </c>
      <c r="R3254">
        <f t="shared" si="353"/>
        <v>57.52</v>
      </c>
      <c r="S3254" s="14" t="s">
        <v>8315</v>
      </c>
      <c r="T3254" t="s">
        <v>8316</v>
      </c>
      <c r="U3254" s="9">
        <f t="shared" si="354"/>
        <v>42590.472685185188</v>
      </c>
      <c r="V3254" s="9">
        <f t="shared" si="355"/>
        <v>42620.472685185188</v>
      </c>
      <c r="W3254">
        <f t="shared" si="356"/>
        <v>2016</v>
      </c>
    </row>
    <row r="3255" spans="1:23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9">
        <f t="shared" si="350"/>
        <v>42621.15625</v>
      </c>
      <c r="K3255">
        <v>1471701028</v>
      </c>
      <c r="L3255" s="9">
        <f t="shared" si="35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2">
        <f t="shared" si="352"/>
        <v>1.02</v>
      </c>
      <c r="R3255">
        <f t="shared" si="353"/>
        <v>177.09</v>
      </c>
      <c r="S3255" s="14" t="s">
        <v>8315</v>
      </c>
      <c r="T3255" t="s">
        <v>8316</v>
      </c>
      <c r="U3255" s="9">
        <f t="shared" si="354"/>
        <v>42602.576712962968</v>
      </c>
      <c r="V3255" s="9">
        <f t="shared" si="355"/>
        <v>42621.15625</v>
      </c>
      <c r="W3255">
        <f t="shared" si="356"/>
        <v>2016</v>
      </c>
    </row>
    <row r="3256" spans="1:23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9">
        <f t="shared" si="350"/>
        <v>42089.044085648144</v>
      </c>
      <c r="K3256">
        <v>1424743409</v>
      </c>
      <c r="L3256" s="9">
        <f t="shared" si="35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2">
        <f t="shared" si="352"/>
        <v>1.01</v>
      </c>
      <c r="R3256">
        <f t="shared" si="353"/>
        <v>70.77</v>
      </c>
      <c r="S3256" s="14" t="s">
        <v>8315</v>
      </c>
      <c r="T3256" t="s">
        <v>8316</v>
      </c>
      <c r="U3256" s="9">
        <f t="shared" si="354"/>
        <v>42059.085752314815</v>
      </c>
      <c r="V3256" s="9">
        <f t="shared" si="355"/>
        <v>42089.044085648144</v>
      </c>
      <c r="W3256">
        <f t="shared" si="356"/>
        <v>2015</v>
      </c>
    </row>
    <row r="3257" spans="1:23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9">
        <f t="shared" si="350"/>
        <v>41919.768229166664</v>
      </c>
      <c r="K3257">
        <v>1410114375</v>
      </c>
      <c r="L3257" s="9">
        <f t="shared" si="35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2">
        <f t="shared" si="352"/>
        <v>1.75</v>
      </c>
      <c r="R3257">
        <f t="shared" si="353"/>
        <v>29.17</v>
      </c>
      <c r="S3257" s="14" t="s">
        <v>8315</v>
      </c>
      <c r="T3257" t="s">
        <v>8316</v>
      </c>
      <c r="U3257" s="9">
        <f t="shared" si="354"/>
        <v>41889.768229166664</v>
      </c>
      <c r="V3257" s="9">
        <f t="shared" si="355"/>
        <v>41919.768229166664</v>
      </c>
      <c r="W3257">
        <f t="shared" si="356"/>
        <v>2014</v>
      </c>
    </row>
    <row r="3258" spans="1:23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9">
        <f t="shared" si="350"/>
        <v>42166.165972222225</v>
      </c>
      <c r="K3258">
        <v>1432129577</v>
      </c>
      <c r="L3258" s="9">
        <f t="shared" si="35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2">
        <f t="shared" si="352"/>
        <v>1.28</v>
      </c>
      <c r="R3258">
        <f t="shared" si="353"/>
        <v>72.760000000000005</v>
      </c>
      <c r="S3258" s="14" t="s">
        <v>8315</v>
      </c>
      <c r="T3258" t="s">
        <v>8316</v>
      </c>
      <c r="U3258" s="9">
        <f t="shared" si="354"/>
        <v>42144.573807870373</v>
      </c>
      <c r="V3258" s="9">
        <f t="shared" si="355"/>
        <v>42166.165972222225</v>
      </c>
      <c r="W3258">
        <f t="shared" si="356"/>
        <v>2015</v>
      </c>
    </row>
    <row r="3259" spans="1:23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9">
        <f t="shared" si="350"/>
        <v>42788.559629629628</v>
      </c>
      <c r="K3259">
        <v>1485177952</v>
      </c>
      <c r="L3259" s="9">
        <f t="shared" si="35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2">
        <f t="shared" si="352"/>
        <v>1.06</v>
      </c>
      <c r="R3259">
        <f t="shared" si="353"/>
        <v>51.85</v>
      </c>
      <c r="S3259" s="14" t="s">
        <v>8315</v>
      </c>
      <c r="T3259" t="s">
        <v>8316</v>
      </c>
      <c r="U3259" s="9">
        <f t="shared" si="354"/>
        <v>42758.559629629628</v>
      </c>
      <c r="V3259" s="9">
        <f t="shared" si="355"/>
        <v>42788.559629629628</v>
      </c>
      <c r="W3259">
        <f t="shared" si="356"/>
        <v>2017</v>
      </c>
    </row>
    <row r="3260" spans="1:23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9">
        <f t="shared" si="350"/>
        <v>42012.887280092589</v>
      </c>
      <c r="K3260">
        <v>1418159861</v>
      </c>
      <c r="L3260" s="9">
        <f t="shared" si="35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2">
        <f t="shared" si="352"/>
        <v>1.05</v>
      </c>
      <c r="R3260">
        <f t="shared" si="353"/>
        <v>98.2</v>
      </c>
      <c r="S3260" s="14" t="s">
        <v>8315</v>
      </c>
      <c r="T3260" t="s">
        <v>8316</v>
      </c>
      <c r="U3260" s="9">
        <f t="shared" si="354"/>
        <v>41982.887280092589</v>
      </c>
      <c r="V3260" s="9">
        <f t="shared" si="355"/>
        <v>42012.887280092589</v>
      </c>
      <c r="W3260">
        <f t="shared" si="356"/>
        <v>2014</v>
      </c>
    </row>
    <row r="3261" spans="1:23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9">
        <f t="shared" si="350"/>
        <v>42644.165972222225</v>
      </c>
      <c r="K3261">
        <v>1472753745</v>
      </c>
      <c r="L3261" s="9">
        <f t="shared" si="35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2">
        <f t="shared" si="352"/>
        <v>1.06</v>
      </c>
      <c r="R3261">
        <f t="shared" si="353"/>
        <v>251.74</v>
      </c>
      <c r="S3261" s="14" t="s">
        <v>8315</v>
      </c>
      <c r="T3261" t="s">
        <v>8316</v>
      </c>
      <c r="U3261" s="9">
        <f t="shared" si="354"/>
        <v>42614.760937500003</v>
      </c>
      <c r="V3261" s="9">
        <f t="shared" si="355"/>
        <v>42644.165972222225</v>
      </c>
      <c r="W3261">
        <f t="shared" si="356"/>
        <v>2016</v>
      </c>
    </row>
    <row r="3262" spans="1:23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9">
        <f t="shared" si="350"/>
        <v>42338.714328703703</v>
      </c>
      <c r="K3262">
        <v>1445875718</v>
      </c>
      <c r="L3262" s="9">
        <f t="shared" si="35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2">
        <f t="shared" si="352"/>
        <v>1.0900000000000001</v>
      </c>
      <c r="R3262">
        <f t="shared" si="353"/>
        <v>74.819999999999993</v>
      </c>
      <c r="S3262" s="14" t="s">
        <v>8315</v>
      </c>
      <c r="T3262" t="s">
        <v>8316</v>
      </c>
      <c r="U3262" s="9">
        <f t="shared" si="354"/>
        <v>42303.672662037032</v>
      </c>
      <c r="V3262" s="9">
        <f t="shared" si="355"/>
        <v>42338.714328703703</v>
      </c>
      <c r="W3262">
        <f t="shared" si="356"/>
        <v>2015</v>
      </c>
    </row>
    <row r="3263" spans="1:23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9">
        <f t="shared" si="350"/>
        <v>42201.725416666668</v>
      </c>
      <c r="K3263">
        <v>1434475476</v>
      </c>
      <c r="L3263" s="9">
        <f t="shared" si="35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2">
        <f t="shared" si="352"/>
        <v>1</v>
      </c>
      <c r="R3263">
        <f t="shared" si="353"/>
        <v>67.650000000000006</v>
      </c>
      <c r="S3263" s="14" t="s">
        <v>8315</v>
      </c>
      <c r="T3263" t="s">
        <v>8316</v>
      </c>
      <c r="U3263" s="9">
        <f t="shared" si="354"/>
        <v>42171.725416666668</v>
      </c>
      <c r="V3263" s="9">
        <f t="shared" si="355"/>
        <v>42201.725416666668</v>
      </c>
      <c r="W3263">
        <f t="shared" si="356"/>
        <v>2015</v>
      </c>
    </row>
    <row r="3264" spans="1:23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9">
        <f t="shared" si="350"/>
        <v>41995.166666666672</v>
      </c>
      <c r="K3264">
        <v>1416555262</v>
      </c>
      <c r="L3264" s="9">
        <f t="shared" si="35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2">
        <f t="shared" si="352"/>
        <v>1.03</v>
      </c>
      <c r="R3264">
        <f t="shared" si="353"/>
        <v>93.81</v>
      </c>
      <c r="S3264" s="14" t="s">
        <v>8315</v>
      </c>
      <c r="T3264" t="s">
        <v>8316</v>
      </c>
      <c r="U3264" s="9">
        <f t="shared" si="354"/>
        <v>41964.315532407403</v>
      </c>
      <c r="V3264" s="9">
        <f t="shared" si="355"/>
        <v>41995.166666666672</v>
      </c>
      <c r="W3264">
        <f t="shared" si="356"/>
        <v>2014</v>
      </c>
    </row>
    <row r="3265" spans="1:23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9">
        <f t="shared" si="350"/>
        <v>42307.875</v>
      </c>
      <c r="K3265">
        <v>1444220588</v>
      </c>
      <c r="L3265" s="9">
        <f t="shared" si="35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2">
        <f t="shared" si="352"/>
        <v>1.1200000000000001</v>
      </c>
      <c r="R3265">
        <f t="shared" si="353"/>
        <v>41.24</v>
      </c>
      <c r="S3265" s="14" t="s">
        <v>8315</v>
      </c>
      <c r="T3265" t="s">
        <v>8316</v>
      </c>
      <c r="U3265" s="9">
        <f t="shared" si="354"/>
        <v>42284.516064814816</v>
      </c>
      <c r="V3265" s="9">
        <f t="shared" si="355"/>
        <v>42307.875</v>
      </c>
      <c r="W3265">
        <f t="shared" si="356"/>
        <v>2015</v>
      </c>
    </row>
    <row r="3266" spans="1:23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9">
        <f t="shared" ref="J3266:J3329" si="357">(I3266/86400)+DATE(1970,1,1)</f>
        <v>42032.916666666672</v>
      </c>
      <c r="K3266">
        <v>1421089938</v>
      </c>
      <c r="L3266" s="9">
        <f t="shared" ref="L3266:L3329" si="358">(K3266/86400)+DATE(1970,1,1)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2">
        <f t="shared" si="352"/>
        <v>1.03</v>
      </c>
      <c r="R3266">
        <f t="shared" si="353"/>
        <v>52.55</v>
      </c>
      <c r="S3266" s="14" t="s">
        <v>8315</v>
      </c>
      <c r="T3266" t="s">
        <v>8316</v>
      </c>
      <c r="U3266" s="9">
        <f t="shared" si="354"/>
        <v>42016.800208333334</v>
      </c>
      <c r="V3266" s="9">
        <f t="shared" si="355"/>
        <v>42032.916666666672</v>
      </c>
      <c r="W3266">
        <f t="shared" si="356"/>
        <v>2015</v>
      </c>
    </row>
    <row r="3267" spans="1:23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9">
        <f t="shared" si="357"/>
        <v>42341.708333333328</v>
      </c>
      <c r="K3267">
        <v>1446570315</v>
      </c>
      <c r="L3267" s="9">
        <f t="shared" si="358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2">
        <f t="shared" ref="Q3267:Q3330" si="359">ROUND(E3267/D3267,2)</f>
        <v>1.64</v>
      </c>
      <c r="R3267">
        <f t="shared" ref="R3267:R3330" si="360">IFERROR(ROUND(E3267/N3267,2),0)</f>
        <v>70.290000000000006</v>
      </c>
      <c r="S3267" s="14" t="s">
        <v>8315</v>
      </c>
      <c r="T3267" t="s">
        <v>8316</v>
      </c>
      <c r="U3267" s="9">
        <f t="shared" ref="U3267:U3330" si="361">(K3267/86400)+DATE(1970,1,1)</f>
        <v>42311.711979166663</v>
      </c>
      <c r="V3267" s="9">
        <f t="shared" ref="V3267:V3330" si="362">(I3267/86400)+DATE(1970,1,1)</f>
        <v>42341.708333333328</v>
      </c>
      <c r="W3267">
        <f t="shared" ref="W3267:W3330" si="363">YEAR(U3267)</f>
        <v>2015</v>
      </c>
    </row>
    <row r="3268" spans="1:23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9">
        <f t="shared" si="357"/>
        <v>42167.875</v>
      </c>
      <c r="K3268">
        <v>1431435122</v>
      </c>
      <c r="L3268" s="9">
        <f t="shared" si="358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 s="12">
        <f t="shared" si="359"/>
        <v>1.31</v>
      </c>
      <c r="R3268">
        <f t="shared" si="360"/>
        <v>48.33</v>
      </c>
      <c r="S3268" s="14" t="s">
        <v>8315</v>
      </c>
      <c r="T3268" t="s">
        <v>8316</v>
      </c>
      <c r="U3268" s="9">
        <f t="shared" si="361"/>
        <v>42136.536134259259</v>
      </c>
      <c r="V3268" s="9">
        <f t="shared" si="362"/>
        <v>42167.875</v>
      </c>
      <c r="W3268">
        <f t="shared" si="363"/>
        <v>2015</v>
      </c>
    </row>
    <row r="3269" spans="1:23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9">
        <f t="shared" si="357"/>
        <v>42202.757638888885</v>
      </c>
      <c r="K3269">
        <v>1434564660</v>
      </c>
      <c r="L3269" s="9">
        <f t="shared" si="358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2">
        <f t="shared" si="359"/>
        <v>1.02</v>
      </c>
      <c r="R3269">
        <f t="shared" si="360"/>
        <v>53.18</v>
      </c>
      <c r="S3269" s="14" t="s">
        <v>8315</v>
      </c>
      <c r="T3269" t="s">
        <v>8316</v>
      </c>
      <c r="U3269" s="9">
        <f t="shared" si="361"/>
        <v>42172.757638888885</v>
      </c>
      <c r="V3269" s="9">
        <f t="shared" si="362"/>
        <v>42202.757638888885</v>
      </c>
      <c r="W3269">
        <f t="shared" si="363"/>
        <v>2015</v>
      </c>
    </row>
    <row r="3270" spans="1:23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9">
        <f t="shared" si="357"/>
        <v>42606.90425925926</v>
      </c>
      <c r="K3270">
        <v>1470692528</v>
      </c>
      <c r="L3270" s="9">
        <f t="shared" si="358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2">
        <f t="shared" si="359"/>
        <v>1.28</v>
      </c>
      <c r="R3270">
        <f t="shared" si="360"/>
        <v>60.95</v>
      </c>
      <c r="S3270" s="14" t="s">
        <v>8315</v>
      </c>
      <c r="T3270" t="s">
        <v>8316</v>
      </c>
      <c r="U3270" s="9">
        <f t="shared" si="361"/>
        <v>42590.90425925926</v>
      </c>
      <c r="V3270" s="9">
        <f t="shared" si="362"/>
        <v>42606.90425925926</v>
      </c>
      <c r="W3270">
        <f t="shared" si="363"/>
        <v>2016</v>
      </c>
    </row>
    <row r="3271" spans="1:23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9">
        <f t="shared" si="357"/>
        <v>42171.458333333328</v>
      </c>
      <c r="K3271">
        <v>1431509397</v>
      </c>
      <c r="L3271" s="9">
        <f t="shared" si="358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 s="12">
        <f t="shared" si="359"/>
        <v>1.02</v>
      </c>
      <c r="R3271">
        <f t="shared" si="360"/>
        <v>116</v>
      </c>
      <c r="S3271" s="14" t="s">
        <v>8315</v>
      </c>
      <c r="T3271" t="s">
        <v>8316</v>
      </c>
      <c r="U3271" s="9">
        <f t="shared" si="361"/>
        <v>42137.395798611113</v>
      </c>
      <c r="V3271" s="9">
        <f t="shared" si="362"/>
        <v>42171.458333333328</v>
      </c>
      <c r="W3271">
        <f t="shared" si="363"/>
        <v>2015</v>
      </c>
    </row>
    <row r="3272" spans="1:23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9">
        <f t="shared" si="357"/>
        <v>42197.533159722225</v>
      </c>
      <c r="K3272">
        <v>1434113265</v>
      </c>
      <c r="L3272" s="9">
        <f t="shared" si="358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2">
        <f t="shared" si="359"/>
        <v>1.02</v>
      </c>
      <c r="R3272">
        <f t="shared" si="360"/>
        <v>61</v>
      </c>
      <c r="S3272" s="14" t="s">
        <v>8315</v>
      </c>
      <c r="T3272" t="s">
        <v>8316</v>
      </c>
      <c r="U3272" s="9">
        <f t="shared" si="361"/>
        <v>42167.533159722225</v>
      </c>
      <c r="V3272" s="9">
        <f t="shared" si="362"/>
        <v>42197.533159722225</v>
      </c>
      <c r="W3272">
        <f t="shared" si="363"/>
        <v>2015</v>
      </c>
    </row>
    <row r="3273" spans="1:23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9">
        <f t="shared" si="357"/>
        <v>41945.478877314818</v>
      </c>
      <c r="K3273">
        <v>1412332175</v>
      </c>
      <c r="L3273" s="9">
        <f t="shared" si="358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2">
        <f t="shared" si="359"/>
        <v>1.3</v>
      </c>
      <c r="R3273">
        <f t="shared" si="360"/>
        <v>38.24</v>
      </c>
      <c r="S3273" s="14" t="s">
        <v>8315</v>
      </c>
      <c r="T3273" t="s">
        <v>8316</v>
      </c>
      <c r="U3273" s="9">
        <f t="shared" si="361"/>
        <v>41915.437210648146</v>
      </c>
      <c r="V3273" s="9">
        <f t="shared" si="362"/>
        <v>41945.478877314818</v>
      </c>
      <c r="W3273">
        <f t="shared" si="363"/>
        <v>2014</v>
      </c>
    </row>
    <row r="3274" spans="1:23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9">
        <f t="shared" si="357"/>
        <v>42314.541770833333</v>
      </c>
      <c r="K3274">
        <v>1444219209</v>
      </c>
      <c r="L3274" s="9">
        <f t="shared" si="358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2">
        <f t="shared" si="359"/>
        <v>1.54</v>
      </c>
      <c r="R3274">
        <f t="shared" si="360"/>
        <v>106.5</v>
      </c>
      <c r="S3274" s="14" t="s">
        <v>8315</v>
      </c>
      <c r="T3274" t="s">
        <v>8316</v>
      </c>
      <c r="U3274" s="9">
        <f t="shared" si="361"/>
        <v>42284.500104166669</v>
      </c>
      <c r="V3274" s="9">
        <f t="shared" si="362"/>
        <v>42314.541770833333</v>
      </c>
      <c r="W3274">
        <f t="shared" si="363"/>
        <v>2015</v>
      </c>
    </row>
    <row r="3275" spans="1:23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9">
        <f t="shared" si="357"/>
        <v>42627.791666666672</v>
      </c>
      <c r="K3275">
        <v>1472498042</v>
      </c>
      <c r="L3275" s="9">
        <f t="shared" si="358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2">
        <f t="shared" si="359"/>
        <v>1.07</v>
      </c>
      <c r="R3275">
        <f t="shared" si="360"/>
        <v>204.57</v>
      </c>
      <c r="S3275" s="14" t="s">
        <v>8315</v>
      </c>
      <c r="T3275" t="s">
        <v>8316</v>
      </c>
      <c r="U3275" s="9">
        <f t="shared" si="361"/>
        <v>42611.801412037035</v>
      </c>
      <c r="V3275" s="9">
        <f t="shared" si="362"/>
        <v>42627.791666666672</v>
      </c>
      <c r="W3275">
        <f t="shared" si="363"/>
        <v>2016</v>
      </c>
    </row>
    <row r="3276" spans="1:23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9">
        <f t="shared" si="357"/>
        <v>42444.875</v>
      </c>
      <c r="K3276">
        <v>1454259272</v>
      </c>
      <c r="L3276" s="9">
        <f t="shared" si="358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2">
        <f t="shared" si="359"/>
        <v>1.01</v>
      </c>
      <c r="R3276">
        <f t="shared" si="360"/>
        <v>54.91</v>
      </c>
      <c r="S3276" s="14" t="s">
        <v>8315</v>
      </c>
      <c r="T3276" t="s">
        <v>8316</v>
      </c>
      <c r="U3276" s="9">
        <f t="shared" si="361"/>
        <v>42400.704537037032</v>
      </c>
      <c r="V3276" s="9">
        <f t="shared" si="362"/>
        <v>42444.875</v>
      </c>
      <c r="W3276">
        <f t="shared" si="363"/>
        <v>2016</v>
      </c>
    </row>
    <row r="3277" spans="1:23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9">
        <f t="shared" si="357"/>
        <v>42044.1875</v>
      </c>
      <c r="K3277">
        <v>1421183271</v>
      </c>
      <c r="L3277" s="9">
        <f t="shared" si="358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2">
        <f t="shared" si="359"/>
        <v>1</v>
      </c>
      <c r="R3277">
        <f t="shared" si="360"/>
        <v>150.41999999999999</v>
      </c>
      <c r="S3277" s="14" t="s">
        <v>8315</v>
      </c>
      <c r="T3277" t="s">
        <v>8316</v>
      </c>
      <c r="U3277" s="9">
        <f t="shared" si="361"/>
        <v>42017.88045138889</v>
      </c>
      <c r="V3277" s="9">
        <f t="shared" si="362"/>
        <v>42044.1875</v>
      </c>
      <c r="W3277">
        <f t="shared" si="363"/>
        <v>2015</v>
      </c>
    </row>
    <row r="3278" spans="1:23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9">
        <f t="shared" si="357"/>
        <v>42461.165972222225</v>
      </c>
      <c r="K3278">
        <v>1456526879</v>
      </c>
      <c r="L3278" s="9">
        <f t="shared" si="358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2">
        <f t="shared" si="359"/>
        <v>1.17</v>
      </c>
      <c r="R3278">
        <f t="shared" si="360"/>
        <v>52.58</v>
      </c>
      <c r="S3278" s="14" t="s">
        <v>8315</v>
      </c>
      <c r="T3278" t="s">
        <v>8316</v>
      </c>
      <c r="U3278" s="9">
        <f t="shared" si="361"/>
        <v>42426.949988425928</v>
      </c>
      <c r="V3278" s="9">
        <f t="shared" si="362"/>
        <v>42461.165972222225</v>
      </c>
      <c r="W3278">
        <f t="shared" si="363"/>
        <v>2016</v>
      </c>
    </row>
    <row r="3279" spans="1:23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9">
        <f t="shared" si="357"/>
        <v>41961.724606481483</v>
      </c>
      <c r="K3279">
        <v>1413735806</v>
      </c>
      <c r="L3279" s="9">
        <f t="shared" si="358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 s="12">
        <f t="shared" si="359"/>
        <v>1.0900000000000001</v>
      </c>
      <c r="R3279">
        <f t="shared" si="360"/>
        <v>54.3</v>
      </c>
      <c r="S3279" s="14" t="s">
        <v>8315</v>
      </c>
      <c r="T3279" t="s">
        <v>8316</v>
      </c>
      <c r="U3279" s="9">
        <f t="shared" si="361"/>
        <v>41931.682939814811</v>
      </c>
      <c r="V3279" s="9">
        <f t="shared" si="362"/>
        <v>41961.724606481483</v>
      </c>
      <c r="W3279">
        <f t="shared" si="363"/>
        <v>2014</v>
      </c>
    </row>
    <row r="3280" spans="1:23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9">
        <f t="shared" si="357"/>
        <v>42154.848414351851</v>
      </c>
      <c r="K3280">
        <v>1430425303</v>
      </c>
      <c r="L3280" s="9">
        <f t="shared" si="358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2">
        <f t="shared" si="359"/>
        <v>1.03</v>
      </c>
      <c r="R3280">
        <f t="shared" si="360"/>
        <v>76.03</v>
      </c>
      <c r="S3280" s="14" t="s">
        <v>8315</v>
      </c>
      <c r="T3280" t="s">
        <v>8316</v>
      </c>
      <c r="U3280" s="9">
        <f t="shared" si="361"/>
        <v>42124.848414351851</v>
      </c>
      <c r="V3280" s="9">
        <f t="shared" si="362"/>
        <v>42154.848414351851</v>
      </c>
      <c r="W3280">
        <f t="shared" si="363"/>
        <v>2015</v>
      </c>
    </row>
    <row r="3281" spans="1:23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9">
        <f t="shared" si="357"/>
        <v>42461.06086805556</v>
      </c>
      <c r="K3281">
        <v>1456885659</v>
      </c>
      <c r="L3281" s="9">
        <f t="shared" si="358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 s="12">
        <f t="shared" si="359"/>
        <v>1.1399999999999999</v>
      </c>
      <c r="R3281">
        <f t="shared" si="360"/>
        <v>105.21</v>
      </c>
      <c r="S3281" s="14" t="s">
        <v>8315</v>
      </c>
      <c r="T3281" t="s">
        <v>8316</v>
      </c>
      <c r="U3281" s="9">
        <f t="shared" si="361"/>
        <v>42431.102534722224</v>
      </c>
      <c r="V3281" s="9">
        <f t="shared" si="362"/>
        <v>42461.06086805556</v>
      </c>
      <c r="W3281">
        <f t="shared" si="363"/>
        <v>2016</v>
      </c>
    </row>
    <row r="3282" spans="1:23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9">
        <f t="shared" si="357"/>
        <v>42156.208333333328</v>
      </c>
      <c r="K3282">
        <v>1430158198</v>
      </c>
      <c r="L3282" s="9">
        <f t="shared" si="358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2">
        <f t="shared" si="359"/>
        <v>1.03</v>
      </c>
      <c r="R3282">
        <f t="shared" si="360"/>
        <v>68.67</v>
      </c>
      <c r="S3282" s="14" t="s">
        <v>8315</v>
      </c>
      <c r="T3282" t="s">
        <v>8316</v>
      </c>
      <c r="U3282" s="9">
        <f t="shared" si="361"/>
        <v>42121.756921296299</v>
      </c>
      <c r="V3282" s="9">
        <f t="shared" si="362"/>
        <v>42156.208333333328</v>
      </c>
      <c r="W3282">
        <f t="shared" si="363"/>
        <v>2015</v>
      </c>
    </row>
    <row r="3283" spans="1:23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9">
        <f t="shared" si="357"/>
        <v>42249.019733796296</v>
      </c>
      <c r="K3283">
        <v>1438561705</v>
      </c>
      <c r="L3283" s="9">
        <f t="shared" si="358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2">
        <f t="shared" si="359"/>
        <v>1.22</v>
      </c>
      <c r="R3283">
        <f t="shared" si="360"/>
        <v>129.36000000000001</v>
      </c>
      <c r="S3283" s="14" t="s">
        <v>8315</v>
      </c>
      <c r="T3283" t="s">
        <v>8316</v>
      </c>
      <c r="U3283" s="9">
        <f t="shared" si="361"/>
        <v>42219.019733796296</v>
      </c>
      <c r="V3283" s="9">
        <f t="shared" si="362"/>
        <v>42249.019733796296</v>
      </c>
      <c r="W3283">
        <f t="shared" si="363"/>
        <v>2015</v>
      </c>
    </row>
    <row r="3284" spans="1:23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9">
        <f t="shared" si="357"/>
        <v>42489.19430555556</v>
      </c>
      <c r="K3284">
        <v>1458103188</v>
      </c>
      <c r="L3284" s="9">
        <f t="shared" si="358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2">
        <f t="shared" si="359"/>
        <v>1.03</v>
      </c>
      <c r="R3284">
        <f t="shared" si="360"/>
        <v>134.26</v>
      </c>
      <c r="S3284" s="14" t="s">
        <v>8315</v>
      </c>
      <c r="T3284" t="s">
        <v>8316</v>
      </c>
      <c r="U3284" s="9">
        <f t="shared" si="361"/>
        <v>42445.19430555556</v>
      </c>
      <c r="V3284" s="9">
        <f t="shared" si="362"/>
        <v>42489.19430555556</v>
      </c>
      <c r="W3284">
        <f t="shared" si="363"/>
        <v>2016</v>
      </c>
    </row>
    <row r="3285" spans="1:23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9">
        <f t="shared" si="357"/>
        <v>42410.875</v>
      </c>
      <c r="K3285">
        <v>1452448298</v>
      </c>
      <c r="L3285" s="9">
        <f t="shared" si="358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2">
        <f t="shared" si="359"/>
        <v>1.05</v>
      </c>
      <c r="R3285">
        <f t="shared" si="360"/>
        <v>17.829999999999998</v>
      </c>
      <c r="S3285" s="14" t="s">
        <v>8315</v>
      </c>
      <c r="T3285" t="s">
        <v>8316</v>
      </c>
      <c r="U3285" s="9">
        <f t="shared" si="361"/>
        <v>42379.74418981481</v>
      </c>
      <c r="V3285" s="9">
        <f t="shared" si="362"/>
        <v>42410.875</v>
      </c>
      <c r="W3285">
        <f t="shared" si="363"/>
        <v>2016</v>
      </c>
    </row>
    <row r="3286" spans="1:23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9">
        <f t="shared" si="357"/>
        <v>42398.249305555553</v>
      </c>
      <c r="K3286">
        <v>1452546853</v>
      </c>
      <c r="L3286" s="9">
        <f t="shared" si="358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2">
        <f t="shared" si="359"/>
        <v>1.02</v>
      </c>
      <c r="R3286">
        <f t="shared" si="360"/>
        <v>203.2</v>
      </c>
      <c r="S3286" s="14" t="s">
        <v>8315</v>
      </c>
      <c r="T3286" t="s">
        <v>8316</v>
      </c>
      <c r="U3286" s="9">
        <f t="shared" si="361"/>
        <v>42380.884872685187</v>
      </c>
      <c r="V3286" s="9">
        <f t="shared" si="362"/>
        <v>42398.249305555553</v>
      </c>
      <c r="W3286">
        <f t="shared" si="363"/>
        <v>2016</v>
      </c>
    </row>
    <row r="3287" spans="1:2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9">
        <f t="shared" si="357"/>
        <v>42794.208333333328</v>
      </c>
      <c r="K3287">
        <v>1485556626</v>
      </c>
      <c r="L3287" s="9">
        <f t="shared" si="358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2">
        <f t="shared" si="359"/>
        <v>1.1200000000000001</v>
      </c>
      <c r="R3287">
        <f t="shared" si="360"/>
        <v>69.19</v>
      </c>
      <c r="S3287" s="14" t="s">
        <v>8315</v>
      </c>
      <c r="T3287" t="s">
        <v>8316</v>
      </c>
      <c r="U3287" s="9">
        <f t="shared" si="361"/>
        <v>42762.942430555559</v>
      </c>
      <c r="V3287" s="9">
        <f t="shared" si="362"/>
        <v>42794.208333333328</v>
      </c>
      <c r="W3287">
        <f t="shared" si="363"/>
        <v>2017</v>
      </c>
    </row>
    <row r="3288" spans="1:23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9">
        <f t="shared" si="357"/>
        <v>42597.840069444443</v>
      </c>
      <c r="K3288">
        <v>1468699782</v>
      </c>
      <c r="L3288" s="9">
        <f t="shared" si="358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2">
        <f t="shared" si="359"/>
        <v>1.02</v>
      </c>
      <c r="R3288">
        <f t="shared" si="360"/>
        <v>125.12</v>
      </c>
      <c r="S3288" s="14" t="s">
        <v>8315</v>
      </c>
      <c r="T3288" t="s">
        <v>8316</v>
      </c>
      <c r="U3288" s="9">
        <f t="shared" si="361"/>
        <v>42567.840069444443</v>
      </c>
      <c r="V3288" s="9">
        <f t="shared" si="362"/>
        <v>42597.840069444443</v>
      </c>
      <c r="W3288">
        <f t="shared" si="363"/>
        <v>2016</v>
      </c>
    </row>
    <row r="3289" spans="1:23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9">
        <f t="shared" si="357"/>
        <v>42336.750324074077</v>
      </c>
      <c r="K3289">
        <v>1446573628</v>
      </c>
      <c r="L3289" s="9">
        <f t="shared" si="358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2">
        <f t="shared" si="359"/>
        <v>1</v>
      </c>
      <c r="R3289">
        <f t="shared" si="360"/>
        <v>73.53</v>
      </c>
      <c r="S3289" s="14" t="s">
        <v>8315</v>
      </c>
      <c r="T3289" t="s">
        <v>8316</v>
      </c>
      <c r="U3289" s="9">
        <f t="shared" si="361"/>
        <v>42311.750324074077</v>
      </c>
      <c r="V3289" s="9">
        <f t="shared" si="362"/>
        <v>42336.750324074077</v>
      </c>
      <c r="W3289">
        <f t="shared" si="363"/>
        <v>2015</v>
      </c>
    </row>
    <row r="3290" spans="1:23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9">
        <f t="shared" si="357"/>
        <v>42541.958333333328</v>
      </c>
      <c r="K3290">
        <v>1463337315</v>
      </c>
      <c r="L3290" s="9">
        <f t="shared" si="358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2">
        <f t="shared" si="359"/>
        <v>1</v>
      </c>
      <c r="R3290">
        <f t="shared" si="360"/>
        <v>48.44</v>
      </c>
      <c r="S3290" s="14" t="s">
        <v>8315</v>
      </c>
      <c r="T3290" t="s">
        <v>8316</v>
      </c>
      <c r="U3290" s="9">
        <f t="shared" si="361"/>
        <v>42505.774479166663</v>
      </c>
      <c r="V3290" s="9">
        <f t="shared" si="362"/>
        <v>42541.958333333328</v>
      </c>
      <c r="W3290">
        <f t="shared" si="363"/>
        <v>2016</v>
      </c>
    </row>
    <row r="3291" spans="1:23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9">
        <f t="shared" si="357"/>
        <v>42786.368078703701</v>
      </c>
      <c r="K3291">
        <v>1485161402</v>
      </c>
      <c r="L3291" s="9">
        <f t="shared" si="358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2">
        <f t="shared" si="359"/>
        <v>1.33</v>
      </c>
      <c r="R3291">
        <f t="shared" si="360"/>
        <v>26.61</v>
      </c>
      <c r="S3291" s="14" t="s">
        <v>8315</v>
      </c>
      <c r="T3291" t="s">
        <v>8316</v>
      </c>
      <c r="U3291" s="9">
        <f t="shared" si="361"/>
        <v>42758.368078703701</v>
      </c>
      <c r="V3291" s="9">
        <f t="shared" si="362"/>
        <v>42786.368078703701</v>
      </c>
      <c r="W3291">
        <f t="shared" si="363"/>
        <v>2017</v>
      </c>
    </row>
    <row r="3292" spans="1:23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9">
        <f t="shared" si="357"/>
        <v>42805.51494212963</v>
      </c>
      <c r="K3292">
        <v>1486642891</v>
      </c>
      <c r="L3292" s="9">
        <f t="shared" si="358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2">
        <f t="shared" si="359"/>
        <v>1.21</v>
      </c>
      <c r="R3292">
        <f t="shared" si="360"/>
        <v>33.67</v>
      </c>
      <c r="S3292" s="14" t="s">
        <v>8315</v>
      </c>
      <c r="T3292" t="s">
        <v>8316</v>
      </c>
      <c r="U3292" s="9">
        <f t="shared" si="361"/>
        <v>42775.51494212963</v>
      </c>
      <c r="V3292" s="9">
        <f t="shared" si="362"/>
        <v>42805.51494212963</v>
      </c>
      <c r="W3292">
        <f t="shared" si="363"/>
        <v>2017</v>
      </c>
    </row>
    <row r="3293" spans="1:23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9">
        <f t="shared" si="357"/>
        <v>42264.165972222225</v>
      </c>
      <c r="K3293">
        <v>1439743900</v>
      </c>
      <c r="L3293" s="9">
        <f t="shared" si="358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2">
        <f t="shared" si="359"/>
        <v>1.1399999999999999</v>
      </c>
      <c r="R3293">
        <f t="shared" si="360"/>
        <v>40.71</v>
      </c>
      <c r="S3293" s="14" t="s">
        <v>8315</v>
      </c>
      <c r="T3293" t="s">
        <v>8316</v>
      </c>
      <c r="U3293" s="9">
        <f t="shared" si="361"/>
        <v>42232.702546296292</v>
      </c>
      <c r="V3293" s="9">
        <f t="shared" si="362"/>
        <v>42264.165972222225</v>
      </c>
      <c r="W3293">
        <f t="shared" si="363"/>
        <v>2015</v>
      </c>
    </row>
    <row r="3294" spans="1:23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9">
        <f t="shared" si="357"/>
        <v>42342.811898148153</v>
      </c>
      <c r="K3294">
        <v>1444069748</v>
      </c>
      <c r="L3294" s="9">
        <f t="shared" si="358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2">
        <f t="shared" si="359"/>
        <v>2.86</v>
      </c>
      <c r="R3294">
        <f t="shared" si="360"/>
        <v>19.27</v>
      </c>
      <c r="S3294" s="14" t="s">
        <v>8315</v>
      </c>
      <c r="T3294" t="s">
        <v>8316</v>
      </c>
      <c r="U3294" s="9">
        <f t="shared" si="361"/>
        <v>42282.770231481481</v>
      </c>
      <c r="V3294" s="9">
        <f t="shared" si="362"/>
        <v>42342.811898148153</v>
      </c>
      <c r="W3294">
        <f t="shared" si="363"/>
        <v>2015</v>
      </c>
    </row>
    <row r="3295" spans="1:23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9">
        <f t="shared" si="357"/>
        <v>42798.425370370373</v>
      </c>
      <c r="K3295">
        <v>1486030352</v>
      </c>
      <c r="L3295" s="9">
        <f t="shared" si="358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2">
        <f t="shared" si="359"/>
        <v>1.7</v>
      </c>
      <c r="R3295">
        <f t="shared" si="360"/>
        <v>84.29</v>
      </c>
      <c r="S3295" s="14" t="s">
        <v>8315</v>
      </c>
      <c r="T3295" t="s">
        <v>8316</v>
      </c>
      <c r="U3295" s="9">
        <f t="shared" si="361"/>
        <v>42768.425370370373</v>
      </c>
      <c r="V3295" s="9">
        <f t="shared" si="362"/>
        <v>42798.425370370373</v>
      </c>
      <c r="W3295">
        <f t="shared" si="363"/>
        <v>2017</v>
      </c>
    </row>
    <row r="3296" spans="1:23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9">
        <f t="shared" si="357"/>
        <v>42171.541134259256</v>
      </c>
      <c r="K3296">
        <v>1431867554</v>
      </c>
      <c r="L3296" s="9">
        <f t="shared" si="358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2">
        <f t="shared" si="359"/>
        <v>1.18</v>
      </c>
      <c r="R3296">
        <f t="shared" si="360"/>
        <v>29.58</v>
      </c>
      <c r="S3296" s="14" t="s">
        <v>8315</v>
      </c>
      <c r="T3296" t="s">
        <v>8316</v>
      </c>
      <c r="U3296" s="9">
        <f t="shared" si="361"/>
        <v>42141.541134259256</v>
      </c>
      <c r="V3296" s="9">
        <f t="shared" si="362"/>
        <v>42171.541134259256</v>
      </c>
      <c r="W3296">
        <f t="shared" si="363"/>
        <v>2015</v>
      </c>
    </row>
    <row r="3297" spans="1:23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9">
        <f t="shared" si="357"/>
        <v>42639.442465277782</v>
      </c>
      <c r="K3297">
        <v>1472294229</v>
      </c>
      <c r="L3297" s="9">
        <f t="shared" si="358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2">
        <f t="shared" si="359"/>
        <v>1.03</v>
      </c>
      <c r="R3297">
        <f t="shared" si="360"/>
        <v>26.67</v>
      </c>
      <c r="S3297" s="14" t="s">
        <v>8315</v>
      </c>
      <c r="T3297" t="s">
        <v>8316</v>
      </c>
      <c r="U3297" s="9">
        <f t="shared" si="361"/>
        <v>42609.442465277782</v>
      </c>
      <c r="V3297" s="9">
        <f t="shared" si="362"/>
        <v>42639.442465277782</v>
      </c>
      <c r="W3297">
        <f t="shared" si="363"/>
        <v>2016</v>
      </c>
    </row>
    <row r="3298" spans="1:23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9">
        <f t="shared" si="357"/>
        <v>42330.916666666672</v>
      </c>
      <c r="K3298">
        <v>1446401372</v>
      </c>
      <c r="L3298" s="9">
        <f t="shared" si="358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2">
        <f t="shared" si="359"/>
        <v>1.44</v>
      </c>
      <c r="R3298">
        <f t="shared" si="360"/>
        <v>45.98</v>
      </c>
      <c r="S3298" s="14" t="s">
        <v>8315</v>
      </c>
      <c r="T3298" t="s">
        <v>8316</v>
      </c>
      <c r="U3298" s="9">
        <f t="shared" si="361"/>
        <v>42309.756620370375</v>
      </c>
      <c r="V3298" s="9">
        <f t="shared" si="362"/>
        <v>42330.916666666672</v>
      </c>
      <c r="W3298">
        <f t="shared" si="363"/>
        <v>2015</v>
      </c>
    </row>
    <row r="3299" spans="1:23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9">
        <f t="shared" si="357"/>
        <v>42212.957638888889</v>
      </c>
      <c r="K3299">
        <v>1436380256</v>
      </c>
      <c r="L3299" s="9">
        <f t="shared" si="358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2">
        <f t="shared" si="359"/>
        <v>1</v>
      </c>
      <c r="R3299">
        <f t="shared" si="360"/>
        <v>125.09</v>
      </c>
      <c r="S3299" s="14" t="s">
        <v>8315</v>
      </c>
      <c r="T3299" t="s">
        <v>8316</v>
      </c>
      <c r="U3299" s="9">
        <f t="shared" si="361"/>
        <v>42193.771481481483</v>
      </c>
      <c r="V3299" s="9">
        <f t="shared" si="362"/>
        <v>42212.957638888889</v>
      </c>
      <c r="W3299">
        <f t="shared" si="363"/>
        <v>2015</v>
      </c>
    </row>
    <row r="3300" spans="1:23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9">
        <f t="shared" si="357"/>
        <v>42260</v>
      </c>
      <c r="K3300">
        <v>1440370768</v>
      </c>
      <c r="L3300" s="9">
        <f t="shared" si="358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2">
        <f t="shared" si="359"/>
        <v>1.02</v>
      </c>
      <c r="R3300">
        <f t="shared" si="360"/>
        <v>141.29</v>
      </c>
      <c r="S3300" s="14" t="s">
        <v>8315</v>
      </c>
      <c r="T3300" t="s">
        <v>8316</v>
      </c>
      <c r="U3300" s="9">
        <f t="shared" si="361"/>
        <v>42239.957962962959</v>
      </c>
      <c r="V3300" s="9">
        <f t="shared" si="362"/>
        <v>42260</v>
      </c>
      <c r="W3300">
        <f t="shared" si="363"/>
        <v>2015</v>
      </c>
    </row>
    <row r="3301" spans="1:23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9">
        <f t="shared" si="357"/>
        <v>42291.917395833334</v>
      </c>
      <c r="K3301">
        <v>1442268063</v>
      </c>
      <c r="L3301" s="9">
        <f t="shared" si="358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2">
        <f t="shared" si="359"/>
        <v>1.1599999999999999</v>
      </c>
      <c r="R3301">
        <f t="shared" si="360"/>
        <v>55.33</v>
      </c>
      <c r="S3301" s="14" t="s">
        <v>8315</v>
      </c>
      <c r="T3301" t="s">
        <v>8316</v>
      </c>
      <c r="U3301" s="9">
        <f t="shared" si="361"/>
        <v>42261.917395833334</v>
      </c>
      <c r="V3301" s="9">
        <f t="shared" si="362"/>
        <v>42291.917395833334</v>
      </c>
      <c r="W3301">
        <f t="shared" si="363"/>
        <v>2015</v>
      </c>
    </row>
    <row r="3302" spans="1:23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9">
        <f t="shared" si="357"/>
        <v>42123.743773148148</v>
      </c>
      <c r="K3302">
        <v>1428515462</v>
      </c>
      <c r="L3302" s="9">
        <f t="shared" si="358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2">
        <f t="shared" si="359"/>
        <v>1.36</v>
      </c>
      <c r="R3302">
        <f t="shared" si="360"/>
        <v>46.42</v>
      </c>
      <c r="S3302" s="14" t="s">
        <v>8315</v>
      </c>
      <c r="T3302" t="s">
        <v>8316</v>
      </c>
      <c r="U3302" s="9">
        <f t="shared" si="361"/>
        <v>42102.743773148148</v>
      </c>
      <c r="V3302" s="9">
        <f t="shared" si="362"/>
        <v>42123.743773148148</v>
      </c>
      <c r="W3302">
        <f t="shared" si="363"/>
        <v>2015</v>
      </c>
    </row>
    <row r="3303" spans="1:23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9">
        <f t="shared" si="357"/>
        <v>42583.290972222225</v>
      </c>
      <c r="K3303">
        <v>1466185176</v>
      </c>
      <c r="L3303" s="9">
        <f t="shared" si="358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 s="12">
        <f t="shared" si="359"/>
        <v>1.33</v>
      </c>
      <c r="R3303">
        <f t="shared" si="360"/>
        <v>57.2</v>
      </c>
      <c r="S3303" s="14" t="s">
        <v>8315</v>
      </c>
      <c r="T3303" t="s">
        <v>8316</v>
      </c>
      <c r="U3303" s="9">
        <f t="shared" si="361"/>
        <v>42538.735833333332</v>
      </c>
      <c r="V3303" s="9">
        <f t="shared" si="362"/>
        <v>42583.290972222225</v>
      </c>
      <c r="W3303">
        <f t="shared" si="363"/>
        <v>2016</v>
      </c>
    </row>
    <row r="3304" spans="1:2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9">
        <f t="shared" si="357"/>
        <v>42711.35157407407</v>
      </c>
      <c r="K3304">
        <v>1478507176</v>
      </c>
      <c r="L3304" s="9">
        <f t="shared" si="358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2">
        <f t="shared" si="359"/>
        <v>1.03</v>
      </c>
      <c r="R3304">
        <f t="shared" si="360"/>
        <v>173.7</v>
      </c>
      <c r="S3304" s="14" t="s">
        <v>8315</v>
      </c>
      <c r="T3304" t="s">
        <v>8316</v>
      </c>
      <c r="U3304" s="9">
        <f t="shared" si="361"/>
        <v>42681.35157407407</v>
      </c>
      <c r="V3304" s="9">
        <f t="shared" si="362"/>
        <v>42711.35157407407</v>
      </c>
      <c r="W3304">
        <f t="shared" si="363"/>
        <v>2016</v>
      </c>
    </row>
    <row r="3305" spans="1:23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9">
        <f t="shared" si="357"/>
        <v>42091.609768518523</v>
      </c>
      <c r="K3305">
        <v>1424533084</v>
      </c>
      <c r="L3305" s="9">
        <f t="shared" si="358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2">
        <f t="shared" si="359"/>
        <v>1.1599999999999999</v>
      </c>
      <c r="R3305">
        <f t="shared" si="360"/>
        <v>59.6</v>
      </c>
      <c r="S3305" s="14" t="s">
        <v>8315</v>
      </c>
      <c r="T3305" t="s">
        <v>8316</v>
      </c>
      <c r="U3305" s="9">
        <f t="shared" si="361"/>
        <v>42056.65143518518</v>
      </c>
      <c r="V3305" s="9">
        <f t="shared" si="362"/>
        <v>42091.609768518523</v>
      </c>
      <c r="W3305">
        <f t="shared" si="363"/>
        <v>2015</v>
      </c>
    </row>
    <row r="3306" spans="1:23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9">
        <f t="shared" si="357"/>
        <v>42726.624444444446</v>
      </c>
      <c r="K3306">
        <v>1479826752</v>
      </c>
      <c r="L3306" s="9">
        <f t="shared" si="358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2">
        <f t="shared" si="359"/>
        <v>1.05</v>
      </c>
      <c r="R3306">
        <f t="shared" si="360"/>
        <v>89.59</v>
      </c>
      <c r="S3306" s="14" t="s">
        <v>8315</v>
      </c>
      <c r="T3306" t="s">
        <v>8316</v>
      </c>
      <c r="U3306" s="9">
        <f t="shared" si="361"/>
        <v>42696.624444444446</v>
      </c>
      <c r="V3306" s="9">
        <f t="shared" si="362"/>
        <v>42726.624444444446</v>
      </c>
      <c r="W3306">
        <f t="shared" si="363"/>
        <v>2016</v>
      </c>
    </row>
    <row r="3307" spans="1:23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9">
        <f t="shared" si="357"/>
        <v>42216.855879629627</v>
      </c>
      <c r="K3307">
        <v>1435782748</v>
      </c>
      <c r="L3307" s="9">
        <f t="shared" si="358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2">
        <f t="shared" si="359"/>
        <v>1.02</v>
      </c>
      <c r="R3307">
        <f t="shared" si="360"/>
        <v>204.05</v>
      </c>
      <c r="S3307" s="14" t="s">
        <v>8315</v>
      </c>
      <c r="T3307" t="s">
        <v>8316</v>
      </c>
      <c r="U3307" s="9">
        <f t="shared" si="361"/>
        <v>42186.855879629627</v>
      </c>
      <c r="V3307" s="9">
        <f t="shared" si="362"/>
        <v>42216.855879629627</v>
      </c>
      <c r="W3307">
        <f t="shared" si="363"/>
        <v>2015</v>
      </c>
    </row>
    <row r="3308" spans="1:23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9">
        <f t="shared" si="357"/>
        <v>42531.125</v>
      </c>
      <c r="K3308">
        <v>1462252542</v>
      </c>
      <c r="L3308" s="9">
        <f t="shared" si="358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2">
        <f t="shared" si="359"/>
        <v>1.75</v>
      </c>
      <c r="R3308">
        <f t="shared" si="360"/>
        <v>48.7</v>
      </c>
      <c r="S3308" s="14" t="s">
        <v>8315</v>
      </c>
      <c r="T3308" t="s">
        <v>8316</v>
      </c>
      <c r="U3308" s="9">
        <f t="shared" si="361"/>
        <v>42493.219236111108</v>
      </c>
      <c r="V3308" s="9">
        <f t="shared" si="362"/>
        <v>42531.125</v>
      </c>
      <c r="W3308">
        <f t="shared" si="363"/>
        <v>2016</v>
      </c>
    </row>
    <row r="3309" spans="1:23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9">
        <f t="shared" si="357"/>
        <v>42505.057164351849</v>
      </c>
      <c r="K3309">
        <v>1460683339</v>
      </c>
      <c r="L3309" s="9">
        <f t="shared" si="358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2">
        <f t="shared" si="359"/>
        <v>1.07</v>
      </c>
      <c r="R3309">
        <f t="shared" si="360"/>
        <v>53.34</v>
      </c>
      <c r="S3309" s="14" t="s">
        <v>8315</v>
      </c>
      <c r="T3309" t="s">
        <v>8316</v>
      </c>
      <c r="U3309" s="9">
        <f t="shared" si="361"/>
        <v>42475.057164351849</v>
      </c>
      <c r="V3309" s="9">
        <f t="shared" si="362"/>
        <v>42505.057164351849</v>
      </c>
      <c r="W3309">
        <f t="shared" si="363"/>
        <v>2016</v>
      </c>
    </row>
    <row r="3310" spans="1:23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9">
        <f t="shared" si="357"/>
        <v>42473.876909722225</v>
      </c>
      <c r="K3310">
        <v>1458766965</v>
      </c>
      <c r="L3310" s="9">
        <f t="shared" si="358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2">
        <f t="shared" si="359"/>
        <v>1.22</v>
      </c>
      <c r="R3310">
        <f t="shared" si="360"/>
        <v>75.09</v>
      </c>
      <c r="S3310" s="14" t="s">
        <v>8315</v>
      </c>
      <c r="T3310" t="s">
        <v>8316</v>
      </c>
      <c r="U3310" s="9">
        <f t="shared" si="361"/>
        <v>42452.876909722225</v>
      </c>
      <c r="V3310" s="9">
        <f t="shared" si="362"/>
        <v>42473.876909722225</v>
      </c>
      <c r="W3310">
        <f t="shared" si="363"/>
        <v>2016</v>
      </c>
    </row>
    <row r="3311" spans="1:23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9">
        <f t="shared" si="357"/>
        <v>42659.650208333333</v>
      </c>
      <c r="K3311">
        <v>1473953778</v>
      </c>
      <c r="L3311" s="9">
        <f t="shared" si="358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2">
        <f t="shared" si="359"/>
        <v>1.59</v>
      </c>
      <c r="R3311">
        <f t="shared" si="360"/>
        <v>18</v>
      </c>
      <c r="S3311" s="14" t="s">
        <v>8315</v>
      </c>
      <c r="T3311" t="s">
        <v>8316</v>
      </c>
      <c r="U3311" s="9">
        <f t="shared" si="361"/>
        <v>42628.650208333333</v>
      </c>
      <c r="V3311" s="9">
        <f t="shared" si="362"/>
        <v>42659.650208333333</v>
      </c>
      <c r="W3311">
        <f t="shared" si="363"/>
        <v>2016</v>
      </c>
    </row>
    <row r="3312" spans="1:23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9">
        <f t="shared" si="357"/>
        <v>42283.928530092591</v>
      </c>
      <c r="K3312">
        <v>1441577825</v>
      </c>
      <c r="L3312" s="9">
        <f t="shared" si="358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2">
        <f t="shared" si="359"/>
        <v>1</v>
      </c>
      <c r="R3312">
        <f t="shared" si="360"/>
        <v>209.84</v>
      </c>
      <c r="S3312" s="14" t="s">
        <v>8315</v>
      </c>
      <c r="T3312" t="s">
        <v>8316</v>
      </c>
      <c r="U3312" s="9">
        <f t="shared" si="361"/>
        <v>42253.928530092591</v>
      </c>
      <c r="V3312" s="9">
        <f t="shared" si="362"/>
        <v>42283.928530092591</v>
      </c>
      <c r="W3312">
        <f t="shared" si="363"/>
        <v>2015</v>
      </c>
    </row>
    <row r="3313" spans="1:23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9">
        <f t="shared" si="357"/>
        <v>42294.29178240741</v>
      </c>
      <c r="K3313">
        <v>1442473210</v>
      </c>
      <c r="L3313" s="9">
        <f t="shared" si="358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2">
        <f t="shared" si="359"/>
        <v>1.1000000000000001</v>
      </c>
      <c r="R3313">
        <f t="shared" si="360"/>
        <v>61.02</v>
      </c>
      <c r="S3313" s="14" t="s">
        <v>8315</v>
      </c>
      <c r="T3313" t="s">
        <v>8316</v>
      </c>
      <c r="U3313" s="9">
        <f t="shared" si="361"/>
        <v>42264.29178240741</v>
      </c>
      <c r="V3313" s="9">
        <f t="shared" si="362"/>
        <v>42294.29178240741</v>
      </c>
      <c r="W3313">
        <f t="shared" si="363"/>
        <v>2015</v>
      </c>
    </row>
    <row r="3314" spans="1:23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9">
        <f t="shared" si="357"/>
        <v>42685.916666666672</v>
      </c>
      <c r="K3314">
        <v>1477077946</v>
      </c>
      <c r="L3314" s="9">
        <f t="shared" si="358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2">
        <f t="shared" si="359"/>
        <v>1</v>
      </c>
      <c r="R3314">
        <f t="shared" si="360"/>
        <v>61</v>
      </c>
      <c r="S3314" s="14" t="s">
        <v>8315</v>
      </c>
      <c r="T3314" t="s">
        <v>8316</v>
      </c>
      <c r="U3314" s="9">
        <f t="shared" si="361"/>
        <v>42664.809560185182</v>
      </c>
      <c r="V3314" s="9">
        <f t="shared" si="362"/>
        <v>42685.916666666672</v>
      </c>
      <c r="W3314">
        <f t="shared" si="363"/>
        <v>2016</v>
      </c>
    </row>
    <row r="3315" spans="1:23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9">
        <f t="shared" si="357"/>
        <v>42396.041666666672</v>
      </c>
      <c r="K3315">
        <v>1452664317</v>
      </c>
      <c r="L3315" s="9">
        <f t="shared" si="358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2">
        <f t="shared" si="359"/>
        <v>1.1599999999999999</v>
      </c>
      <c r="R3315">
        <f t="shared" si="360"/>
        <v>80.03</v>
      </c>
      <c r="S3315" s="14" t="s">
        <v>8315</v>
      </c>
      <c r="T3315" t="s">
        <v>8316</v>
      </c>
      <c r="U3315" s="9">
        <f t="shared" si="361"/>
        <v>42382.244409722218</v>
      </c>
      <c r="V3315" s="9">
        <f t="shared" si="362"/>
        <v>42396.041666666672</v>
      </c>
      <c r="W3315">
        <f t="shared" si="363"/>
        <v>2016</v>
      </c>
    </row>
    <row r="3316" spans="1:23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9">
        <f t="shared" si="357"/>
        <v>42132.836805555555</v>
      </c>
      <c r="K3316">
        <v>1428733511</v>
      </c>
      <c r="L3316" s="9">
        <f t="shared" si="358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2">
        <f t="shared" si="359"/>
        <v>2.11</v>
      </c>
      <c r="R3316">
        <f t="shared" si="360"/>
        <v>29.07</v>
      </c>
      <c r="S3316" s="14" t="s">
        <v>8315</v>
      </c>
      <c r="T3316" t="s">
        <v>8316</v>
      </c>
      <c r="U3316" s="9">
        <f t="shared" si="361"/>
        <v>42105.267488425925</v>
      </c>
      <c r="V3316" s="9">
        <f t="shared" si="362"/>
        <v>42132.836805555555</v>
      </c>
      <c r="W3316">
        <f t="shared" si="363"/>
        <v>2015</v>
      </c>
    </row>
    <row r="3317" spans="1:23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9">
        <f t="shared" si="357"/>
        <v>42496.303715277776</v>
      </c>
      <c r="K3317">
        <v>1459927041</v>
      </c>
      <c r="L3317" s="9">
        <f t="shared" si="358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 s="12">
        <f t="shared" si="359"/>
        <v>1.1000000000000001</v>
      </c>
      <c r="R3317">
        <f t="shared" si="360"/>
        <v>49.44</v>
      </c>
      <c r="S3317" s="14" t="s">
        <v>8315</v>
      </c>
      <c r="T3317" t="s">
        <v>8316</v>
      </c>
      <c r="U3317" s="9">
        <f t="shared" si="361"/>
        <v>42466.303715277776</v>
      </c>
      <c r="V3317" s="9">
        <f t="shared" si="362"/>
        <v>42496.303715277776</v>
      </c>
      <c r="W3317">
        <f t="shared" si="363"/>
        <v>2016</v>
      </c>
    </row>
    <row r="3318" spans="1:23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9">
        <f t="shared" si="357"/>
        <v>41859.579166666663</v>
      </c>
      <c r="K3318">
        <v>1404680075</v>
      </c>
      <c r="L3318" s="9">
        <f t="shared" si="358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2">
        <f t="shared" si="359"/>
        <v>1</v>
      </c>
      <c r="R3318">
        <f t="shared" si="360"/>
        <v>93.98</v>
      </c>
      <c r="S3318" s="14" t="s">
        <v>8315</v>
      </c>
      <c r="T3318" t="s">
        <v>8316</v>
      </c>
      <c r="U3318" s="9">
        <f t="shared" si="361"/>
        <v>41826.871238425927</v>
      </c>
      <c r="V3318" s="9">
        <f t="shared" si="362"/>
        <v>41859.579166666663</v>
      </c>
      <c r="W3318">
        <f t="shared" si="363"/>
        <v>2014</v>
      </c>
    </row>
    <row r="3319" spans="1:23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9">
        <f t="shared" si="357"/>
        <v>42529.039629629631</v>
      </c>
      <c r="K3319">
        <v>1462755424</v>
      </c>
      <c r="L3319" s="9">
        <f t="shared" si="358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 s="12">
        <f t="shared" si="359"/>
        <v>1.06</v>
      </c>
      <c r="R3319">
        <f t="shared" si="360"/>
        <v>61.94</v>
      </c>
      <c r="S3319" s="14" t="s">
        <v>8315</v>
      </c>
      <c r="T3319" t="s">
        <v>8316</v>
      </c>
      <c r="U3319" s="9">
        <f t="shared" si="361"/>
        <v>42499.039629629631</v>
      </c>
      <c r="V3319" s="9">
        <f t="shared" si="362"/>
        <v>42529.039629629631</v>
      </c>
      <c r="W3319">
        <f t="shared" si="363"/>
        <v>2016</v>
      </c>
    </row>
    <row r="3320" spans="1:23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9">
        <f t="shared" si="357"/>
        <v>42471.104166666672</v>
      </c>
      <c r="K3320">
        <v>1456902893</v>
      </c>
      <c r="L3320" s="9">
        <f t="shared" si="358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2">
        <f t="shared" si="359"/>
        <v>1.26</v>
      </c>
      <c r="R3320">
        <f t="shared" si="360"/>
        <v>78.5</v>
      </c>
      <c r="S3320" s="14" t="s">
        <v>8315</v>
      </c>
      <c r="T3320" t="s">
        <v>8316</v>
      </c>
      <c r="U3320" s="9">
        <f t="shared" si="361"/>
        <v>42431.302002314813</v>
      </c>
      <c r="V3320" s="9">
        <f t="shared" si="362"/>
        <v>42471.104166666672</v>
      </c>
      <c r="W3320">
        <f t="shared" si="363"/>
        <v>2016</v>
      </c>
    </row>
    <row r="3321" spans="1:23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9">
        <f t="shared" si="357"/>
        <v>42035.585486111115</v>
      </c>
      <c r="K3321">
        <v>1418824986</v>
      </c>
      <c r="L3321" s="9">
        <f t="shared" si="358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2">
        <f t="shared" si="359"/>
        <v>1.08</v>
      </c>
      <c r="R3321">
        <f t="shared" si="360"/>
        <v>33.75</v>
      </c>
      <c r="S3321" s="14" t="s">
        <v>8315</v>
      </c>
      <c r="T3321" t="s">
        <v>8316</v>
      </c>
      <c r="U3321" s="9">
        <f t="shared" si="361"/>
        <v>41990.585486111115</v>
      </c>
      <c r="V3321" s="9">
        <f t="shared" si="362"/>
        <v>42035.585486111115</v>
      </c>
      <c r="W3321">
        <f t="shared" si="363"/>
        <v>2014</v>
      </c>
    </row>
    <row r="3322" spans="1:23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9">
        <f t="shared" si="357"/>
        <v>42543.045798611114</v>
      </c>
      <c r="K3322">
        <v>1463965557</v>
      </c>
      <c r="L3322" s="9">
        <f t="shared" si="358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2">
        <f t="shared" si="359"/>
        <v>1.01</v>
      </c>
      <c r="R3322">
        <f t="shared" si="360"/>
        <v>66.45</v>
      </c>
      <c r="S3322" s="14" t="s">
        <v>8315</v>
      </c>
      <c r="T3322" t="s">
        <v>8316</v>
      </c>
      <c r="U3322" s="9">
        <f t="shared" si="361"/>
        <v>42513.045798611114</v>
      </c>
      <c r="V3322" s="9">
        <f t="shared" si="362"/>
        <v>42543.045798611114</v>
      </c>
      <c r="W3322">
        <f t="shared" si="363"/>
        <v>2016</v>
      </c>
    </row>
    <row r="3323" spans="1:23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9">
        <f t="shared" si="357"/>
        <v>41928.165972222225</v>
      </c>
      <c r="K3323">
        <v>1412216665</v>
      </c>
      <c r="L3323" s="9">
        <f t="shared" si="358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2">
        <f t="shared" si="359"/>
        <v>1.07</v>
      </c>
      <c r="R3323">
        <f t="shared" si="360"/>
        <v>35.799999999999997</v>
      </c>
      <c r="S3323" s="14" t="s">
        <v>8315</v>
      </c>
      <c r="T3323" t="s">
        <v>8316</v>
      </c>
      <c r="U3323" s="9">
        <f t="shared" si="361"/>
        <v>41914.100289351853</v>
      </c>
      <c r="V3323" s="9">
        <f t="shared" si="362"/>
        <v>41928.165972222225</v>
      </c>
      <c r="W3323">
        <f t="shared" si="363"/>
        <v>2014</v>
      </c>
    </row>
    <row r="3324" spans="1:23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9">
        <f t="shared" si="357"/>
        <v>42543.163194444445</v>
      </c>
      <c r="K3324">
        <v>1464653696</v>
      </c>
      <c r="L3324" s="9">
        <f t="shared" si="358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2">
        <f t="shared" si="359"/>
        <v>1.02</v>
      </c>
      <c r="R3324">
        <f t="shared" si="360"/>
        <v>145.65</v>
      </c>
      <c r="S3324" s="14" t="s">
        <v>8315</v>
      </c>
      <c r="T3324" t="s">
        <v>8316</v>
      </c>
      <c r="U3324" s="9">
        <f t="shared" si="361"/>
        <v>42521.010370370372</v>
      </c>
      <c r="V3324" s="9">
        <f t="shared" si="362"/>
        <v>42543.163194444445</v>
      </c>
      <c r="W3324">
        <f t="shared" si="363"/>
        <v>2016</v>
      </c>
    </row>
    <row r="3325" spans="1:23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9">
        <f t="shared" si="357"/>
        <v>42638.36583333333</v>
      </c>
      <c r="K3325">
        <v>1472201208</v>
      </c>
      <c r="L3325" s="9">
        <f t="shared" si="358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2">
        <f t="shared" si="359"/>
        <v>1.26</v>
      </c>
      <c r="R3325">
        <f t="shared" si="360"/>
        <v>25.69</v>
      </c>
      <c r="S3325" s="14" t="s">
        <v>8315</v>
      </c>
      <c r="T3325" t="s">
        <v>8316</v>
      </c>
      <c r="U3325" s="9">
        <f t="shared" si="361"/>
        <v>42608.36583333333</v>
      </c>
      <c r="V3325" s="9">
        <f t="shared" si="362"/>
        <v>42638.36583333333</v>
      </c>
      <c r="W3325">
        <f t="shared" si="363"/>
        <v>2016</v>
      </c>
    </row>
    <row r="3326" spans="1:23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9">
        <f t="shared" si="357"/>
        <v>42526.58321759259</v>
      </c>
      <c r="K3326">
        <v>1463925590</v>
      </c>
      <c r="L3326" s="9">
        <f t="shared" si="358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2">
        <f t="shared" si="359"/>
        <v>1.02</v>
      </c>
      <c r="R3326">
        <f t="shared" si="360"/>
        <v>152.5</v>
      </c>
      <c r="S3326" s="14" t="s">
        <v>8315</v>
      </c>
      <c r="T3326" t="s">
        <v>8316</v>
      </c>
      <c r="U3326" s="9">
        <f t="shared" si="361"/>
        <v>42512.58321759259</v>
      </c>
      <c r="V3326" s="9">
        <f t="shared" si="362"/>
        <v>42526.58321759259</v>
      </c>
      <c r="W3326">
        <f t="shared" si="363"/>
        <v>2016</v>
      </c>
    </row>
    <row r="3327" spans="1:23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9">
        <f t="shared" si="357"/>
        <v>42099.743946759263</v>
      </c>
      <c r="K3327">
        <v>1425235877</v>
      </c>
      <c r="L3327" s="9">
        <f t="shared" si="358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2">
        <f t="shared" si="359"/>
        <v>1.1299999999999999</v>
      </c>
      <c r="R3327">
        <f t="shared" si="360"/>
        <v>30</v>
      </c>
      <c r="S3327" s="14" t="s">
        <v>8315</v>
      </c>
      <c r="T3327" t="s">
        <v>8316</v>
      </c>
      <c r="U3327" s="9">
        <f t="shared" si="361"/>
        <v>42064.785613425927</v>
      </c>
      <c r="V3327" s="9">
        <f t="shared" si="362"/>
        <v>42099.743946759263</v>
      </c>
      <c r="W3327">
        <f t="shared" si="363"/>
        <v>2015</v>
      </c>
    </row>
    <row r="3328" spans="1:23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9">
        <f t="shared" si="357"/>
        <v>42071.67251157407</v>
      </c>
      <c r="K3328">
        <v>1423242505</v>
      </c>
      <c r="L3328" s="9">
        <f t="shared" si="358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2">
        <f t="shared" si="359"/>
        <v>1.01</v>
      </c>
      <c r="R3328">
        <f t="shared" si="360"/>
        <v>142.28</v>
      </c>
      <c r="S3328" s="14" t="s">
        <v>8315</v>
      </c>
      <c r="T3328" t="s">
        <v>8316</v>
      </c>
      <c r="U3328" s="9">
        <f t="shared" si="361"/>
        <v>42041.714178240742</v>
      </c>
      <c r="V3328" s="9">
        <f t="shared" si="362"/>
        <v>42071.67251157407</v>
      </c>
      <c r="W3328">
        <f t="shared" si="363"/>
        <v>2015</v>
      </c>
    </row>
    <row r="3329" spans="1:23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9">
        <f t="shared" si="357"/>
        <v>42498.374606481477</v>
      </c>
      <c r="K3329">
        <v>1460105966</v>
      </c>
      <c r="L3329" s="9">
        <f t="shared" si="358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2">
        <f t="shared" si="359"/>
        <v>1.01</v>
      </c>
      <c r="R3329">
        <f t="shared" si="360"/>
        <v>24.55</v>
      </c>
      <c r="S3329" s="14" t="s">
        <v>8315</v>
      </c>
      <c r="T3329" t="s">
        <v>8316</v>
      </c>
      <c r="U3329" s="9">
        <f t="shared" si="361"/>
        <v>42468.374606481477</v>
      </c>
      <c r="V3329" s="9">
        <f t="shared" si="362"/>
        <v>42498.374606481477</v>
      </c>
      <c r="W3329">
        <f t="shared" si="363"/>
        <v>2016</v>
      </c>
    </row>
    <row r="3330" spans="1:23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9">
        <f t="shared" ref="J3330:J3393" si="364">(I3330/86400)+DATE(1970,1,1)</f>
        <v>41825.041666666664</v>
      </c>
      <c r="K3330">
        <v>1404308883</v>
      </c>
      <c r="L3330" s="9">
        <f t="shared" ref="L3330:L3393" si="365">(K3330/86400)+DATE(1970,1,1)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2">
        <f t="shared" si="359"/>
        <v>1.46</v>
      </c>
      <c r="R3330">
        <f t="shared" si="360"/>
        <v>292.77999999999997</v>
      </c>
      <c r="S3330" s="14" t="s">
        <v>8315</v>
      </c>
      <c r="T3330" t="s">
        <v>8316</v>
      </c>
      <c r="U3330" s="9">
        <f t="shared" si="361"/>
        <v>41822.57503472222</v>
      </c>
      <c r="V3330" s="9">
        <f t="shared" si="362"/>
        <v>41825.041666666664</v>
      </c>
      <c r="W3330">
        <f t="shared" si="363"/>
        <v>2014</v>
      </c>
    </row>
    <row r="3331" spans="1:23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9">
        <f t="shared" si="364"/>
        <v>41847.958333333336</v>
      </c>
      <c r="K3331">
        <v>1405583108</v>
      </c>
      <c r="L3331" s="9">
        <f t="shared" si="365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2">
        <f t="shared" ref="Q3331:Q3394" si="366">ROUND(E3331/D3331,2)</f>
        <v>1.17</v>
      </c>
      <c r="R3331">
        <f t="shared" ref="R3331:R3394" si="367">IFERROR(ROUND(E3331/N3331,2),0)</f>
        <v>44.92</v>
      </c>
      <c r="S3331" s="14" t="s">
        <v>8315</v>
      </c>
      <c r="T3331" t="s">
        <v>8316</v>
      </c>
      <c r="U3331" s="9">
        <f t="shared" ref="U3331:U3394" si="368">(K3331/86400)+DATE(1970,1,1)</f>
        <v>41837.323009259257</v>
      </c>
      <c r="V3331" s="9">
        <f t="shared" ref="V3331:V3394" si="369">(I3331/86400)+DATE(1970,1,1)</f>
        <v>41847.958333333336</v>
      </c>
      <c r="W3331">
        <f t="shared" ref="W3331:W3394" si="370">YEAR(U3331)</f>
        <v>2014</v>
      </c>
    </row>
    <row r="3332" spans="1:23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9">
        <f t="shared" si="364"/>
        <v>42095.845694444448</v>
      </c>
      <c r="K3332">
        <v>1425331068</v>
      </c>
      <c r="L3332" s="9">
        <f t="shared" si="36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2">
        <f t="shared" si="366"/>
        <v>1.06</v>
      </c>
      <c r="R3332">
        <f t="shared" si="367"/>
        <v>23.1</v>
      </c>
      <c r="S3332" s="14" t="s">
        <v>8315</v>
      </c>
      <c r="T3332" t="s">
        <v>8316</v>
      </c>
      <c r="U3332" s="9">
        <f t="shared" si="368"/>
        <v>42065.887361111112</v>
      </c>
      <c r="V3332" s="9">
        <f t="shared" si="369"/>
        <v>42095.845694444448</v>
      </c>
      <c r="W3332">
        <f t="shared" si="370"/>
        <v>2015</v>
      </c>
    </row>
    <row r="3333" spans="1:23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9">
        <f t="shared" si="364"/>
        <v>42283.697754629626</v>
      </c>
      <c r="K3333">
        <v>1441125886</v>
      </c>
      <c r="L3333" s="9">
        <f t="shared" si="36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2">
        <f t="shared" si="366"/>
        <v>1.05</v>
      </c>
      <c r="R3333">
        <f t="shared" si="367"/>
        <v>80.400000000000006</v>
      </c>
      <c r="S3333" s="14" t="s">
        <v>8315</v>
      </c>
      <c r="T3333" t="s">
        <v>8316</v>
      </c>
      <c r="U3333" s="9">
        <f t="shared" si="368"/>
        <v>42248.697754629626</v>
      </c>
      <c r="V3333" s="9">
        <f t="shared" si="369"/>
        <v>42283.697754629626</v>
      </c>
      <c r="W3333">
        <f t="shared" si="370"/>
        <v>2015</v>
      </c>
    </row>
    <row r="3334" spans="1:23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9">
        <f t="shared" si="364"/>
        <v>41839.860300925924</v>
      </c>
      <c r="K3334">
        <v>1403210330</v>
      </c>
      <c r="L3334" s="9">
        <f t="shared" si="36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2">
        <f t="shared" si="366"/>
        <v>1</v>
      </c>
      <c r="R3334">
        <f t="shared" si="367"/>
        <v>72.290000000000006</v>
      </c>
      <c r="S3334" s="14" t="s">
        <v>8315</v>
      </c>
      <c r="T3334" t="s">
        <v>8316</v>
      </c>
      <c r="U3334" s="9">
        <f t="shared" si="368"/>
        <v>41809.860300925924</v>
      </c>
      <c r="V3334" s="9">
        <f t="shared" si="369"/>
        <v>41839.860300925924</v>
      </c>
      <c r="W3334">
        <f t="shared" si="370"/>
        <v>2014</v>
      </c>
    </row>
    <row r="3335" spans="1:23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9">
        <f t="shared" si="364"/>
        <v>42170.676851851851</v>
      </c>
      <c r="K3335">
        <v>1432484080</v>
      </c>
      <c r="L3335" s="9">
        <f t="shared" si="36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2">
        <f t="shared" si="366"/>
        <v>1.05</v>
      </c>
      <c r="R3335">
        <f t="shared" si="367"/>
        <v>32.97</v>
      </c>
      <c r="S3335" s="14" t="s">
        <v>8315</v>
      </c>
      <c r="T3335" t="s">
        <v>8316</v>
      </c>
      <c r="U3335" s="9">
        <f t="shared" si="368"/>
        <v>42148.676851851851</v>
      </c>
      <c r="V3335" s="9">
        <f t="shared" si="369"/>
        <v>42170.676851851851</v>
      </c>
      <c r="W3335">
        <f t="shared" si="370"/>
        <v>2015</v>
      </c>
    </row>
    <row r="3336" spans="1:23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9">
        <f t="shared" si="364"/>
        <v>42215.521087962959</v>
      </c>
      <c r="K3336">
        <v>1435667422</v>
      </c>
      <c r="L3336" s="9">
        <f t="shared" si="36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2">
        <f t="shared" si="366"/>
        <v>1.39</v>
      </c>
      <c r="R3336">
        <f t="shared" si="367"/>
        <v>116.65</v>
      </c>
      <c r="S3336" s="14" t="s">
        <v>8315</v>
      </c>
      <c r="T3336" t="s">
        <v>8316</v>
      </c>
      <c r="U3336" s="9">
        <f t="shared" si="368"/>
        <v>42185.521087962959</v>
      </c>
      <c r="V3336" s="9">
        <f t="shared" si="369"/>
        <v>42215.521087962959</v>
      </c>
      <c r="W3336">
        <f t="shared" si="370"/>
        <v>2015</v>
      </c>
    </row>
    <row r="3337" spans="1:23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9">
        <f t="shared" si="364"/>
        <v>41854.958333333336</v>
      </c>
      <c r="K3337">
        <v>1404749446</v>
      </c>
      <c r="L3337" s="9">
        <f t="shared" si="36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2">
        <f t="shared" si="366"/>
        <v>1</v>
      </c>
      <c r="R3337">
        <f t="shared" si="367"/>
        <v>79.62</v>
      </c>
      <c r="S3337" s="14" t="s">
        <v>8315</v>
      </c>
      <c r="T3337" t="s">
        <v>8316</v>
      </c>
      <c r="U3337" s="9">
        <f t="shared" si="368"/>
        <v>41827.674143518518</v>
      </c>
      <c r="V3337" s="9">
        <f t="shared" si="369"/>
        <v>41854.958333333336</v>
      </c>
      <c r="W3337">
        <f t="shared" si="370"/>
        <v>2014</v>
      </c>
    </row>
    <row r="3338" spans="1:23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9">
        <f t="shared" si="364"/>
        <v>42465.35701388889</v>
      </c>
      <c r="K3338">
        <v>1457429646</v>
      </c>
      <c r="L3338" s="9">
        <f t="shared" si="365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 s="12">
        <f t="shared" si="366"/>
        <v>1</v>
      </c>
      <c r="R3338">
        <f t="shared" si="367"/>
        <v>27.78</v>
      </c>
      <c r="S3338" s="14" t="s">
        <v>8315</v>
      </c>
      <c r="T3338" t="s">
        <v>8316</v>
      </c>
      <c r="U3338" s="9">
        <f t="shared" si="368"/>
        <v>42437.398680555554</v>
      </c>
      <c r="V3338" s="9">
        <f t="shared" si="369"/>
        <v>42465.35701388889</v>
      </c>
      <c r="W3338">
        <f t="shared" si="370"/>
        <v>2016</v>
      </c>
    </row>
    <row r="3339" spans="1:23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9">
        <f t="shared" si="364"/>
        <v>41922.875</v>
      </c>
      <c r="K3339">
        <v>1411109167</v>
      </c>
      <c r="L3339" s="9">
        <f t="shared" si="36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2">
        <f t="shared" si="366"/>
        <v>1.1000000000000001</v>
      </c>
      <c r="R3339">
        <f t="shared" si="367"/>
        <v>81.03</v>
      </c>
      <c r="S3339" s="14" t="s">
        <v>8315</v>
      </c>
      <c r="T3339" t="s">
        <v>8316</v>
      </c>
      <c r="U3339" s="9">
        <f t="shared" si="368"/>
        <v>41901.282025462962</v>
      </c>
      <c r="V3339" s="9">
        <f t="shared" si="369"/>
        <v>41922.875</v>
      </c>
      <c r="W3339">
        <f t="shared" si="370"/>
        <v>2014</v>
      </c>
    </row>
    <row r="3340" spans="1:23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9">
        <f t="shared" si="364"/>
        <v>42790.574999999997</v>
      </c>
      <c r="K3340">
        <v>1486129680</v>
      </c>
      <c r="L3340" s="9">
        <f t="shared" si="36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2">
        <f t="shared" si="366"/>
        <v>1.02</v>
      </c>
      <c r="R3340">
        <f t="shared" si="367"/>
        <v>136.85</v>
      </c>
      <c r="S3340" s="14" t="s">
        <v>8315</v>
      </c>
      <c r="T3340" t="s">
        <v>8316</v>
      </c>
      <c r="U3340" s="9">
        <f t="shared" si="368"/>
        <v>42769.574999999997</v>
      </c>
      <c r="V3340" s="9">
        <f t="shared" si="369"/>
        <v>42790.574999999997</v>
      </c>
      <c r="W3340">
        <f t="shared" si="370"/>
        <v>2017</v>
      </c>
    </row>
    <row r="3341" spans="1:23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9">
        <f t="shared" si="364"/>
        <v>42579.665717592594</v>
      </c>
      <c r="K3341">
        <v>1467129518</v>
      </c>
      <c r="L3341" s="9">
        <f t="shared" si="36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2">
        <f t="shared" si="366"/>
        <v>1.04</v>
      </c>
      <c r="R3341">
        <f t="shared" si="367"/>
        <v>177.62</v>
      </c>
      <c r="S3341" s="14" t="s">
        <v>8315</v>
      </c>
      <c r="T3341" t="s">
        <v>8316</v>
      </c>
      <c r="U3341" s="9">
        <f t="shared" si="368"/>
        <v>42549.665717592594</v>
      </c>
      <c r="V3341" s="9">
        <f t="shared" si="369"/>
        <v>42579.665717592594</v>
      </c>
      <c r="W3341">
        <f t="shared" si="370"/>
        <v>2016</v>
      </c>
    </row>
    <row r="3342" spans="1:23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9">
        <f t="shared" si="364"/>
        <v>42710.974004629628</v>
      </c>
      <c r="K3342">
        <v>1478906554</v>
      </c>
      <c r="L3342" s="9">
        <f t="shared" si="36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2">
        <f t="shared" si="366"/>
        <v>1.38</v>
      </c>
      <c r="R3342">
        <f t="shared" si="367"/>
        <v>109.08</v>
      </c>
      <c r="S3342" s="14" t="s">
        <v>8315</v>
      </c>
      <c r="T3342" t="s">
        <v>8316</v>
      </c>
      <c r="U3342" s="9">
        <f t="shared" si="368"/>
        <v>42685.974004629628</v>
      </c>
      <c r="V3342" s="9">
        <f t="shared" si="369"/>
        <v>42710.974004629628</v>
      </c>
      <c r="W3342">
        <f t="shared" si="370"/>
        <v>2016</v>
      </c>
    </row>
    <row r="3343" spans="1:23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9">
        <f t="shared" si="364"/>
        <v>42533.708333333328</v>
      </c>
      <c r="K3343">
        <v>1463771421</v>
      </c>
      <c r="L3343" s="9">
        <f t="shared" si="36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2">
        <f t="shared" si="366"/>
        <v>1</v>
      </c>
      <c r="R3343">
        <f t="shared" si="367"/>
        <v>119.64</v>
      </c>
      <c r="S3343" s="14" t="s">
        <v>8315</v>
      </c>
      <c r="T3343" t="s">
        <v>8316</v>
      </c>
      <c r="U3343" s="9">
        <f t="shared" si="368"/>
        <v>42510.798854166671</v>
      </c>
      <c r="V3343" s="9">
        <f t="shared" si="369"/>
        <v>42533.708333333328</v>
      </c>
      <c r="W3343">
        <f t="shared" si="370"/>
        <v>2016</v>
      </c>
    </row>
    <row r="3344" spans="1:23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9">
        <f t="shared" si="364"/>
        <v>42095.207638888889</v>
      </c>
      <c r="K3344">
        <v>1425020810</v>
      </c>
      <c r="L3344" s="9">
        <f t="shared" si="365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 s="12">
        <f t="shared" si="366"/>
        <v>1.02</v>
      </c>
      <c r="R3344">
        <f t="shared" si="367"/>
        <v>78.209999999999994</v>
      </c>
      <c r="S3344" s="14" t="s">
        <v>8315</v>
      </c>
      <c r="T3344" t="s">
        <v>8316</v>
      </c>
      <c r="U3344" s="9">
        <f t="shared" si="368"/>
        <v>42062.296412037038</v>
      </c>
      <c r="V3344" s="9">
        <f t="shared" si="369"/>
        <v>42095.207638888889</v>
      </c>
      <c r="W3344">
        <f t="shared" si="370"/>
        <v>2015</v>
      </c>
    </row>
    <row r="3345" spans="1:23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9">
        <f t="shared" si="364"/>
        <v>42473.554166666669</v>
      </c>
      <c r="K3345">
        <v>1458770384</v>
      </c>
      <c r="L3345" s="9">
        <f t="shared" si="36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2">
        <f t="shared" si="366"/>
        <v>1.71</v>
      </c>
      <c r="R3345">
        <f t="shared" si="367"/>
        <v>52.17</v>
      </c>
      <c r="S3345" s="14" t="s">
        <v>8315</v>
      </c>
      <c r="T3345" t="s">
        <v>8316</v>
      </c>
      <c r="U3345" s="9">
        <f t="shared" si="368"/>
        <v>42452.916481481487</v>
      </c>
      <c r="V3345" s="9">
        <f t="shared" si="369"/>
        <v>42473.554166666669</v>
      </c>
      <c r="W3345">
        <f t="shared" si="370"/>
        <v>2016</v>
      </c>
    </row>
    <row r="3346" spans="1:23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9">
        <f t="shared" si="364"/>
        <v>41881.200150462959</v>
      </c>
      <c r="K3346">
        <v>1406782093</v>
      </c>
      <c r="L3346" s="9">
        <f t="shared" si="36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2">
        <f t="shared" si="366"/>
        <v>1.01</v>
      </c>
      <c r="R3346">
        <f t="shared" si="367"/>
        <v>114.13</v>
      </c>
      <c r="S3346" s="14" t="s">
        <v>8315</v>
      </c>
      <c r="T3346" t="s">
        <v>8316</v>
      </c>
      <c r="U3346" s="9">
        <f t="shared" si="368"/>
        <v>41851.200150462959</v>
      </c>
      <c r="V3346" s="9">
        <f t="shared" si="369"/>
        <v>41881.200150462959</v>
      </c>
      <c r="W3346">
        <f t="shared" si="370"/>
        <v>2014</v>
      </c>
    </row>
    <row r="3347" spans="1:23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9">
        <f t="shared" si="364"/>
        <v>42112.025694444441</v>
      </c>
      <c r="K3347">
        <v>1424226768</v>
      </c>
      <c r="L3347" s="9">
        <f t="shared" si="36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2">
        <f t="shared" si="366"/>
        <v>1.3</v>
      </c>
      <c r="R3347">
        <f t="shared" si="367"/>
        <v>50</v>
      </c>
      <c r="S3347" s="14" t="s">
        <v>8315</v>
      </c>
      <c r="T3347" t="s">
        <v>8316</v>
      </c>
      <c r="U3347" s="9">
        <f t="shared" si="368"/>
        <v>42053.106111111112</v>
      </c>
      <c r="V3347" s="9">
        <f t="shared" si="369"/>
        <v>42112.025694444441</v>
      </c>
      <c r="W3347">
        <f t="shared" si="370"/>
        <v>2015</v>
      </c>
    </row>
    <row r="3348" spans="1:23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9">
        <f t="shared" si="364"/>
        <v>42061.024421296301</v>
      </c>
      <c r="K3348">
        <v>1424306110</v>
      </c>
      <c r="L3348" s="9">
        <f t="shared" si="36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2">
        <f t="shared" si="366"/>
        <v>1.1000000000000001</v>
      </c>
      <c r="R3348">
        <f t="shared" si="367"/>
        <v>91.67</v>
      </c>
      <c r="S3348" s="14" t="s">
        <v>8315</v>
      </c>
      <c r="T3348" t="s">
        <v>8316</v>
      </c>
      <c r="U3348" s="9">
        <f t="shared" si="368"/>
        <v>42054.024421296301</v>
      </c>
      <c r="V3348" s="9">
        <f t="shared" si="369"/>
        <v>42061.024421296301</v>
      </c>
      <c r="W3348">
        <f t="shared" si="370"/>
        <v>2015</v>
      </c>
    </row>
    <row r="3349" spans="1:23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9">
        <f t="shared" si="364"/>
        <v>42498.875</v>
      </c>
      <c r="K3349">
        <v>1461503654</v>
      </c>
      <c r="L3349" s="9">
        <f t="shared" si="36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2">
        <f t="shared" si="366"/>
        <v>1.19</v>
      </c>
      <c r="R3349">
        <f t="shared" si="367"/>
        <v>108.59</v>
      </c>
      <c r="S3349" s="14" t="s">
        <v>8315</v>
      </c>
      <c r="T3349" t="s">
        <v>8316</v>
      </c>
      <c r="U3349" s="9">
        <f t="shared" si="368"/>
        <v>42484.551550925928</v>
      </c>
      <c r="V3349" s="9">
        <f t="shared" si="369"/>
        <v>42498.875</v>
      </c>
      <c r="W3349">
        <f t="shared" si="370"/>
        <v>2016</v>
      </c>
    </row>
    <row r="3350" spans="1:23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9">
        <f t="shared" si="364"/>
        <v>42490.165972222225</v>
      </c>
      <c r="K3350">
        <v>1459949080</v>
      </c>
      <c r="L3350" s="9">
        <f t="shared" si="36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2">
        <f t="shared" si="366"/>
        <v>1</v>
      </c>
      <c r="R3350">
        <f t="shared" si="367"/>
        <v>69.819999999999993</v>
      </c>
      <c r="S3350" s="14" t="s">
        <v>8315</v>
      </c>
      <c r="T3350" t="s">
        <v>8316</v>
      </c>
      <c r="U3350" s="9">
        <f t="shared" si="368"/>
        <v>42466.558796296296</v>
      </c>
      <c r="V3350" s="9">
        <f t="shared" si="369"/>
        <v>42490.165972222225</v>
      </c>
      <c r="W3350">
        <f t="shared" si="370"/>
        <v>2016</v>
      </c>
    </row>
    <row r="3351" spans="1:23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9">
        <f t="shared" si="364"/>
        <v>42534.708333333328</v>
      </c>
      <c r="K3351">
        <v>1463971172</v>
      </c>
      <c r="L3351" s="9">
        <f t="shared" si="36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2">
        <f t="shared" si="366"/>
        <v>1.53</v>
      </c>
      <c r="R3351">
        <f t="shared" si="367"/>
        <v>109.57</v>
      </c>
      <c r="S3351" s="14" t="s">
        <v>8315</v>
      </c>
      <c r="T3351" t="s">
        <v>8316</v>
      </c>
      <c r="U3351" s="9">
        <f t="shared" si="368"/>
        <v>42513.110787037032</v>
      </c>
      <c r="V3351" s="9">
        <f t="shared" si="369"/>
        <v>42534.708333333328</v>
      </c>
      <c r="W3351">
        <f t="shared" si="370"/>
        <v>2016</v>
      </c>
    </row>
    <row r="3352" spans="1:23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9">
        <f t="shared" si="364"/>
        <v>42337.958333333328</v>
      </c>
      <c r="K3352">
        <v>1445791811</v>
      </c>
      <c r="L3352" s="9">
        <f t="shared" si="36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2">
        <f t="shared" si="366"/>
        <v>1.04</v>
      </c>
      <c r="R3352">
        <f t="shared" si="367"/>
        <v>71.67</v>
      </c>
      <c r="S3352" s="14" t="s">
        <v>8315</v>
      </c>
      <c r="T3352" t="s">
        <v>8316</v>
      </c>
      <c r="U3352" s="9">
        <f t="shared" si="368"/>
        <v>42302.701516203699</v>
      </c>
      <c r="V3352" s="9">
        <f t="shared" si="369"/>
        <v>42337.958333333328</v>
      </c>
      <c r="W3352">
        <f t="shared" si="370"/>
        <v>2015</v>
      </c>
    </row>
    <row r="3353" spans="1:23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9">
        <f t="shared" si="364"/>
        <v>41843.458333333336</v>
      </c>
      <c r="K3353">
        <v>1402910965</v>
      </c>
      <c r="L3353" s="9">
        <f t="shared" si="36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2">
        <f t="shared" si="366"/>
        <v>1.01</v>
      </c>
      <c r="R3353">
        <f t="shared" si="367"/>
        <v>93.61</v>
      </c>
      <c r="S3353" s="14" t="s">
        <v>8315</v>
      </c>
      <c r="T3353" t="s">
        <v>8316</v>
      </c>
      <c r="U3353" s="9">
        <f t="shared" si="368"/>
        <v>41806.395428240743</v>
      </c>
      <c r="V3353" s="9">
        <f t="shared" si="369"/>
        <v>41843.458333333336</v>
      </c>
      <c r="W3353">
        <f t="shared" si="370"/>
        <v>2014</v>
      </c>
    </row>
    <row r="3354" spans="1:23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9">
        <f t="shared" si="364"/>
        <v>42552.958333333328</v>
      </c>
      <c r="K3354">
        <v>1462492178</v>
      </c>
      <c r="L3354" s="9">
        <f t="shared" si="36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2">
        <f t="shared" si="366"/>
        <v>1.08</v>
      </c>
      <c r="R3354">
        <f t="shared" si="367"/>
        <v>76.8</v>
      </c>
      <c r="S3354" s="14" t="s">
        <v>8315</v>
      </c>
      <c r="T3354" t="s">
        <v>8316</v>
      </c>
      <c r="U3354" s="9">
        <f t="shared" si="368"/>
        <v>42495.992800925931</v>
      </c>
      <c r="V3354" s="9">
        <f t="shared" si="369"/>
        <v>42552.958333333328</v>
      </c>
      <c r="W3354">
        <f t="shared" si="370"/>
        <v>2016</v>
      </c>
    </row>
    <row r="3355" spans="1:23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9">
        <f t="shared" si="364"/>
        <v>42492.958333333328</v>
      </c>
      <c r="K3355">
        <v>1461061350</v>
      </c>
      <c r="L3355" s="9">
        <f t="shared" si="36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2">
        <f t="shared" si="366"/>
        <v>3.15</v>
      </c>
      <c r="R3355">
        <f t="shared" si="367"/>
        <v>35.799999999999997</v>
      </c>
      <c r="S3355" s="14" t="s">
        <v>8315</v>
      </c>
      <c r="T3355" t="s">
        <v>8316</v>
      </c>
      <c r="U3355" s="9">
        <f t="shared" si="368"/>
        <v>42479.432291666672</v>
      </c>
      <c r="V3355" s="9">
        <f t="shared" si="369"/>
        <v>42492.958333333328</v>
      </c>
      <c r="W3355">
        <f t="shared" si="370"/>
        <v>2016</v>
      </c>
    </row>
    <row r="3356" spans="1:23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9">
        <f t="shared" si="364"/>
        <v>42306.167361111111</v>
      </c>
      <c r="K3356">
        <v>1443029206</v>
      </c>
      <c r="L3356" s="9">
        <f t="shared" si="36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2">
        <f t="shared" si="366"/>
        <v>1.02</v>
      </c>
      <c r="R3356">
        <f t="shared" si="367"/>
        <v>55.6</v>
      </c>
      <c r="S3356" s="14" t="s">
        <v>8315</v>
      </c>
      <c r="T3356" t="s">
        <v>8316</v>
      </c>
      <c r="U3356" s="9">
        <f t="shared" si="368"/>
        <v>42270.7269212963</v>
      </c>
      <c r="V3356" s="9">
        <f t="shared" si="369"/>
        <v>42306.167361111111</v>
      </c>
      <c r="W3356">
        <f t="shared" si="370"/>
        <v>2015</v>
      </c>
    </row>
    <row r="3357" spans="1:23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9">
        <f t="shared" si="364"/>
        <v>42500.470138888893</v>
      </c>
      <c r="K3357">
        <v>1461941527</v>
      </c>
      <c r="L3357" s="9">
        <f t="shared" si="36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2">
        <f t="shared" si="366"/>
        <v>1.26</v>
      </c>
      <c r="R3357">
        <f t="shared" si="367"/>
        <v>147.33000000000001</v>
      </c>
      <c r="S3357" s="14" t="s">
        <v>8315</v>
      </c>
      <c r="T3357" t="s">
        <v>8316</v>
      </c>
      <c r="U3357" s="9">
        <f t="shared" si="368"/>
        <v>42489.619525462964</v>
      </c>
      <c r="V3357" s="9">
        <f t="shared" si="369"/>
        <v>42500.470138888893</v>
      </c>
      <c r="W3357">
        <f t="shared" si="370"/>
        <v>2016</v>
      </c>
    </row>
    <row r="3358" spans="1:23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9">
        <f t="shared" si="364"/>
        <v>42566.815648148149</v>
      </c>
      <c r="K3358">
        <v>1466019272</v>
      </c>
      <c r="L3358" s="9">
        <f t="shared" si="36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2">
        <f t="shared" si="366"/>
        <v>1.01</v>
      </c>
      <c r="R3358">
        <f t="shared" si="367"/>
        <v>56.33</v>
      </c>
      <c r="S3358" s="14" t="s">
        <v>8315</v>
      </c>
      <c r="T3358" t="s">
        <v>8316</v>
      </c>
      <c r="U3358" s="9">
        <f t="shared" si="368"/>
        <v>42536.815648148149</v>
      </c>
      <c r="V3358" s="9">
        <f t="shared" si="369"/>
        <v>42566.815648148149</v>
      </c>
      <c r="W3358">
        <f t="shared" si="370"/>
        <v>2016</v>
      </c>
    </row>
    <row r="3359" spans="1:23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9">
        <f t="shared" si="364"/>
        <v>41852.417939814812</v>
      </c>
      <c r="K3359">
        <v>1404295310</v>
      </c>
      <c r="L3359" s="9">
        <f t="shared" si="36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2">
        <f t="shared" si="366"/>
        <v>1.01</v>
      </c>
      <c r="R3359">
        <f t="shared" si="367"/>
        <v>96.19</v>
      </c>
      <c r="S3359" s="14" t="s">
        <v>8315</v>
      </c>
      <c r="T3359" t="s">
        <v>8316</v>
      </c>
      <c r="U3359" s="9">
        <f t="shared" si="368"/>
        <v>41822.417939814812</v>
      </c>
      <c r="V3359" s="9">
        <f t="shared" si="369"/>
        <v>41852.417939814812</v>
      </c>
      <c r="W3359">
        <f t="shared" si="370"/>
        <v>2014</v>
      </c>
    </row>
    <row r="3360" spans="1:23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9">
        <f t="shared" si="364"/>
        <v>41962.352766203709</v>
      </c>
      <c r="K3360">
        <v>1413790079</v>
      </c>
      <c r="L3360" s="9">
        <f t="shared" si="36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2">
        <f t="shared" si="366"/>
        <v>1.03</v>
      </c>
      <c r="R3360">
        <f t="shared" si="367"/>
        <v>63.57</v>
      </c>
      <c r="S3360" s="14" t="s">
        <v>8315</v>
      </c>
      <c r="T3360" t="s">
        <v>8316</v>
      </c>
      <c r="U3360" s="9">
        <f t="shared" si="368"/>
        <v>41932.311099537037</v>
      </c>
      <c r="V3360" s="9">
        <f t="shared" si="369"/>
        <v>41962.352766203709</v>
      </c>
      <c r="W3360">
        <f t="shared" si="370"/>
        <v>2014</v>
      </c>
    </row>
    <row r="3361" spans="1:23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9">
        <f t="shared" si="364"/>
        <v>42791.057106481487</v>
      </c>
      <c r="K3361">
        <v>1484097734</v>
      </c>
      <c r="L3361" s="9">
        <f t="shared" si="36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2">
        <f t="shared" si="366"/>
        <v>1.06</v>
      </c>
      <c r="R3361">
        <f t="shared" si="367"/>
        <v>184.78</v>
      </c>
      <c r="S3361" s="14" t="s">
        <v>8315</v>
      </c>
      <c r="T3361" t="s">
        <v>8316</v>
      </c>
      <c r="U3361" s="9">
        <f t="shared" si="368"/>
        <v>42746.057106481487</v>
      </c>
      <c r="V3361" s="9">
        <f t="shared" si="369"/>
        <v>42791.057106481487</v>
      </c>
      <c r="W3361">
        <f t="shared" si="370"/>
        <v>2017</v>
      </c>
    </row>
    <row r="3362" spans="1:23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9">
        <f t="shared" si="364"/>
        <v>42718.665972222225</v>
      </c>
      <c r="K3362">
        <v>1479866343</v>
      </c>
      <c r="L3362" s="9">
        <f t="shared" si="36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2">
        <f t="shared" si="366"/>
        <v>1.01</v>
      </c>
      <c r="R3362">
        <f t="shared" si="367"/>
        <v>126.72</v>
      </c>
      <c r="S3362" s="14" t="s">
        <v>8315</v>
      </c>
      <c r="T3362" t="s">
        <v>8316</v>
      </c>
      <c r="U3362" s="9">
        <f t="shared" si="368"/>
        <v>42697.082673611112</v>
      </c>
      <c r="V3362" s="9">
        <f t="shared" si="369"/>
        <v>42718.665972222225</v>
      </c>
      <c r="W3362">
        <f t="shared" si="370"/>
        <v>2016</v>
      </c>
    </row>
    <row r="3363" spans="1:23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9">
        <f t="shared" si="364"/>
        <v>41883.665972222225</v>
      </c>
      <c r="K3363">
        <v>1408062990</v>
      </c>
      <c r="L3363" s="9">
        <f t="shared" si="36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2">
        <f t="shared" si="366"/>
        <v>1.1299999999999999</v>
      </c>
      <c r="R3363">
        <f t="shared" si="367"/>
        <v>83.43</v>
      </c>
      <c r="S3363" s="14" t="s">
        <v>8315</v>
      </c>
      <c r="T3363" t="s">
        <v>8316</v>
      </c>
      <c r="U3363" s="9">
        <f t="shared" si="368"/>
        <v>41866.025347222225</v>
      </c>
      <c r="V3363" s="9">
        <f t="shared" si="369"/>
        <v>41883.665972222225</v>
      </c>
      <c r="W3363">
        <f t="shared" si="370"/>
        <v>2014</v>
      </c>
    </row>
    <row r="3364" spans="1:23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9">
        <f t="shared" si="364"/>
        <v>42070.204861111109</v>
      </c>
      <c r="K3364">
        <v>1424484717</v>
      </c>
      <c r="L3364" s="9">
        <f t="shared" si="36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2">
        <f t="shared" si="366"/>
        <v>2.1800000000000002</v>
      </c>
      <c r="R3364">
        <f t="shared" si="367"/>
        <v>54.5</v>
      </c>
      <c r="S3364" s="14" t="s">
        <v>8315</v>
      </c>
      <c r="T3364" t="s">
        <v>8316</v>
      </c>
      <c r="U3364" s="9">
        <f t="shared" si="368"/>
        <v>42056.091631944444</v>
      </c>
      <c r="V3364" s="9">
        <f t="shared" si="369"/>
        <v>42070.204861111109</v>
      </c>
      <c r="W3364">
        <f t="shared" si="370"/>
        <v>2015</v>
      </c>
    </row>
    <row r="3365" spans="1:23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9">
        <f t="shared" si="364"/>
        <v>41870.666666666664</v>
      </c>
      <c r="K3365">
        <v>1406831445</v>
      </c>
      <c r="L3365" s="9">
        <f t="shared" si="36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2">
        <f t="shared" si="366"/>
        <v>1.01</v>
      </c>
      <c r="R3365">
        <f t="shared" si="367"/>
        <v>302.31</v>
      </c>
      <c r="S3365" s="14" t="s">
        <v>8315</v>
      </c>
      <c r="T3365" t="s">
        <v>8316</v>
      </c>
      <c r="U3365" s="9">
        <f t="shared" si="368"/>
        <v>41851.771354166667</v>
      </c>
      <c r="V3365" s="9">
        <f t="shared" si="369"/>
        <v>41870.666666666664</v>
      </c>
      <c r="W3365">
        <f t="shared" si="370"/>
        <v>2014</v>
      </c>
    </row>
    <row r="3366" spans="1:23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9">
        <f t="shared" si="364"/>
        <v>42444.875</v>
      </c>
      <c r="K3366">
        <v>1456183649</v>
      </c>
      <c r="L3366" s="9">
        <f t="shared" si="36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2">
        <f t="shared" si="366"/>
        <v>1.06</v>
      </c>
      <c r="R3366">
        <f t="shared" si="367"/>
        <v>44.14</v>
      </c>
      <c r="S3366" s="14" t="s">
        <v>8315</v>
      </c>
      <c r="T3366" t="s">
        <v>8316</v>
      </c>
      <c r="U3366" s="9">
        <f t="shared" si="368"/>
        <v>42422.977418981478</v>
      </c>
      <c r="V3366" s="9">
        <f t="shared" si="369"/>
        <v>42444.875</v>
      </c>
      <c r="W3366">
        <f t="shared" si="370"/>
        <v>2016</v>
      </c>
    </row>
    <row r="3367" spans="1:23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9">
        <f t="shared" si="364"/>
        <v>42351.101759259254</v>
      </c>
      <c r="K3367">
        <v>1447381592</v>
      </c>
      <c r="L3367" s="9">
        <f t="shared" si="365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 s="12">
        <f t="shared" si="366"/>
        <v>1.04</v>
      </c>
      <c r="R3367">
        <f t="shared" si="367"/>
        <v>866.67</v>
      </c>
      <c r="S3367" s="14" t="s">
        <v>8315</v>
      </c>
      <c r="T3367" t="s">
        <v>8316</v>
      </c>
      <c r="U3367" s="9">
        <f t="shared" si="368"/>
        <v>42321.101759259254</v>
      </c>
      <c r="V3367" s="9">
        <f t="shared" si="369"/>
        <v>42351.101759259254</v>
      </c>
      <c r="W3367">
        <f t="shared" si="370"/>
        <v>2015</v>
      </c>
    </row>
    <row r="3368" spans="1:23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9">
        <f t="shared" si="364"/>
        <v>42137.067557870367</v>
      </c>
      <c r="K3368">
        <v>1428889037</v>
      </c>
      <c r="L3368" s="9">
        <f t="shared" si="36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2">
        <f t="shared" si="366"/>
        <v>2.21</v>
      </c>
      <c r="R3368">
        <f t="shared" si="367"/>
        <v>61.39</v>
      </c>
      <c r="S3368" s="14" t="s">
        <v>8315</v>
      </c>
      <c r="T3368" t="s">
        <v>8316</v>
      </c>
      <c r="U3368" s="9">
        <f t="shared" si="368"/>
        <v>42107.067557870367</v>
      </c>
      <c r="V3368" s="9">
        <f t="shared" si="369"/>
        <v>42137.067557870367</v>
      </c>
      <c r="W3368">
        <f t="shared" si="370"/>
        <v>2015</v>
      </c>
    </row>
    <row r="3369" spans="1:23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9">
        <f t="shared" si="364"/>
        <v>42217.933958333335</v>
      </c>
      <c r="K3369">
        <v>1436307894</v>
      </c>
      <c r="L3369" s="9">
        <f t="shared" si="36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2">
        <f t="shared" si="366"/>
        <v>1.19</v>
      </c>
      <c r="R3369">
        <f t="shared" si="367"/>
        <v>29.67</v>
      </c>
      <c r="S3369" s="14" t="s">
        <v>8315</v>
      </c>
      <c r="T3369" t="s">
        <v>8316</v>
      </c>
      <c r="U3369" s="9">
        <f t="shared" si="368"/>
        <v>42192.933958333335</v>
      </c>
      <c r="V3369" s="9">
        <f t="shared" si="369"/>
        <v>42217.933958333335</v>
      </c>
      <c r="W3369">
        <f t="shared" si="370"/>
        <v>2015</v>
      </c>
    </row>
    <row r="3370" spans="1:23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9">
        <f t="shared" si="364"/>
        <v>42005.208333333328</v>
      </c>
      <c r="K3370">
        <v>1416977259</v>
      </c>
      <c r="L3370" s="9">
        <f t="shared" si="36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2">
        <f t="shared" si="366"/>
        <v>1.05</v>
      </c>
      <c r="R3370">
        <f t="shared" si="367"/>
        <v>45.48</v>
      </c>
      <c r="S3370" s="14" t="s">
        <v>8315</v>
      </c>
      <c r="T3370" t="s">
        <v>8316</v>
      </c>
      <c r="U3370" s="9">
        <f t="shared" si="368"/>
        <v>41969.199756944443</v>
      </c>
      <c r="V3370" s="9">
        <f t="shared" si="369"/>
        <v>42005.208333333328</v>
      </c>
      <c r="W3370">
        <f t="shared" si="370"/>
        <v>2014</v>
      </c>
    </row>
    <row r="3371" spans="1:23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9">
        <f t="shared" si="364"/>
        <v>42750.041435185187</v>
      </c>
      <c r="K3371">
        <v>1479257980</v>
      </c>
      <c r="L3371" s="9">
        <f t="shared" si="36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2">
        <f t="shared" si="366"/>
        <v>1.04</v>
      </c>
      <c r="R3371">
        <f t="shared" si="367"/>
        <v>96.2</v>
      </c>
      <c r="S3371" s="14" t="s">
        <v>8315</v>
      </c>
      <c r="T3371" t="s">
        <v>8316</v>
      </c>
      <c r="U3371" s="9">
        <f t="shared" si="368"/>
        <v>42690.041435185187</v>
      </c>
      <c r="V3371" s="9">
        <f t="shared" si="369"/>
        <v>42750.041435185187</v>
      </c>
      <c r="W3371">
        <f t="shared" si="370"/>
        <v>2016</v>
      </c>
    </row>
    <row r="3372" spans="1:23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9">
        <f t="shared" si="364"/>
        <v>42721.333333333328</v>
      </c>
      <c r="K3372">
        <v>1479283285</v>
      </c>
      <c r="L3372" s="9">
        <f t="shared" si="36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2">
        <f t="shared" si="366"/>
        <v>1.18</v>
      </c>
      <c r="R3372">
        <f t="shared" si="367"/>
        <v>67.92</v>
      </c>
      <c r="S3372" s="14" t="s">
        <v>8315</v>
      </c>
      <c r="T3372" t="s">
        <v>8316</v>
      </c>
      <c r="U3372" s="9">
        <f t="shared" si="368"/>
        <v>42690.334317129629</v>
      </c>
      <c r="V3372" s="9">
        <f t="shared" si="369"/>
        <v>42721.333333333328</v>
      </c>
      <c r="W3372">
        <f t="shared" si="370"/>
        <v>2016</v>
      </c>
    </row>
    <row r="3373" spans="1:23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9">
        <f t="shared" si="364"/>
        <v>42340.874594907407</v>
      </c>
      <c r="K3373">
        <v>1446670765</v>
      </c>
      <c r="L3373" s="9">
        <f t="shared" si="36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2">
        <f t="shared" si="366"/>
        <v>1.39</v>
      </c>
      <c r="R3373">
        <f t="shared" si="367"/>
        <v>30.78</v>
      </c>
      <c r="S3373" s="14" t="s">
        <v>8315</v>
      </c>
      <c r="T3373" t="s">
        <v>8316</v>
      </c>
      <c r="U3373" s="9">
        <f t="shared" si="368"/>
        <v>42312.874594907407</v>
      </c>
      <c r="V3373" s="9">
        <f t="shared" si="369"/>
        <v>42340.874594907407</v>
      </c>
      <c r="W3373">
        <f t="shared" si="370"/>
        <v>2015</v>
      </c>
    </row>
    <row r="3374" spans="1:23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9">
        <f t="shared" si="364"/>
        <v>41876.207638888889</v>
      </c>
      <c r="K3374">
        <v>1407157756</v>
      </c>
      <c r="L3374" s="9">
        <f t="shared" si="36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2">
        <f t="shared" si="366"/>
        <v>1.04</v>
      </c>
      <c r="R3374">
        <f t="shared" si="367"/>
        <v>38.33</v>
      </c>
      <c r="S3374" s="14" t="s">
        <v>8315</v>
      </c>
      <c r="T3374" t="s">
        <v>8316</v>
      </c>
      <c r="U3374" s="9">
        <f t="shared" si="368"/>
        <v>41855.548101851848</v>
      </c>
      <c r="V3374" s="9">
        <f t="shared" si="369"/>
        <v>41876.207638888889</v>
      </c>
      <c r="W3374">
        <f t="shared" si="370"/>
        <v>2014</v>
      </c>
    </row>
    <row r="3375" spans="1:23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9">
        <f t="shared" si="364"/>
        <v>42203.666666666672</v>
      </c>
      <c r="K3375">
        <v>1435177840</v>
      </c>
      <c r="L3375" s="9">
        <f t="shared" si="36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2">
        <f t="shared" si="366"/>
        <v>1</v>
      </c>
      <c r="R3375">
        <f t="shared" si="367"/>
        <v>66.83</v>
      </c>
      <c r="S3375" s="14" t="s">
        <v>8315</v>
      </c>
      <c r="T3375" t="s">
        <v>8316</v>
      </c>
      <c r="U3375" s="9">
        <f t="shared" si="368"/>
        <v>42179.854629629626</v>
      </c>
      <c r="V3375" s="9">
        <f t="shared" si="369"/>
        <v>42203.666666666672</v>
      </c>
      <c r="W3375">
        <f t="shared" si="370"/>
        <v>2015</v>
      </c>
    </row>
    <row r="3376" spans="1:23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9">
        <f t="shared" si="364"/>
        <v>42305.731666666667</v>
      </c>
      <c r="K3376">
        <v>1443461616</v>
      </c>
      <c r="L3376" s="9">
        <f t="shared" si="36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2">
        <f t="shared" si="366"/>
        <v>1.07</v>
      </c>
      <c r="R3376">
        <f t="shared" si="367"/>
        <v>71.73</v>
      </c>
      <c r="S3376" s="14" t="s">
        <v>8315</v>
      </c>
      <c r="T3376" t="s">
        <v>8316</v>
      </c>
      <c r="U3376" s="9">
        <f t="shared" si="368"/>
        <v>42275.731666666667</v>
      </c>
      <c r="V3376" s="9">
        <f t="shared" si="369"/>
        <v>42305.731666666667</v>
      </c>
      <c r="W3376">
        <f t="shared" si="370"/>
        <v>2015</v>
      </c>
    </row>
    <row r="3377" spans="1:23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9">
        <f t="shared" si="364"/>
        <v>41777.610798611109</v>
      </c>
      <c r="K3377">
        <v>1399387173</v>
      </c>
      <c r="L3377" s="9">
        <f t="shared" si="36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2">
        <f t="shared" si="366"/>
        <v>1</v>
      </c>
      <c r="R3377">
        <f t="shared" si="367"/>
        <v>176.47</v>
      </c>
      <c r="S3377" s="14" t="s">
        <v>8315</v>
      </c>
      <c r="T3377" t="s">
        <v>8316</v>
      </c>
      <c r="U3377" s="9">
        <f t="shared" si="368"/>
        <v>41765.610798611109</v>
      </c>
      <c r="V3377" s="9">
        <f t="shared" si="369"/>
        <v>41777.610798611109</v>
      </c>
      <c r="W3377">
        <f t="shared" si="370"/>
        <v>2014</v>
      </c>
    </row>
    <row r="3378" spans="1:23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9">
        <f t="shared" si="364"/>
        <v>42119.659652777773</v>
      </c>
      <c r="K3378">
        <v>1424796594</v>
      </c>
      <c r="L3378" s="9">
        <f t="shared" si="36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2">
        <f t="shared" si="366"/>
        <v>1</v>
      </c>
      <c r="R3378">
        <f t="shared" si="367"/>
        <v>421.11</v>
      </c>
      <c r="S3378" s="14" t="s">
        <v>8315</v>
      </c>
      <c r="T3378" t="s">
        <v>8316</v>
      </c>
      <c r="U3378" s="9">
        <f t="shared" si="368"/>
        <v>42059.701319444444</v>
      </c>
      <c r="V3378" s="9">
        <f t="shared" si="369"/>
        <v>42119.659652777773</v>
      </c>
      <c r="W3378">
        <f t="shared" si="370"/>
        <v>2015</v>
      </c>
    </row>
    <row r="3379" spans="1:23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9">
        <f t="shared" si="364"/>
        <v>42083.705555555556</v>
      </c>
      <c r="K3379">
        <v>1424280899</v>
      </c>
      <c r="L3379" s="9">
        <f t="shared" si="365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 s="12">
        <f t="shared" si="366"/>
        <v>1.01</v>
      </c>
      <c r="R3379">
        <f t="shared" si="367"/>
        <v>104.99</v>
      </c>
      <c r="S3379" s="14" t="s">
        <v>8315</v>
      </c>
      <c r="T3379" t="s">
        <v>8316</v>
      </c>
      <c r="U3379" s="9">
        <f t="shared" si="368"/>
        <v>42053.732627314814</v>
      </c>
      <c r="V3379" s="9">
        <f t="shared" si="369"/>
        <v>42083.705555555556</v>
      </c>
      <c r="W3379">
        <f t="shared" si="370"/>
        <v>2015</v>
      </c>
    </row>
    <row r="3380" spans="1:23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9">
        <f t="shared" si="364"/>
        <v>41882.547222222223</v>
      </c>
      <c r="K3380">
        <v>1407400306</v>
      </c>
      <c r="L3380" s="9">
        <f t="shared" si="36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2">
        <f t="shared" si="366"/>
        <v>1.08</v>
      </c>
      <c r="R3380">
        <f t="shared" si="367"/>
        <v>28.19</v>
      </c>
      <c r="S3380" s="14" t="s">
        <v>8315</v>
      </c>
      <c r="T3380" t="s">
        <v>8316</v>
      </c>
      <c r="U3380" s="9">
        <f t="shared" si="368"/>
        <v>41858.355393518519</v>
      </c>
      <c r="V3380" s="9">
        <f t="shared" si="369"/>
        <v>41882.547222222223</v>
      </c>
      <c r="W3380">
        <f t="shared" si="370"/>
        <v>2014</v>
      </c>
    </row>
    <row r="3381" spans="1:23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9">
        <f t="shared" si="364"/>
        <v>42242.958333333328</v>
      </c>
      <c r="K3381">
        <v>1439122800</v>
      </c>
      <c r="L3381" s="9">
        <f t="shared" si="36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2">
        <f t="shared" si="366"/>
        <v>1.04</v>
      </c>
      <c r="R3381">
        <f t="shared" si="367"/>
        <v>54.55</v>
      </c>
      <c r="S3381" s="14" t="s">
        <v>8315</v>
      </c>
      <c r="T3381" t="s">
        <v>8316</v>
      </c>
      <c r="U3381" s="9">
        <f t="shared" si="368"/>
        <v>42225.513888888891</v>
      </c>
      <c r="V3381" s="9">
        <f t="shared" si="369"/>
        <v>42242.958333333328</v>
      </c>
      <c r="W3381">
        <f t="shared" si="370"/>
        <v>2015</v>
      </c>
    </row>
    <row r="3382" spans="1:23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9">
        <f t="shared" si="364"/>
        <v>41972.995115740741</v>
      </c>
      <c r="K3382">
        <v>1414277578</v>
      </c>
      <c r="L3382" s="9">
        <f t="shared" si="365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 s="12">
        <f t="shared" si="366"/>
        <v>1.04</v>
      </c>
      <c r="R3382">
        <f t="shared" si="367"/>
        <v>111.89</v>
      </c>
      <c r="S3382" s="14" t="s">
        <v>8315</v>
      </c>
      <c r="T3382" t="s">
        <v>8316</v>
      </c>
      <c r="U3382" s="9">
        <f t="shared" si="368"/>
        <v>41937.953449074077</v>
      </c>
      <c r="V3382" s="9">
        <f t="shared" si="369"/>
        <v>41972.995115740741</v>
      </c>
      <c r="W3382">
        <f t="shared" si="370"/>
        <v>2014</v>
      </c>
    </row>
    <row r="3383" spans="1:23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9">
        <f t="shared" si="364"/>
        <v>42074.143321759257</v>
      </c>
      <c r="K3383">
        <v>1423455983</v>
      </c>
      <c r="L3383" s="9">
        <f t="shared" si="36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2">
        <f t="shared" si="366"/>
        <v>1.02</v>
      </c>
      <c r="R3383">
        <f t="shared" si="367"/>
        <v>85.21</v>
      </c>
      <c r="S3383" s="14" t="s">
        <v>8315</v>
      </c>
      <c r="T3383" t="s">
        <v>8316</v>
      </c>
      <c r="U3383" s="9">
        <f t="shared" si="368"/>
        <v>42044.184988425928</v>
      </c>
      <c r="V3383" s="9">
        <f t="shared" si="369"/>
        <v>42074.143321759257</v>
      </c>
      <c r="W3383">
        <f t="shared" si="370"/>
        <v>2015</v>
      </c>
    </row>
    <row r="3384" spans="1:23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9">
        <f t="shared" si="364"/>
        <v>42583.957638888889</v>
      </c>
      <c r="K3384">
        <v>1467973256</v>
      </c>
      <c r="L3384" s="9">
        <f t="shared" si="36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2">
        <f t="shared" si="366"/>
        <v>1.01</v>
      </c>
      <c r="R3384">
        <f t="shared" si="367"/>
        <v>76.650000000000006</v>
      </c>
      <c r="S3384" s="14" t="s">
        <v>8315</v>
      </c>
      <c r="T3384" t="s">
        <v>8316</v>
      </c>
      <c r="U3384" s="9">
        <f t="shared" si="368"/>
        <v>42559.431203703702</v>
      </c>
      <c r="V3384" s="9">
        <f t="shared" si="369"/>
        <v>42583.957638888889</v>
      </c>
      <c r="W3384">
        <f t="shared" si="370"/>
        <v>2016</v>
      </c>
    </row>
    <row r="3385" spans="1:23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9">
        <f t="shared" si="364"/>
        <v>42544.782638888893</v>
      </c>
      <c r="K3385">
        <v>1464979620</v>
      </c>
      <c r="L3385" s="9">
        <f t="shared" si="36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2">
        <f t="shared" si="366"/>
        <v>1.1200000000000001</v>
      </c>
      <c r="R3385">
        <f t="shared" si="367"/>
        <v>65.17</v>
      </c>
      <c r="S3385" s="14" t="s">
        <v>8315</v>
      </c>
      <c r="T3385" t="s">
        <v>8316</v>
      </c>
      <c r="U3385" s="9">
        <f t="shared" si="368"/>
        <v>42524.782638888893</v>
      </c>
      <c r="V3385" s="9">
        <f t="shared" si="369"/>
        <v>42544.782638888893</v>
      </c>
      <c r="W3385">
        <f t="shared" si="370"/>
        <v>2016</v>
      </c>
    </row>
    <row r="3386" spans="1:23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9">
        <f t="shared" si="364"/>
        <v>42329.125</v>
      </c>
      <c r="K3386">
        <v>1444874768</v>
      </c>
      <c r="L3386" s="9">
        <f t="shared" si="36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2">
        <f t="shared" si="366"/>
        <v>1</v>
      </c>
      <c r="R3386">
        <f t="shared" si="367"/>
        <v>93.76</v>
      </c>
      <c r="S3386" s="14" t="s">
        <v>8315</v>
      </c>
      <c r="T3386" t="s">
        <v>8316</v>
      </c>
      <c r="U3386" s="9">
        <f t="shared" si="368"/>
        <v>42292.087592592594</v>
      </c>
      <c r="V3386" s="9">
        <f t="shared" si="369"/>
        <v>42329.125</v>
      </c>
      <c r="W3386">
        <f t="shared" si="370"/>
        <v>2015</v>
      </c>
    </row>
    <row r="3387" spans="1:23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9">
        <f t="shared" si="364"/>
        <v>41983.8675</v>
      </c>
      <c r="K3387">
        <v>1415652552</v>
      </c>
      <c r="L3387" s="9">
        <f t="shared" si="365"/>
        <v>41953.8675</v>
      </c>
      <c r="M3387" t="b">
        <v>0</v>
      </c>
      <c r="N3387">
        <v>15</v>
      </c>
      <c r="O3387" t="b">
        <v>1</v>
      </c>
      <c r="P3387" t="s">
        <v>8269</v>
      </c>
      <c r="Q3387" s="12">
        <f t="shared" si="366"/>
        <v>1</v>
      </c>
      <c r="R3387">
        <f t="shared" si="367"/>
        <v>133.33000000000001</v>
      </c>
      <c r="S3387" s="14" t="s">
        <v>8315</v>
      </c>
      <c r="T3387" t="s">
        <v>8316</v>
      </c>
      <c r="U3387" s="9">
        <f t="shared" si="368"/>
        <v>41953.8675</v>
      </c>
      <c r="V3387" s="9">
        <f t="shared" si="369"/>
        <v>41983.8675</v>
      </c>
      <c r="W3387">
        <f t="shared" si="370"/>
        <v>2014</v>
      </c>
    </row>
    <row r="3388" spans="1:23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9">
        <f t="shared" si="364"/>
        <v>41976.644745370373</v>
      </c>
      <c r="K3388">
        <v>1415028506</v>
      </c>
      <c r="L3388" s="9">
        <f t="shared" si="36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2">
        <f t="shared" si="366"/>
        <v>1.05</v>
      </c>
      <c r="R3388">
        <f t="shared" si="367"/>
        <v>51.22</v>
      </c>
      <c r="S3388" s="14" t="s">
        <v>8315</v>
      </c>
      <c r="T3388" t="s">
        <v>8316</v>
      </c>
      <c r="U3388" s="9">
        <f t="shared" si="368"/>
        <v>41946.644745370373</v>
      </c>
      <c r="V3388" s="9">
        <f t="shared" si="369"/>
        <v>41976.644745370373</v>
      </c>
      <c r="W3388">
        <f t="shared" si="370"/>
        <v>2014</v>
      </c>
    </row>
    <row r="3389" spans="1:23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9">
        <f t="shared" si="364"/>
        <v>41987.762592592597</v>
      </c>
      <c r="K3389">
        <v>1415125088</v>
      </c>
      <c r="L3389" s="9">
        <f t="shared" si="365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 s="12">
        <f t="shared" si="366"/>
        <v>1.17</v>
      </c>
      <c r="R3389">
        <f t="shared" si="367"/>
        <v>100.17</v>
      </c>
      <c r="S3389" s="14" t="s">
        <v>8315</v>
      </c>
      <c r="T3389" t="s">
        <v>8316</v>
      </c>
      <c r="U3389" s="9">
        <f t="shared" si="368"/>
        <v>41947.762592592597</v>
      </c>
      <c r="V3389" s="9">
        <f t="shared" si="369"/>
        <v>41987.762592592597</v>
      </c>
      <c r="W3389">
        <f t="shared" si="370"/>
        <v>2014</v>
      </c>
    </row>
    <row r="3390" spans="1:23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9">
        <f t="shared" si="364"/>
        <v>42173.461122685185</v>
      </c>
      <c r="K3390">
        <v>1432033441</v>
      </c>
      <c r="L3390" s="9">
        <f t="shared" si="36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2">
        <f t="shared" si="366"/>
        <v>1.04</v>
      </c>
      <c r="R3390">
        <f t="shared" si="367"/>
        <v>34.6</v>
      </c>
      <c r="S3390" s="14" t="s">
        <v>8315</v>
      </c>
      <c r="T3390" t="s">
        <v>8316</v>
      </c>
      <c r="U3390" s="9">
        <f t="shared" si="368"/>
        <v>42143.461122685185</v>
      </c>
      <c r="V3390" s="9">
        <f t="shared" si="369"/>
        <v>42173.461122685185</v>
      </c>
      <c r="W3390">
        <f t="shared" si="370"/>
        <v>2015</v>
      </c>
    </row>
    <row r="3391" spans="1:23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9">
        <f t="shared" si="364"/>
        <v>42524.563449074078</v>
      </c>
      <c r="K3391">
        <v>1462368682</v>
      </c>
      <c r="L3391" s="9">
        <f t="shared" si="36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2">
        <f t="shared" si="366"/>
        <v>1.1499999999999999</v>
      </c>
      <c r="R3391">
        <f t="shared" si="367"/>
        <v>184.68</v>
      </c>
      <c r="S3391" s="14" t="s">
        <v>8315</v>
      </c>
      <c r="T3391" t="s">
        <v>8316</v>
      </c>
      <c r="U3391" s="9">
        <f t="shared" si="368"/>
        <v>42494.563449074078</v>
      </c>
      <c r="V3391" s="9">
        <f t="shared" si="369"/>
        <v>42524.563449074078</v>
      </c>
      <c r="W3391">
        <f t="shared" si="370"/>
        <v>2016</v>
      </c>
    </row>
    <row r="3392" spans="1:23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9">
        <f t="shared" si="364"/>
        <v>41830.774826388893</v>
      </c>
      <c r="K3392">
        <v>1403721345</v>
      </c>
      <c r="L3392" s="9">
        <f t="shared" si="365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 s="12">
        <f t="shared" si="366"/>
        <v>1.02</v>
      </c>
      <c r="R3392">
        <f t="shared" si="367"/>
        <v>69.819999999999993</v>
      </c>
      <c r="S3392" s="14" t="s">
        <v>8315</v>
      </c>
      <c r="T3392" t="s">
        <v>8316</v>
      </c>
      <c r="U3392" s="9">
        <f t="shared" si="368"/>
        <v>41815.774826388893</v>
      </c>
      <c r="V3392" s="9">
        <f t="shared" si="369"/>
        <v>41830.774826388893</v>
      </c>
      <c r="W3392">
        <f t="shared" si="370"/>
        <v>2014</v>
      </c>
    </row>
    <row r="3393" spans="1:23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9">
        <f t="shared" si="364"/>
        <v>41859.936111111107</v>
      </c>
      <c r="K3393">
        <v>1404997548</v>
      </c>
      <c r="L3393" s="9">
        <f t="shared" si="36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2">
        <f t="shared" si="366"/>
        <v>2.23</v>
      </c>
      <c r="R3393">
        <f t="shared" si="367"/>
        <v>61.94</v>
      </c>
      <c r="S3393" s="14" t="s">
        <v>8315</v>
      </c>
      <c r="T3393" t="s">
        <v>8316</v>
      </c>
      <c r="U3393" s="9">
        <f t="shared" si="368"/>
        <v>41830.545694444445</v>
      </c>
      <c r="V3393" s="9">
        <f t="shared" si="369"/>
        <v>41859.936111111107</v>
      </c>
      <c r="W3393">
        <f t="shared" si="370"/>
        <v>2014</v>
      </c>
    </row>
    <row r="3394" spans="1:23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9">
        <f t="shared" ref="J3394:J3457" si="371">(I3394/86400)+DATE(1970,1,1)</f>
        <v>42496.845543981486</v>
      </c>
      <c r="K3394">
        <v>1458245855</v>
      </c>
      <c r="L3394" s="9">
        <f t="shared" ref="L3394:L3457" si="372">(K3394/86400)+DATE(1970,1,1)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2">
        <f t="shared" si="366"/>
        <v>1</v>
      </c>
      <c r="R3394">
        <f t="shared" si="367"/>
        <v>41.67</v>
      </c>
      <c r="S3394" s="14" t="s">
        <v>8315</v>
      </c>
      <c r="T3394" t="s">
        <v>8316</v>
      </c>
      <c r="U3394" s="9">
        <f t="shared" si="368"/>
        <v>42446.845543981486</v>
      </c>
      <c r="V3394" s="9">
        <f t="shared" si="369"/>
        <v>42496.845543981486</v>
      </c>
      <c r="W3394">
        <f t="shared" si="370"/>
        <v>2016</v>
      </c>
    </row>
    <row r="3395" spans="1:23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9">
        <f t="shared" si="371"/>
        <v>41949.031944444447</v>
      </c>
      <c r="K3395">
        <v>1413065230</v>
      </c>
      <c r="L3395" s="9">
        <f t="shared" si="37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2">
        <f t="shared" ref="Q3395:Q3458" si="373">ROUND(E3395/D3395,2)</f>
        <v>1.06</v>
      </c>
      <c r="R3395">
        <f t="shared" ref="R3395:R3458" si="374">IFERROR(ROUND(E3395/N3395,2),0)</f>
        <v>36.07</v>
      </c>
      <c r="S3395" s="14" t="s">
        <v>8315</v>
      </c>
      <c r="T3395" t="s">
        <v>8316</v>
      </c>
      <c r="U3395" s="9">
        <f t="shared" ref="U3395:U3458" si="375">(K3395/86400)+DATE(1970,1,1)</f>
        <v>41923.921643518523</v>
      </c>
      <c r="V3395" s="9">
        <f t="shared" ref="V3395:V3458" si="376">(I3395/86400)+DATE(1970,1,1)</f>
        <v>41949.031944444447</v>
      </c>
      <c r="W3395">
        <f t="shared" ref="W3395:W3458" si="377">YEAR(U3395)</f>
        <v>2014</v>
      </c>
    </row>
    <row r="3396" spans="1:23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9">
        <f t="shared" si="371"/>
        <v>41847.59542824074</v>
      </c>
      <c r="K3396">
        <v>1403878645</v>
      </c>
      <c r="L3396" s="9">
        <f t="shared" si="37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2">
        <f t="shared" si="373"/>
        <v>1.42</v>
      </c>
      <c r="R3396">
        <f t="shared" si="374"/>
        <v>29</v>
      </c>
      <c r="S3396" s="14" t="s">
        <v>8315</v>
      </c>
      <c r="T3396" t="s">
        <v>8316</v>
      </c>
      <c r="U3396" s="9">
        <f t="shared" si="375"/>
        <v>41817.59542824074</v>
      </c>
      <c r="V3396" s="9">
        <f t="shared" si="376"/>
        <v>41847.59542824074</v>
      </c>
      <c r="W3396">
        <f t="shared" si="377"/>
        <v>2014</v>
      </c>
    </row>
    <row r="3397" spans="1:23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9">
        <f t="shared" si="371"/>
        <v>42154.756944444445</v>
      </c>
      <c r="K3397">
        <v>1431795944</v>
      </c>
      <c r="L3397" s="9">
        <f t="shared" si="372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 s="12">
        <f t="shared" si="373"/>
        <v>1.84</v>
      </c>
      <c r="R3397">
        <f t="shared" si="374"/>
        <v>24.21</v>
      </c>
      <c r="S3397" s="14" t="s">
        <v>8315</v>
      </c>
      <c r="T3397" t="s">
        <v>8316</v>
      </c>
      <c r="U3397" s="9">
        <f t="shared" si="375"/>
        <v>42140.712314814809</v>
      </c>
      <c r="V3397" s="9">
        <f t="shared" si="376"/>
        <v>42154.756944444445</v>
      </c>
      <c r="W3397">
        <f t="shared" si="377"/>
        <v>2015</v>
      </c>
    </row>
    <row r="3398" spans="1:23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9">
        <f t="shared" si="371"/>
        <v>41791.165972222225</v>
      </c>
      <c r="K3398">
        <v>1399286589</v>
      </c>
      <c r="L3398" s="9">
        <f t="shared" si="372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 s="12">
        <f t="shared" si="373"/>
        <v>1.04</v>
      </c>
      <c r="R3398">
        <f t="shared" si="374"/>
        <v>55.89</v>
      </c>
      <c r="S3398" s="14" t="s">
        <v>8315</v>
      </c>
      <c r="T3398" t="s">
        <v>8316</v>
      </c>
      <c r="U3398" s="9">
        <f t="shared" si="375"/>
        <v>41764.446631944447</v>
      </c>
      <c r="V3398" s="9">
        <f t="shared" si="376"/>
        <v>41791.165972222225</v>
      </c>
      <c r="W3398">
        <f t="shared" si="377"/>
        <v>2014</v>
      </c>
    </row>
    <row r="3399" spans="1:23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9">
        <f t="shared" si="371"/>
        <v>42418.916666666672</v>
      </c>
      <c r="K3399">
        <v>1452338929</v>
      </c>
      <c r="L3399" s="9">
        <f t="shared" si="37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2">
        <f t="shared" si="373"/>
        <v>1.1200000000000001</v>
      </c>
      <c r="R3399">
        <f t="shared" si="374"/>
        <v>11.67</v>
      </c>
      <c r="S3399" s="14" t="s">
        <v>8315</v>
      </c>
      <c r="T3399" t="s">
        <v>8316</v>
      </c>
      <c r="U3399" s="9">
        <f t="shared" si="375"/>
        <v>42378.478344907402</v>
      </c>
      <c r="V3399" s="9">
        <f t="shared" si="376"/>
        <v>42418.916666666672</v>
      </c>
      <c r="W3399">
        <f t="shared" si="377"/>
        <v>2016</v>
      </c>
    </row>
    <row r="3400" spans="1:23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9">
        <f t="shared" si="371"/>
        <v>41964.708333333328</v>
      </c>
      <c r="K3400">
        <v>1414605776</v>
      </c>
      <c r="L3400" s="9">
        <f t="shared" si="372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 s="12">
        <f t="shared" si="373"/>
        <v>1.1100000000000001</v>
      </c>
      <c r="R3400">
        <f t="shared" si="374"/>
        <v>68.349999999999994</v>
      </c>
      <c r="S3400" s="14" t="s">
        <v>8315</v>
      </c>
      <c r="T3400" t="s">
        <v>8316</v>
      </c>
      <c r="U3400" s="9">
        <f t="shared" si="375"/>
        <v>41941.752037037033</v>
      </c>
      <c r="V3400" s="9">
        <f t="shared" si="376"/>
        <v>41964.708333333328</v>
      </c>
      <c r="W3400">
        <f t="shared" si="377"/>
        <v>2014</v>
      </c>
    </row>
    <row r="3401" spans="1:23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9">
        <f t="shared" si="371"/>
        <v>42056.920428240745</v>
      </c>
      <c r="K3401">
        <v>1421964325</v>
      </c>
      <c r="L3401" s="9">
        <f t="shared" si="37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2">
        <f t="shared" si="373"/>
        <v>1.04</v>
      </c>
      <c r="R3401">
        <f t="shared" si="374"/>
        <v>27.07</v>
      </c>
      <c r="S3401" s="14" t="s">
        <v>8315</v>
      </c>
      <c r="T3401" t="s">
        <v>8316</v>
      </c>
      <c r="U3401" s="9">
        <f t="shared" si="375"/>
        <v>42026.920428240745</v>
      </c>
      <c r="V3401" s="9">
        <f t="shared" si="376"/>
        <v>42056.920428240745</v>
      </c>
      <c r="W3401">
        <f t="shared" si="377"/>
        <v>2015</v>
      </c>
    </row>
    <row r="3402" spans="1:23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9">
        <f t="shared" si="371"/>
        <v>41879.953865740739</v>
      </c>
      <c r="K3402">
        <v>1405378414</v>
      </c>
      <c r="L3402" s="9">
        <f t="shared" si="37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2">
        <f t="shared" si="373"/>
        <v>1</v>
      </c>
      <c r="R3402">
        <f t="shared" si="374"/>
        <v>118.13</v>
      </c>
      <c r="S3402" s="14" t="s">
        <v>8315</v>
      </c>
      <c r="T3402" t="s">
        <v>8316</v>
      </c>
      <c r="U3402" s="9">
        <f t="shared" si="375"/>
        <v>41834.953865740739</v>
      </c>
      <c r="V3402" s="9">
        <f t="shared" si="376"/>
        <v>41879.953865740739</v>
      </c>
      <c r="W3402">
        <f t="shared" si="377"/>
        <v>2014</v>
      </c>
    </row>
    <row r="3403" spans="1:23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9">
        <f t="shared" si="371"/>
        <v>42223.723912037036</v>
      </c>
      <c r="K3403">
        <v>1436376146</v>
      </c>
      <c r="L3403" s="9">
        <f t="shared" si="37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2">
        <f t="shared" si="373"/>
        <v>1.02</v>
      </c>
      <c r="R3403">
        <f t="shared" si="374"/>
        <v>44.76</v>
      </c>
      <c r="S3403" s="14" t="s">
        <v>8315</v>
      </c>
      <c r="T3403" t="s">
        <v>8316</v>
      </c>
      <c r="U3403" s="9">
        <f t="shared" si="375"/>
        <v>42193.723912037036</v>
      </c>
      <c r="V3403" s="9">
        <f t="shared" si="376"/>
        <v>42223.723912037036</v>
      </c>
      <c r="W3403">
        <f t="shared" si="377"/>
        <v>2015</v>
      </c>
    </row>
    <row r="3404" spans="1:23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9">
        <f t="shared" si="371"/>
        <v>42320.104861111111</v>
      </c>
      <c r="K3404">
        <v>1444747843</v>
      </c>
      <c r="L3404" s="9">
        <f t="shared" si="37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2">
        <f t="shared" si="373"/>
        <v>1.1000000000000001</v>
      </c>
      <c r="R3404">
        <f t="shared" si="374"/>
        <v>99.79</v>
      </c>
      <c r="S3404" s="14" t="s">
        <v>8315</v>
      </c>
      <c r="T3404" t="s">
        <v>8316</v>
      </c>
      <c r="U3404" s="9">
        <f t="shared" si="375"/>
        <v>42290.61855324074</v>
      </c>
      <c r="V3404" s="9">
        <f t="shared" si="376"/>
        <v>42320.104861111111</v>
      </c>
      <c r="W3404">
        <f t="shared" si="377"/>
        <v>2015</v>
      </c>
    </row>
    <row r="3405" spans="1:23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9">
        <f t="shared" si="371"/>
        <v>42180.462083333332</v>
      </c>
      <c r="K3405">
        <v>1432638324</v>
      </c>
      <c r="L3405" s="9">
        <f t="shared" si="37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2">
        <f t="shared" si="373"/>
        <v>1</v>
      </c>
      <c r="R3405">
        <f t="shared" si="374"/>
        <v>117.65</v>
      </c>
      <c r="S3405" s="14" t="s">
        <v>8315</v>
      </c>
      <c r="T3405" t="s">
        <v>8316</v>
      </c>
      <c r="U3405" s="9">
        <f t="shared" si="375"/>
        <v>42150.462083333332</v>
      </c>
      <c r="V3405" s="9">
        <f t="shared" si="376"/>
        <v>42180.462083333332</v>
      </c>
      <c r="W3405">
        <f t="shared" si="377"/>
        <v>2015</v>
      </c>
    </row>
    <row r="3406" spans="1:23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9">
        <f t="shared" si="371"/>
        <v>42172.503495370373</v>
      </c>
      <c r="K3406">
        <v>1432814702</v>
      </c>
      <c r="L3406" s="9">
        <f t="shared" si="37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2">
        <f t="shared" si="373"/>
        <v>1.22</v>
      </c>
      <c r="R3406">
        <f t="shared" si="374"/>
        <v>203.33</v>
      </c>
      <c r="S3406" s="14" t="s">
        <v>8315</v>
      </c>
      <c r="T3406" t="s">
        <v>8316</v>
      </c>
      <c r="U3406" s="9">
        <f t="shared" si="375"/>
        <v>42152.503495370373</v>
      </c>
      <c r="V3406" s="9">
        <f t="shared" si="376"/>
        <v>42172.503495370373</v>
      </c>
      <c r="W3406">
        <f t="shared" si="377"/>
        <v>2015</v>
      </c>
    </row>
    <row r="3407" spans="1:23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9">
        <f t="shared" si="371"/>
        <v>42430.999305555553</v>
      </c>
      <c r="K3407">
        <v>1455063886</v>
      </c>
      <c r="L3407" s="9">
        <f t="shared" si="37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2">
        <f t="shared" si="373"/>
        <v>1.38</v>
      </c>
      <c r="R3407">
        <f t="shared" si="374"/>
        <v>28.32</v>
      </c>
      <c r="S3407" s="14" t="s">
        <v>8315</v>
      </c>
      <c r="T3407" t="s">
        <v>8316</v>
      </c>
      <c r="U3407" s="9">
        <f t="shared" si="375"/>
        <v>42410.017199074078</v>
      </c>
      <c r="V3407" s="9">
        <f t="shared" si="376"/>
        <v>42430.999305555553</v>
      </c>
      <c r="W3407">
        <f t="shared" si="377"/>
        <v>2016</v>
      </c>
    </row>
    <row r="3408" spans="1:23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9">
        <f t="shared" si="371"/>
        <v>41836.492777777778</v>
      </c>
      <c r="K3408">
        <v>1401623376</v>
      </c>
      <c r="L3408" s="9">
        <f t="shared" si="37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2">
        <f t="shared" si="373"/>
        <v>1</v>
      </c>
      <c r="R3408">
        <f t="shared" si="374"/>
        <v>110.23</v>
      </c>
      <c r="S3408" s="14" t="s">
        <v>8315</v>
      </c>
      <c r="T3408" t="s">
        <v>8316</v>
      </c>
      <c r="U3408" s="9">
        <f t="shared" si="375"/>
        <v>41791.492777777778</v>
      </c>
      <c r="V3408" s="9">
        <f t="shared" si="376"/>
        <v>41836.492777777778</v>
      </c>
      <c r="W3408">
        <f t="shared" si="377"/>
        <v>2014</v>
      </c>
    </row>
    <row r="3409" spans="1:23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9">
        <f t="shared" si="371"/>
        <v>41826.422326388885</v>
      </c>
      <c r="K3409">
        <v>1402049289</v>
      </c>
      <c r="L3409" s="9">
        <f t="shared" si="37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2">
        <f t="shared" si="373"/>
        <v>1.07</v>
      </c>
      <c r="R3409">
        <f t="shared" si="374"/>
        <v>31.97</v>
      </c>
      <c r="S3409" s="14" t="s">
        <v>8315</v>
      </c>
      <c r="T3409" t="s">
        <v>8316</v>
      </c>
      <c r="U3409" s="9">
        <f t="shared" si="375"/>
        <v>41796.422326388885</v>
      </c>
      <c r="V3409" s="9">
        <f t="shared" si="376"/>
        <v>41826.422326388885</v>
      </c>
      <c r="W3409">
        <f t="shared" si="377"/>
        <v>2014</v>
      </c>
    </row>
    <row r="3410" spans="1:23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9">
        <f t="shared" si="371"/>
        <v>41838.991944444446</v>
      </c>
      <c r="K3410">
        <v>1403135304</v>
      </c>
      <c r="L3410" s="9">
        <f t="shared" si="37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2">
        <f t="shared" si="373"/>
        <v>2.11</v>
      </c>
      <c r="R3410">
        <f t="shared" si="374"/>
        <v>58.61</v>
      </c>
      <c r="S3410" s="14" t="s">
        <v>8315</v>
      </c>
      <c r="T3410" t="s">
        <v>8316</v>
      </c>
      <c r="U3410" s="9">
        <f t="shared" si="375"/>
        <v>41808.991944444446</v>
      </c>
      <c r="V3410" s="9">
        <f t="shared" si="376"/>
        <v>41838.991944444446</v>
      </c>
      <c r="W3410">
        <f t="shared" si="377"/>
        <v>2014</v>
      </c>
    </row>
    <row r="3411" spans="1:23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9">
        <f t="shared" si="371"/>
        <v>42582.873611111107</v>
      </c>
      <c r="K3411">
        <v>1466710358</v>
      </c>
      <c r="L3411" s="9">
        <f t="shared" si="372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 s="12">
        <f t="shared" si="373"/>
        <v>1.24</v>
      </c>
      <c r="R3411">
        <f t="shared" si="374"/>
        <v>29.43</v>
      </c>
      <c r="S3411" s="14" t="s">
        <v>8315</v>
      </c>
      <c r="T3411" t="s">
        <v>8316</v>
      </c>
      <c r="U3411" s="9">
        <f t="shared" si="375"/>
        <v>42544.814328703702</v>
      </c>
      <c r="V3411" s="9">
        <f t="shared" si="376"/>
        <v>42582.873611111107</v>
      </c>
      <c r="W3411">
        <f t="shared" si="377"/>
        <v>2016</v>
      </c>
    </row>
    <row r="3412" spans="1:23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9">
        <f t="shared" si="371"/>
        <v>42527.291666666672</v>
      </c>
      <c r="K3412">
        <v>1462841990</v>
      </c>
      <c r="L3412" s="9">
        <f t="shared" si="37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2">
        <f t="shared" si="373"/>
        <v>1.0900000000000001</v>
      </c>
      <c r="R3412">
        <f t="shared" si="374"/>
        <v>81.38</v>
      </c>
      <c r="S3412" s="14" t="s">
        <v>8315</v>
      </c>
      <c r="T3412" t="s">
        <v>8316</v>
      </c>
      <c r="U3412" s="9">
        <f t="shared" si="375"/>
        <v>42500.041550925926</v>
      </c>
      <c r="V3412" s="9">
        <f t="shared" si="376"/>
        <v>42527.291666666672</v>
      </c>
      <c r="W3412">
        <f t="shared" si="377"/>
        <v>2016</v>
      </c>
    </row>
    <row r="3413" spans="1:23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9">
        <f t="shared" si="371"/>
        <v>42285.022824074069</v>
      </c>
      <c r="K3413">
        <v>1442536372</v>
      </c>
      <c r="L3413" s="9">
        <f t="shared" si="37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2">
        <f t="shared" si="373"/>
        <v>1.04</v>
      </c>
      <c r="R3413">
        <f t="shared" si="374"/>
        <v>199.17</v>
      </c>
      <c r="S3413" s="14" t="s">
        <v>8315</v>
      </c>
      <c r="T3413" t="s">
        <v>8316</v>
      </c>
      <c r="U3413" s="9">
        <f t="shared" si="375"/>
        <v>42265.022824074069</v>
      </c>
      <c r="V3413" s="9">
        <f t="shared" si="376"/>
        <v>42285.022824074069</v>
      </c>
      <c r="W3413">
        <f t="shared" si="377"/>
        <v>2015</v>
      </c>
    </row>
    <row r="3414" spans="1:23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9">
        <f t="shared" si="371"/>
        <v>41909.959050925929</v>
      </c>
      <c r="K3414">
        <v>1409266862</v>
      </c>
      <c r="L3414" s="9">
        <f t="shared" si="37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2">
        <f t="shared" si="373"/>
        <v>1</v>
      </c>
      <c r="R3414">
        <f t="shared" si="374"/>
        <v>115.38</v>
      </c>
      <c r="S3414" s="14" t="s">
        <v>8315</v>
      </c>
      <c r="T3414" t="s">
        <v>8316</v>
      </c>
      <c r="U3414" s="9">
        <f t="shared" si="375"/>
        <v>41879.959050925929</v>
      </c>
      <c r="V3414" s="9">
        <f t="shared" si="376"/>
        <v>41909.959050925929</v>
      </c>
      <c r="W3414">
        <f t="shared" si="377"/>
        <v>2014</v>
      </c>
    </row>
    <row r="3415" spans="1:23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9">
        <f t="shared" si="371"/>
        <v>42063.207638888889</v>
      </c>
      <c r="K3415">
        <v>1424280938</v>
      </c>
      <c r="L3415" s="9">
        <f t="shared" si="37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2">
        <f t="shared" si="373"/>
        <v>1.3</v>
      </c>
      <c r="R3415">
        <f t="shared" si="374"/>
        <v>46.43</v>
      </c>
      <c r="S3415" s="14" t="s">
        <v>8315</v>
      </c>
      <c r="T3415" t="s">
        <v>8316</v>
      </c>
      <c r="U3415" s="9">
        <f t="shared" si="375"/>
        <v>42053.733078703706</v>
      </c>
      <c r="V3415" s="9">
        <f t="shared" si="376"/>
        <v>42063.207638888889</v>
      </c>
      <c r="W3415">
        <f t="shared" si="377"/>
        <v>2015</v>
      </c>
    </row>
    <row r="3416" spans="1:23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9">
        <f t="shared" si="371"/>
        <v>42705.332638888889</v>
      </c>
      <c r="K3416">
        <v>1478030325</v>
      </c>
      <c r="L3416" s="9">
        <f t="shared" si="37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2">
        <f t="shared" si="373"/>
        <v>1.04</v>
      </c>
      <c r="R3416">
        <f t="shared" si="374"/>
        <v>70.569999999999993</v>
      </c>
      <c r="S3416" s="14" t="s">
        <v>8315</v>
      </c>
      <c r="T3416" t="s">
        <v>8316</v>
      </c>
      <c r="U3416" s="9">
        <f t="shared" si="375"/>
        <v>42675.832465277781</v>
      </c>
      <c r="V3416" s="9">
        <f t="shared" si="376"/>
        <v>42705.332638888889</v>
      </c>
      <c r="W3416">
        <f t="shared" si="377"/>
        <v>2016</v>
      </c>
    </row>
    <row r="3417" spans="1:23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9">
        <f t="shared" si="371"/>
        <v>42477.979166666672</v>
      </c>
      <c r="K3417">
        <v>1459999656</v>
      </c>
      <c r="L3417" s="9">
        <f t="shared" si="37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2">
        <f t="shared" si="373"/>
        <v>1</v>
      </c>
      <c r="R3417">
        <f t="shared" si="374"/>
        <v>22.22</v>
      </c>
      <c r="S3417" s="14" t="s">
        <v>8315</v>
      </c>
      <c r="T3417" t="s">
        <v>8316</v>
      </c>
      <c r="U3417" s="9">
        <f t="shared" si="375"/>
        <v>42467.144166666665</v>
      </c>
      <c r="V3417" s="9">
        <f t="shared" si="376"/>
        <v>42477.979166666672</v>
      </c>
      <c r="W3417">
        <f t="shared" si="377"/>
        <v>2016</v>
      </c>
    </row>
    <row r="3418" spans="1:23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9">
        <f t="shared" si="371"/>
        <v>42117.770833333328</v>
      </c>
      <c r="K3418">
        <v>1427363645</v>
      </c>
      <c r="L3418" s="9">
        <f t="shared" si="37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2">
        <f t="shared" si="373"/>
        <v>1.2</v>
      </c>
      <c r="R3418">
        <f t="shared" si="374"/>
        <v>159.47</v>
      </c>
      <c r="S3418" s="14" t="s">
        <v>8315</v>
      </c>
      <c r="T3418" t="s">
        <v>8316</v>
      </c>
      <c r="U3418" s="9">
        <f t="shared" si="375"/>
        <v>42089.412557870368</v>
      </c>
      <c r="V3418" s="9">
        <f t="shared" si="376"/>
        <v>42117.770833333328</v>
      </c>
      <c r="W3418">
        <f t="shared" si="377"/>
        <v>2015</v>
      </c>
    </row>
    <row r="3419" spans="1:23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9">
        <f t="shared" si="371"/>
        <v>41938.029861111107</v>
      </c>
      <c r="K3419">
        <v>1410558948</v>
      </c>
      <c r="L3419" s="9">
        <f t="shared" si="372"/>
        <v>41894.91375</v>
      </c>
      <c r="M3419" t="b">
        <v>0</v>
      </c>
      <c r="N3419">
        <v>45</v>
      </c>
      <c r="O3419" t="b">
        <v>1</v>
      </c>
      <c r="P3419" t="s">
        <v>8269</v>
      </c>
      <c r="Q3419" s="12">
        <f t="shared" si="373"/>
        <v>1</v>
      </c>
      <c r="R3419">
        <f t="shared" si="374"/>
        <v>37.78</v>
      </c>
      <c r="S3419" s="14" t="s">
        <v>8315</v>
      </c>
      <c r="T3419" t="s">
        <v>8316</v>
      </c>
      <c r="U3419" s="9">
        <f t="shared" si="375"/>
        <v>41894.91375</v>
      </c>
      <c r="V3419" s="9">
        <f t="shared" si="376"/>
        <v>41938.029861111107</v>
      </c>
      <c r="W3419">
        <f t="shared" si="377"/>
        <v>2014</v>
      </c>
    </row>
    <row r="3420" spans="1:23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9">
        <f t="shared" si="371"/>
        <v>41782.83457175926</v>
      </c>
      <c r="K3420">
        <v>1398283307</v>
      </c>
      <c r="L3420" s="9">
        <f t="shared" si="37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2">
        <f t="shared" si="373"/>
        <v>1.01</v>
      </c>
      <c r="R3420">
        <f t="shared" si="374"/>
        <v>72.05</v>
      </c>
      <c r="S3420" s="14" t="s">
        <v>8315</v>
      </c>
      <c r="T3420" t="s">
        <v>8316</v>
      </c>
      <c r="U3420" s="9">
        <f t="shared" si="375"/>
        <v>41752.83457175926</v>
      </c>
      <c r="V3420" s="9">
        <f t="shared" si="376"/>
        <v>41782.83457175926</v>
      </c>
      <c r="W3420">
        <f t="shared" si="377"/>
        <v>2014</v>
      </c>
    </row>
    <row r="3421" spans="1:23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9">
        <f t="shared" si="371"/>
        <v>42466.895833333328</v>
      </c>
      <c r="K3421">
        <v>1458416585</v>
      </c>
      <c r="L3421" s="9">
        <f t="shared" si="37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2">
        <f t="shared" si="373"/>
        <v>1.07</v>
      </c>
      <c r="R3421">
        <f t="shared" si="374"/>
        <v>63.7</v>
      </c>
      <c r="S3421" s="14" t="s">
        <v>8315</v>
      </c>
      <c r="T3421" t="s">
        <v>8316</v>
      </c>
      <c r="U3421" s="9">
        <f t="shared" si="375"/>
        <v>42448.821585648147</v>
      </c>
      <c r="V3421" s="9">
        <f t="shared" si="376"/>
        <v>42466.895833333328</v>
      </c>
      <c r="W3421">
        <f t="shared" si="377"/>
        <v>2016</v>
      </c>
    </row>
    <row r="3422" spans="1:23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9">
        <f t="shared" si="371"/>
        <v>42414</v>
      </c>
      <c r="K3422">
        <v>1454638202</v>
      </c>
      <c r="L3422" s="9">
        <f t="shared" si="372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2">
        <f t="shared" si="373"/>
        <v>1.38</v>
      </c>
      <c r="R3422">
        <f t="shared" si="374"/>
        <v>28.41</v>
      </c>
      <c r="S3422" s="14" t="s">
        <v>8315</v>
      </c>
      <c r="T3422" t="s">
        <v>8316</v>
      </c>
      <c r="U3422" s="9">
        <f t="shared" si="375"/>
        <v>42405.090300925927</v>
      </c>
      <c r="V3422" s="9">
        <f t="shared" si="376"/>
        <v>42414</v>
      </c>
      <c r="W3422">
        <f t="shared" si="377"/>
        <v>2016</v>
      </c>
    </row>
    <row r="3423" spans="1:23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9">
        <f t="shared" si="371"/>
        <v>42067.791238425925</v>
      </c>
      <c r="K3423">
        <v>1422903563</v>
      </c>
      <c r="L3423" s="9">
        <f t="shared" si="372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2">
        <f t="shared" si="373"/>
        <v>1.01</v>
      </c>
      <c r="R3423">
        <f t="shared" si="374"/>
        <v>103.21</v>
      </c>
      <c r="S3423" s="14" t="s">
        <v>8315</v>
      </c>
      <c r="T3423" t="s">
        <v>8316</v>
      </c>
      <c r="U3423" s="9">
        <f t="shared" si="375"/>
        <v>42037.791238425925</v>
      </c>
      <c r="V3423" s="9">
        <f t="shared" si="376"/>
        <v>42067.791238425925</v>
      </c>
      <c r="W3423">
        <f t="shared" si="377"/>
        <v>2015</v>
      </c>
    </row>
    <row r="3424" spans="1:23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9">
        <f t="shared" si="371"/>
        <v>42352</v>
      </c>
      <c r="K3424">
        <v>1447594176</v>
      </c>
      <c r="L3424" s="9">
        <f t="shared" si="372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2">
        <f t="shared" si="373"/>
        <v>1.0900000000000001</v>
      </c>
      <c r="R3424">
        <f t="shared" si="374"/>
        <v>71.150000000000006</v>
      </c>
      <c r="S3424" s="14" t="s">
        <v>8315</v>
      </c>
      <c r="T3424" t="s">
        <v>8316</v>
      </c>
      <c r="U3424" s="9">
        <f t="shared" si="375"/>
        <v>42323.562222222223</v>
      </c>
      <c r="V3424" s="9">
        <f t="shared" si="376"/>
        <v>42352</v>
      </c>
      <c r="W3424">
        <f t="shared" si="377"/>
        <v>2015</v>
      </c>
    </row>
    <row r="3425" spans="1:23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9">
        <f t="shared" si="371"/>
        <v>42118.911354166667</v>
      </c>
      <c r="K3425">
        <v>1427320341</v>
      </c>
      <c r="L3425" s="9">
        <f t="shared" si="372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2">
        <f t="shared" si="373"/>
        <v>1.4</v>
      </c>
      <c r="R3425">
        <f t="shared" si="374"/>
        <v>35</v>
      </c>
      <c r="S3425" s="14" t="s">
        <v>8315</v>
      </c>
      <c r="T3425" t="s">
        <v>8316</v>
      </c>
      <c r="U3425" s="9">
        <f t="shared" si="375"/>
        <v>42088.911354166667</v>
      </c>
      <c r="V3425" s="9">
        <f t="shared" si="376"/>
        <v>42118.911354166667</v>
      </c>
      <c r="W3425">
        <f t="shared" si="377"/>
        <v>2015</v>
      </c>
    </row>
    <row r="3426" spans="1:23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9">
        <f t="shared" si="371"/>
        <v>42040.290972222225</v>
      </c>
      <c r="K3426">
        <v>1421252084</v>
      </c>
      <c r="L3426" s="9">
        <f t="shared" si="372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2">
        <f t="shared" si="373"/>
        <v>1.04</v>
      </c>
      <c r="R3426">
        <f t="shared" si="374"/>
        <v>81.78</v>
      </c>
      <c r="S3426" s="14" t="s">
        <v>8315</v>
      </c>
      <c r="T3426" t="s">
        <v>8316</v>
      </c>
      <c r="U3426" s="9">
        <f t="shared" si="375"/>
        <v>42018.676898148144</v>
      </c>
      <c r="V3426" s="9">
        <f t="shared" si="376"/>
        <v>42040.290972222225</v>
      </c>
      <c r="W3426">
        <f t="shared" si="377"/>
        <v>2015</v>
      </c>
    </row>
    <row r="3427" spans="1:23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9">
        <f t="shared" si="371"/>
        <v>41916.617314814815</v>
      </c>
      <c r="K3427">
        <v>1409669336</v>
      </c>
      <c r="L3427" s="9">
        <f t="shared" si="372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2">
        <f t="shared" si="373"/>
        <v>1.03</v>
      </c>
      <c r="R3427">
        <f t="shared" si="374"/>
        <v>297.02999999999997</v>
      </c>
      <c r="S3427" s="14" t="s">
        <v>8315</v>
      </c>
      <c r="T3427" t="s">
        <v>8316</v>
      </c>
      <c r="U3427" s="9">
        <f t="shared" si="375"/>
        <v>41884.617314814815</v>
      </c>
      <c r="V3427" s="9">
        <f t="shared" si="376"/>
        <v>41916.617314814815</v>
      </c>
      <c r="W3427">
        <f t="shared" si="377"/>
        <v>2014</v>
      </c>
    </row>
    <row r="3428" spans="1:23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9">
        <f t="shared" si="371"/>
        <v>41903.083333333336</v>
      </c>
      <c r="K3428">
        <v>1409620903</v>
      </c>
      <c r="L3428" s="9">
        <f t="shared" si="372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2">
        <f t="shared" si="373"/>
        <v>1.08</v>
      </c>
      <c r="R3428">
        <f t="shared" si="374"/>
        <v>46.61</v>
      </c>
      <c r="S3428" s="14" t="s">
        <v>8315</v>
      </c>
      <c r="T3428" t="s">
        <v>8316</v>
      </c>
      <c r="U3428" s="9">
        <f t="shared" si="375"/>
        <v>41884.056747685187</v>
      </c>
      <c r="V3428" s="9">
        <f t="shared" si="376"/>
        <v>41903.083333333336</v>
      </c>
      <c r="W3428">
        <f t="shared" si="377"/>
        <v>2014</v>
      </c>
    </row>
    <row r="3429" spans="1:23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9">
        <f t="shared" si="371"/>
        <v>41822.645277777774</v>
      </c>
      <c r="K3429">
        <v>1401722952</v>
      </c>
      <c r="L3429" s="9">
        <f t="shared" si="372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2">
        <f t="shared" si="373"/>
        <v>1</v>
      </c>
      <c r="R3429">
        <f t="shared" si="374"/>
        <v>51.72</v>
      </c>
      <c r="S3429" s="14" t="s">
        <v>8315</v>
      </c>
      <c r="T3429" t="s">
        <v>8316</v>
      </c>
      <c r="U3429" s="9">
        <f t="shared" si="375"/>
        <v>41792.645277777774</v>
      </c>
      <c r="V3429" s="9">
        <f t="shared" si="376"/>
        <v>41822.645277777774</v>
      </c>
      <c r="W3429">
        <f t="shared" si="377"/>
        <v>2014</v>
      </c>
    </row>
    <row r="3430" spans="1:23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9">
        <f t="shared" si="371"/>
        <v>42063.708333333328</v>
      </c>
      <c r="K3430">
        <v>1422983847</v>
      </c>
      <c r="L3430" s="9">
        <f t="shared" si="372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2">
        <f t="shared" si="373"/>
        <v>1.03</v>
      </c>
      <c r="R3430">
        <f t="shared" si="374"/>
        <v>40.29</v>
      </c>
      <c r="S3430" s="14" t="s">
        <v>8315</v>
      </c>
      <c r="T3430" t="s">
        <v>8316</v>
      </c>
      <c r="U3430" s="9">
        <f t="shared" si="375"/>
        <v>42038.720451388886</v>
      </c>
      <c r="V3430" s="9">
        <f t="shared" si="376"/>
        <v>42063.708333333328</v>
      </c>
      <c r="W3430">
        <f t="shared" si="377"/>
        <v>2015</v>
      </c>
    </row>
    <row r="3431" spans="1:23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9">
        <f t="shared" si="371"/>
        <v>42676.021539351852</v>
      </c>
      <c r="K3431">
        <v>1476837061</v>
      </c>
      <c r="L3431" s="9">
        <f t="shared" si="372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2">
        <f t="shared" si="373"/>
        <v>1.3</v>
      </c>
      <c r="R3431">
        <f t="shared" si="374"/>
        <v>16.25</v>
      </c>
      <c r="S3431" s="14" t="s">
        <v>8315</v>
      </c>
      <c r="T3431" t="s">
        <v>8316</v>
      </c>
      <c r="U3431" s="9">
        <f t="shared" si="375"/>
        <v>42662.021539351852</v>
      </c>
      <c r="V3431" s="9">
        <f t="shared" si="376"/>
        <v>42676.021539351852</v>
      </c>
      <c r="W3431">
        <f t="shared" si="377"/>
        <v>2016</v>
      </c>
    </row>
    <row r="3432" spans="1:23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9">
        <f t="shared" si="371"/>
        <v>41850.945613425924</v>
      </c>
      <c r="K3432">
        <v>1404168101</v>
      </c>
      <c r="L3432" s="9">
        <f t="shared" si="372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2">
        <f t="shared" si="373"/>
        <v>1.0900000000000001</v>
      </c>
      <c r="R3432">
        <f t="shared" si="374"/>
        <v>30.15</v>
      </c>
      <c r="S3432" s="14" t="s">
        <v>8315</v>
      </c>
      <c r="T3432" t="s">
        <v>8316</v>
      </c>
      <c r="U3432" s="9">
        <f t="shared" si="375"/>
        <v>41820.945613425924</v>
      </c>
      <c r="V3432" s="9">
        <f t="shared" si="376"/>
        <v>41850.945613425924</v>
      </c>
      <c r="W3432">
        <f t="shared" si="377"/>
        <v>2014</v>
      </c>
    </row>
    <row r="3433" spans="1:23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9">
        <f t="shared" si="371"/>
        <v>41869.730937500004</v>
      </c>
      <c r="K3433">
        <v>1405791153</v>
      </c>
      <c r="L3433" s="9">
        <f t="shared" si="372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2">
        <f t="shared" si="373"/>
        <v>1</v>
      </c>
      <c r="R3433">
        <f t="shared" si="374"/>
        <v>95.24</v>
      </c>
      <c r="S3433" s="14" t="s">
        <v>8315</v>
      </c>
      <c r="T3433" t="s">
        <v>8316</v>
      </c>
      <c r="U3433" s="9">
        <f t="shared" si="375"/>
        <v>41839.730937500004</v>
      </c>
      <c r="V3433" s="9">
        <f t="shared" si="376"/>
        <v>41869.730937500004</v>
      </c>
      <c r="W3433">
        <f t="shared" si="377"/>
        <v>2014</v>
      </c>
    </row>
    <row r="3434" spans="1:23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9">
        <f t="shared" si="371"/>
        <v>42405.916666666672</v>
      </c>
      <c r="K3434">
        <v>1452520614</v>
      </c>
      <c r="L3434" s="9">
        <f t="shared" si="372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2">
        <f t="shared" si="373"/>
        <v>1.1000000000000001</v>
      </c>
      <c r="R3434">
        <f t="shared" si="374"/>
        <v>52.21</v>
      </c>
      <c r="S3434" s="14" t="s">
        <v>8315</v>
      </c>
      <c r="T3434" t="s">
        <v>8316</v>
      </c>
      <c r="U3434" s="9">
        <f t="shared" si="375"/>
        <v>42380.581180555557</v>
      </c>
      <c r="V3434" s="9">
        <f t="shared" si="376"/>
        <v>42405.916666666672</v>
      </c>
      <c r="W3434">
        <f t="shared" si="377"/>
        <v>2016</v>
      </c>
    </row>
    <row r="3435" spans="1:23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9">
        <f t="shared" si="371"/>
        <v>41807.125</v>
      </c>
      <c r="K3435">
        <v>1400290255</v>
      </c>
      <c r="L3435" s="9">
        <f t="shared" si="372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 s="12">
        <f t="shared" si="373"/>
        <v>1</v>
      </c>
      <c r="R3435">
        <f t="shared" si="374"/>
        <v>134.15</v>
      </c>
      <c r="S3435" s="14" t="s">
        <v>8315</v>
      </c>
      <c r="T3435" t="s">
        <v>8316</v>
      </c>
      <c r="U3435" s="9">
        <f t="shared" si="375"/>
        <v>41776.06313657407</v>
      </c>
      <c r="V3435" s="9">
        <f t="shared" si="376"/>
        <v>41807.125</v>
      </c>
      <c r="W3435">
        <f t="shared" si="377"/>
        <v>2014</v>
      </c>
    </row>
    <row r="3436" spans="1:23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9">
        <f t="shared" si="371"/>
        <v>41830.380428240736</v>
      </c>
      <c r="K3436">
        <v>1402391269</v>
      </c>
      <c r="L3436" s="9">
        <f t="shared" si="372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 s="12">
        <f t="shared" si="373"/>
        <v>1.06</v>
      </c>
      <c r="R3436">
        <f t="shared" si="374"/>
        <v>62.83</v>
      </c>
      <c r="S3436" s="14" t="s">
        <v>8315</v>
      </c>
      <c r="T3436" t="s">
        <v>8316</v>
      </c>
      <c r="U3436" s="9">
        <f t="shared" si="375"/>
        <v>41800.380428240736</v>
      </c>
      <c r="V3436" s="9">
        <f t="shared" si="376"/>
        <v>41830.380428240736</v>
      </c>
      <c r="W3436">
        <f t="shared" si="377"/>
        <v>2014</v>
      </c>
    </row>
    <row r="3437" spans="1:23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9">
        <f t="shared" si="371"/>
        <v>42589.125</v>
      </c>
      <c r="K3437">
        <v>1469112493</v>
      </c>
      <c r="L3437" s="9">
        <f t="shared" si="372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2">
        <f t="shared" si="373"/>
        <v>1.1200000000000001</v>
      </c>
      <c r="R3437">
        <f t="shared" si="374"/>
        <v>58.95</v>
      </c>
      <c r="S3437" s="14" t="s">
        <v>8315</v>
      </c>
      <c r="T3437" t="s">
        <v>8316</v>
      </c>
      <c r="U3437" s="9">
        <f t="shared" si="375"/>
        <v>42572.61681712963</v>
      </c>
      <c r="V3437" s="9">
        <f t="shared" si="376"/>
        <v>42589.125</v>
      </c>
      <c r="W3437">
        <f t="shared" si="377"/>
        <v>2016</v>
      </c>
    </row>
    <row r="3438" spans="1:23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9">
        <f t="shared" si="371"/>
        <v>41872.686111111107</v>
      </c>
      <c r="K3438">
        <v>1406811593</v>
      </c>
      <c r="L3438" s="9">
        <f t="shared" si="372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2">
        <f t="shared" si="373"/>
        <v>1.06</v>
      </c>
      <c r="R3438">
        <f t="shared" si="374"/>
        <v>143.11000000000001</v>
      </c>
      <c r="S3438" s="14" t="s">
        <v>8315</v>
      </c>
      <c r="T3438" t="s">
        <v>8316</v>
      </c>
      <c r="U3438" s="9">
        <f t="shared" si="375"/>
        <v>41851.541585648149</v>
      </c>
      <c r="V3438" s="9">
        <f t="shared" si="376"/>
        <v>41872.686111111107</v>
      </c>
      <c r="W3438">
        <f t="shared" si="377"/>
        <v>2014</v>
      </c>
    </row>
    <row r="3439" spans="1:23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9">
        <f t="shared" si="371"/>
        <v>42235.710879629631</v>
      </c>
      <c r="K3439">
        <v>1437411820</v>
      </c>
      <c r="L3439" s="9">
        <f t="shared" si="372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2">
        <f t="shared" si="373"/>
        <v>1.01</v>
      </c>
      <c r="R3439">
        <f t="shared" si="374"/>
        <v>84.17</v>
      </c>
      <c r="S3439" s="14" t="s">
        <v>8315</v>
      </c>
      <c r="T3439" t="s">
        <v>8316</v>
      </c>
      <c r="U3439" s="9">
        <f t="shared" si="375"/>
        <v>42205.710879629631</v>
      </c>
      <c r="V3439" s="9">
        <f t="shared" si="376"/>
        <v>42235.710879629631</v>
      </c>
      <c r="W3439">
        <f t="shared" si="377"/>
        <v>2015</v>
      </c>
    </row>
    <row r="3440" spans="1:23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9">
        <f t="shared" si="371"/>
        <v>42126.875</v>
      </c>
      <c r="K3440">
        <v>1428358567</v>
      </c>
      <c r="L3440" s="9">
        <f t="shared" si="372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 s="12">
        <f t="shared" si="373"/>
        <v>1.04</v>
      </c>
      <c r="R3440">
        <f t="shared" si="374"/>
        <v>186.07</v>
      </c>
      <c r="S3440" s="14" t="s">
        <v>8315</v>
      </c>
      <c r="T3440" t="s">
        <v>8316</v>
      </c>
      <c r="U3440" s="9">
        <f t="shared" si="375"/>
        <v>42100.927858796298</v>
      </c>
      <c r="V3440" s="9">
        <f t="shared" si="376"/>
        <v>42126.875</v>
      </c>
      <c r="W3440">
        <f t="shared" si="377"/>
        <v>2015</v>
      </c>
    </row>
    <row r="3441" spans="1:23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9">
        <f t="shared" si="371"/>
        <v>42388.207638888889</v>
      </c>
      <c r="K3441">
        <v>1452030730</v>
      </c>
      <c r="L3441" s="9">
        <f t="shared" si="372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2">
        <f t="shared" si="373"/>
        <v>1.35</v>
      </c>
      <c r="R3441">
        <f t="shared" si="374"/>
        <v>89.79</v>
      </c>
      <c r="S3441" s="14" t="s">
        <v>8315</v>
      </c>
      <c r="T3441" t="s">
        <v>8316</v>
      </c>
      <c r="U3441" s="9">
        <f t="shared" si="375"/>
        <v>42374.911226851851</v>
      </c>
      <c r="V3441" s="9">
        <f t="shared" si="376"/>
        <v>42388.207638888889</v>
      </c>
      <c r="W3441">
        <f t="shared" si="377"/>
        <v>2016</v>
      </c>
    </row>
    <row r="3442" spans="1:23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9">
        <f t="shared" si="371"/>
        <v>41831.677083333336</v>
      </c>
      <c r="K3442">
        <v>1403146628</v>
      </c>
      <c r="L3442" s="9">
        <f t="shared" si="372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2">
        <f t="shared" si="373"/>
        <v>1.05</v>
      </c>
      <c r="R3442">
        <f t="shared" si="374"/>
        <v>64.16</v>
      </c>
      <c r="S3442" s="14" t="s">
        <v>8315</v>
      </c>
      <c r="T3442" t="s">
        <v>8316</v>
      </c>
      <c r="U3442" s="9">
        <f t="shared" si="375"/>
        <v>41809.12300925926</v>
      </c>
      <c r="V3442" s="9">
        <f t="shared" si="376"/>
        <v>41831.677083333336</v>
      </c>
      <c r="W3442">
        <f t="shared" si="377"/>
        <v>2014</v>
      </c>
    </row>
    <row r="3443" spans="1:23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9">
        <f t="shared" si="371"/>
        <v>42321.845138888893</v>
      </c>
      <c r="K3443">
        <v>1445077121</v>
      </c>
      <c r="L3443" s="9">
        <f t="shared" si="372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2">
        <f t="shared" si="373"/>
        <v>1.03</v>
      </c>
      <c r="R3443">
        <f t="shared" si="374"/>
        <v>59.65</v>
      </c>
      <c r="S3443" s="14" t="s">
        <v>8315</v>
      </c>
      <c r="T3443" t="s">
        <v>8316</v>
      </c>
      <c r="U3443" s="9">
        <f t="shared" si="375"/>
        <v>42294.429641203707</v>
      </c>
      <c r="V3443" s="9">
        <f t="shared" si="376"/>
        <v>42321.845138888893</v>
      </c>
      <c r="W3443">
        <f t="shared" si="377"/>
        <v>2015</v>
      </c>
    </row>
    <row r="3444" spans="1:23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9">
        <f t="shared" si="371"/>
        <v>42154.841111111113</v>
      </c>
      <c r="K3444">
        <v>1430424672</v>
      </c>
      <c r="L3444" s="9">
        <f t="shared" si="372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 s="12">
        <f t="shared" si="373"/>
        <v>1</v>
      </c>
      <c r="R3444">
        <f t="shared" si="374"/>
        <v>31.25</v>
      </c>
      <c r="S3444" s="14" t="s">
        <v>8315</v>
      </c>
      <c r="T3444" t="s">
        <v>8316</v>
      </c>
      <c r="U3444" s="9">
        <f t="shared" si="375"/>
        <v>42124.841111111113</v>
      </c>
      <c r="V3444" s="9">
        <f t="shared" si="376"/>
        <v>42154.841111111113</v>
      </c>
      <c r="W3444">
        <f t="shared" si="377"/>
        <v>2015</v>
      </c>
    </row>
    <row r="3445" spans="1:23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9">
        <f t="shared" si="371"/>
        <v>41891.524837962963</v>
      </c>
      <c r="K3445">
        <v>1407674146</v>
      </c>
      <c r="L3445" s="9">
        <f t="shared" si="372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2">
        <f t="shared" si="373"/>
        <v>1.86</v>
      </c>
      <c r="R3445">
        <f t="shared" si="374"/>
        <v>41.22</v>
      </c>
      <c r="S3445" s="14" t="s">
        <v>8315</v>
      </c>
      <c r="T3445" t="s">
        <v>8316</v>
      </c>
      <c r="U3445" s="9">
        <f t="shared" si="375"/>
        <v>41861.524837962963</v>
      </c>
      <c r="V3445" s="9">
        <f t="shared" si="376"/>
        <v>41891.524837962963</v>
      </c>
      <c r="W3445">
        <f t="shared" si="377"/>
        <v>2014</v>
      </c>
    </row>
    <row r="3446" spans="1:23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9">
        <f t="shared" si="371"/>
        <v>42529.582638888889</v>
      </c>
      <c r="K3446">
        <v>1464677986</v>
      </c>
      <c r="L3446" s="9">
        <f t="shared" si="372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2">
        <f t="shared" si="373"/>
        <v>2.89</v>
      </c>
      <c r="R3446">
        <f t="shared" si="374"/>
        <v>43.35</v>
      </c>
      <c r="S3446" s="14" t="s">
        <v>8315</v>
      </c>
      <c r="T3446" t="s">
        <v>8316</v>
      </c>
      <c r="U3446" s="9">
        <f t="shared" si="375"/>
        <v>42521.291504629626</v>
      </c>
      <c r="V3446" s="9">
        <f t="shared" si="376"/>
        <v>42529.582638888889</v>
      </c>
      <c r="W3446">
        <f t="shared" si="377"/>
        <v>2016</v>
      </c>
    </row>
    <row r="3447" spans="1:23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9">
        <f t="shared" si="371"/>
        <v>42300.530509259261</v>
      </c>
      <c r="K3447">
        <v>1443185036</v>
      </c>
      <c r="L3447" s="9">
        <f t="shared" si="372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2">
        <f t="shared" si="373"/>
        <v>1</v>
      </c>
      <c r="R3447">
        <f t="shared" si="374"/>
        <v>64.52</v>
      </c>
      <c r="S3447" s="14" t="s">
        <v>8315</v>
      </c>
      <c r="T3447" t="s">
        <v>8316</v>
      </c>
      <c r="U3447" s="9">
        <f t="shared" si="375"/>
        <v>42272.530509259261</v>
      </c>
      <c r="V3447" s="9">
        <f t="shared" si="376"/>
        <v>42300.530509259261</v>
      </c>
      <c r="W3447">
        <f t="shared" si="377"/>
        <v>2015</v>
      </c>
    </row>
    <row r="3448" spans="1:23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9">
        <f t="shared" si="371"/>
        <v>42040.513888888891</v>
      </c>
      <c r="K3448">
        <v>1421092725</v>
      </c>
      <c r="L3448" s="9">
        <f t="shared" si="372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2">
        <f t="shared" si="373"/>
        <v>1.08</v>
      </c>
      <c r="R3448">
        <f t="shared" si="374"/>
        <v>43.28</v>
      </c>
      <c r="S3448" s="14" t="s">
        <v>8315</v>
      </c>
      <c r="T3448" t="s">
        <v>8316</v>
      </c>
      <c r="U3448" s="9">
        <f t="shared" si="375"/>
        <v>42016.832465277781</v>
      </c>
      <c r="V3448" s="9">
        <f t="shared" si="376"/>
        <v>42040.513888888891</v>
      </c>
      <c r="W3448">
        <f t="shared" si="377"/>
        <v>2015</v>
      </c>
    </row>
    <row r="3449" spans="1:23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9">
        <f t="shared" si="371"/>
        <v>42447.847361111111</v>
      </c>
      <c r="K3449">
        <v>1454448012</v>
      </c>
      <c r="L3449" s="9">
        <f t="shared" si="372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2">
        <f t="shared" si="373"/>
        <v>1.08</v>
      </c>
      <c r="R3449">
        <f t="shared" si="374"/>
        <v>77</v>
      </c>
      <c r="S3449" s="14" t="s">
        <v>8315</v>
      </c>
      <c r="T3449" t="s">
        <v>8316</v>
      </c>
      <c r="U3449" s="9">
        <f t="shared" si="375"/>
        <v>42402.889027777783</v>
      </c>
      <c r="V3449" s="9">
        <f t="shared" si="376"/>
        <v>42447.847361111111</v>
      </c>
      <c r="W3449">
        <f t="shared" si="377"/>
        <v>2016</v>
      </c>
    </row>
    <row r="3450" spans="1:23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9">
        <f t="shared" si="371"/>
        <v>41990.119085648148</v>
      </c>
      <c r="K3450">
        <v>1416192689</v>
      </c>
      <c r="L3450" s="9">
        <f t="shared" si="372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2">
        <f t="shared" si="373"/>
        <v>1.1000000000000001</v>
      </c>
      <c r="R3450">
        <f t="shared" si="374"/>
        <v>51.22</v>
      </c>
      <c r="S3450" s="14" t="s">
        <v>8315</v>
      </c>
      <c r="T3450" t="s">
        <v>8316</v>
      </c>
      <c r="U3450" s="9">
        <f t="shared" si="375"/>
        <v>41960.119085648148</v>
      </c>
      <c r="V3450" s="9">
        <f t="shared" si="376"/>
        <v>41990.119085648148</v>
      </c>
      <c r="W3450">
        <f t="shared" si="377"/>
        <v>2014</v>
      </c>
    </row>
    <row r="3451" spans="1:23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9">
        <f t="shared" si="371"/>
        <v>42560.166666666672</v>
      </c>
      <c r="K3451">
        <v>1465607738</v>
      </c>
      <c r="L3451" s="9">
        <f t="shared" si="372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2">
        <f t="shared" si="373"/>
        <v>1.71</v>
      </c>
      <c r="R3451">
        <f t="shared" si="374"/>
        <v>68.25</v>
      </c>
      <c r="S3451" s="14" t="s">
        <v>8315</v>
      </c>
      <c r="T3451" t="s">
        <v>8316</v>
      </c>
      <c r="U3451" s="9">
        <f t="shared" si="375"/>
        <v>42532.052523148144</v>
      </c>
      <c r="V3451" s="9">
        <f t="shared" si="376"/>
        <v>42560.166666666672</v>
      </c>
      <c r="W3451">
        <f t="shared" si="377"/>
        <v>2016</v>
      </c>
    </row>
    <row r="3452" spans="1:23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9">
        <f t="shared" si="371"/>
        <v>42096.662858796291</v>
      </c>
      <c r="K3452">
        <v>1422809671</v>
      </c>
      <c r="L3452" s="9">
        <f t="shared" si="372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2">
        <f t="shared" si="373"/>
        <v>1.52</v>
      </c>
      <c r="R3452">
        <f t="shared" si="374"/>
        <v>19.489999999999998</v>
      </c>
      <c r="S3452" s="14" t="s">
        <v>8315</v>
      </c>
      <c r="T3452" t="s">
        <v>8316</v>
      </c>
      <c r="U3452" s="9">
        <f t="shared" si="375"/>
        <v>42036.704525462963</v>
      </c>
      <c r="V3452" s="9">
        <f t="shared" si="376"/>
        <v>42096.662858796291</v>
      </c>
      <c r="W3452">
        <f t="shared" si="377"/>
        <v>2015</v>
      </c>
    </row>
    <row r="3453" spans="1:23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9">
        <f t="shared" si="371"/>
        <v>42115.723692129628</v>
      </c>
      <c r="K3453">
        <v>1427304127</v>
      </c>
      <c r="L3453" s="9">
        <f t="shared" si="372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2">
        <f t="shared" si="373"/>
        <v>1.01</v>
      </c>
      <c r="R3453">
        <f t="shared" si="374"/>
        <v>41.13</v>
      </c>
      <c r="S3453" s="14" t="s">
        <v>8315</v>
      </c>
      <c r="T3453" t="s">
        <v>8316</v>
      </c>
      <c r="U3453" s="9">
        <f t="shared" si="375"/>
        <v>42088.723692129628</v>
      </c>
      <c r="V3453" s="9">
        <f t="shared" si="376"/>
        <v>42115.723692129628</v>
      </c>
      <c r="W3453">
        <f t="shared" si="377"/>
        <v>2015</v>
      </c>
    </row>
    <row r="3454" spans="1:23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9">
        <f t="shared" si="371"/>
        <v>41843.165972222225</v>
      </c>
      <c r="K3454">
        <v>1404141626</v>
      </c>
      <c r="L3454" s="9">
        <f t="shared" si="372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2">
        <f t="shared" si="373"/>
        <v>1.53</v>
      </c>
      <c r="R3454">
        <f t="shared" si="374"/>
        <v>41.41</v>
      </c>
      <c r="S3454" s="14" t="s">
        <v>8315</v>
      </c>
      <c r="T3454" t="s">
        <v>8316</v>
      </c>
      <c r="U3454" s="9">
        <f t="shared" si="375"/>
        <v>41820.639189814814</v>
      </c>
      <c r="V3454" s="9">
        <f t="shared" si="376"/>
        <v>41843.165972222225</v>
      </c>
      <c r="W3454">
        <f t="shared" si="377"/>
        <v>2014</v>
      </c>
    </row>
    <row r="3455" spans="1:23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9">
        <f t="shared" si="371"/>
        <v>42595.97865740741</v>
      </c>
      <c r="K3455">
        <v>1465946956</v>
      </c>
      <c r="L3455" s="9">
        <f t="shared" si="372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2">
        <f t="shared" si="373"/>
        <v>1.28</v>
      </c>
      <c r="R3455">
        <f t="shared" si="374"/>
        <v>27.5</v>
      </c>
      <c r="S3455" s="14" t="s">
        <v>8315</v>
      </c>
      <c r="T3455" t="s">
        <v>8316</v>
      </c>
      <c r="U3455" s="9">
        <f t="shared" si="375"/>
        <v>42535.97865740741</v>
      </c>
      <c r="V3455" s="9">
        <f t="shared" si="376"/>
        <v>42595.97865740741</v>
      </c>
      <c r="W3455">
        <f t="shared" si="377"/>
        <v>2016</v>
      </c>
    </row>
    <row r="3456" spans="1:23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9">
        <f t="shared" si="371"/>
        <v>41851.698599537034</v>
      </c>
      <c r="K3456">
        <v>1404233159</v>
      </c>
      <c r="L3456" s="9">
        <f t="shared" si="372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2">
        <f t="shared" si="373"/>
        <v>1.01</v>
      </c>
      <c r="R3456">
        <f t="shared" si="374"/>
        <v>33.57</v>
      </c>
      <c r="S3456" s="14" t="s">
        <v>8315</v>
      </c>
      <c r="T3456" t="s">
        <v>8316</v>
      </c>
      <c r="U3456" s="9">
        <f t="shared" si="375"/>
        <v>41821.698599537034</v>
      </c>
      <c r="V3456" s="9">
        <f t="shared" si="376"/>
        <v>41851.698599537034</v>
      </c>
      <c r="W3456">
        <f t="shared" si="377"/>
        <v>2014</v>
      </c>
    </row>
    <row r="3457" spans="1:23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9">
        <f t="shared" si="371"/>
        <v>42656.7503125</v>
      </c>
      <c r="K3457">
        <v>1473789627</v>
      </c>
      <c r="L3457" s="9">
        <f t="shared" si="372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12">
        <f t="shared" si="373"/>
        <v>1.01</v>
      </c>
      <c r="R3457">
        <f t="shared" si="374"/>
        <v>145.87</v>
      </c>
      <c r="S3457" s="14" t="s">
        <v>8315</v>
      </c>
      <c r="T3457" t="s">
        <v>8316</v>
      </c>
      <c r="U3457" s="9">
        <f t="shared" si="375"/>
        <v>42626.7503125</v>
      </c>
      <c r="V3457" s="9">
        <f t="shared" si="376"/>
        <v>42656.7503125</v>
      </c>
      <c r="W3457">
        <f t="shared" si="377"/>
        <v>2016</v>
      </c>
    </row>
    <row r="3458" spans="1:23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9">
        <f t="shared" ref="J3458:J3521" si="378">(I3458/86400)+DATE(1970,1,1)</f>
        <v>41852.290972222225</v>
      </c>
      <c r="K3458">
        <v>1404190567</v>
      </c>
      <c r="L3458" s="9">
        <f t="shared" ref="L3458:L3521" si="379">(K3458/86400)+DATE(1970,1,1)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2">
        <f t="shared" si="373"/>
        <v>1.91</v>
      </c>
      <c r="R3458">
        <f t="shared" si="374"/>
        <v>358.69</v>
      </c>
      <c r="S3458" s="14" t="s">
        <v>8315</v>
      </c>
      <c r="T3458" t="s">
        <v>8316</v>
      </c>
      <c r="U3458" s="9">
        <f t="shared" si="375"/>
        <v>41821.205636574072</v>
      </c>
      <c r="V3458" s="9">
        <f t="shared" si="376"/>
        <v>41852.290972222225</v>
      </c>
      <c r="W3458">
        <f t="shared" si="377"/>
        <v>2014</v>
      </c>
    </row>
    <row r="3459" spans="1:23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9">
        <f t="shared" si="378"/>
        <v>42047.249305555553</v>
      </c>
      <c r="K3459">
        <v>1421081857</v>
      </c>
      <c r="L3459" s="9">
        <f t="shared" si="379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2">
        <f t="shared" ref="Q3459:Q3522" si="380">ROUND(E3459/D3459,2)</f>
        <v>1.4</v>
      </c>
      <c r="R3459">
        <f t="shared" ref="R3459:R3522" si="381">IFERROR(ROUND(E3459/N3459,2),0)</f>
        <v>50.98</v>
      </c>
      <c r="S3459" s="14" t="s">
        <v>8315</v>
      </c>
      <c r="T3459" t="s">
        <v>8316</v>
      </c>
      <c r="U3459" s="9">
        <f t="shared" ref="U3459:U3522" si="382">(K3459/86400)+DATE(1970,1,1)</f>
        <v>42016.706678240742</v>
      </c>
      <c r="V3459" s="9">
        <f t="shared" ref="V3459:V3522" si="383">(I3459/86400)+DATE(1970,1,1)</f>
        <v>42047.249305555553</v>
      </c>
      <c r="W3459">
        <f t="shared" ref="W3459:W3522" si="384">YEAR(U3459)</f>
        <v>2015</v>
      </c>
    </row>
    <row r="3460" spans="1:23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9">
        <f t="shared" si="378"/>
        <v>42038.185416666667</v>
      </c>
      <c r="K3460">
        <v>1420606303</v>
      </c>
      <c r="L3460" s="9">
        <f t="shared" si="37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2">
        <f t="shared" si="380"/>
        <v>1.24</v>
      </c>
      <c r="R3460">
        <f t="shared" si="381"/>
        <v>45.04</v>
      </c>
      <c r="S3460" s="14" t="s">
        <v>8315</v>
      </c>
      <c r="T3460" t="s">
        <v>8316</v>
      </c>
      <c r="U3460" s="9">
        <f t="shared" si="382"/>
        <v>42011.202581018515</v>
      </c>
      <c r="V3460" s="9">
        <f t="shared" si="383"/>
        <v>42038.185416666667</v>
      </c>
      <c r="W3460">
        <f t="shared" si="384"/>
        <v>2015</v>
      </c>
    </row>
    <row r="3461" spans="1:23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9">
        <f t="shared" si="378"/>
        <v>42510.479861111111</v>
      </c>
      <c r="K3461">
        <v>1461151860</v>
      </c>
      <c r="L3461" s="9">
        <f t="shared" si="37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2">
        <f t="shared" si="380"/>
        <v>1.26</v>
      </c>
      <c r="R3461">
        <f t="shared" si="381"/>
        <v>17.53</v>
      </c>
      <c r="S3461" s="14" t="s">
        <v>8315</v>
      </c>
      <c r="T3461" t="s">
        <v>8316</v>
      </c>
      <c r="U3461" s="9">
        <f t="shared" si="382"/>
        <v>42480.479861111111</v>
      </c>
      <c r="V3461" s="9">
        <f t="shared" si="383"/>
        <v>42510.479861111111</v>
      </c>
      <c r="W3461">
        <f t="shared" si="384"/>
        <v>2016</v>
      </c>
    </row>
    <row r="3462" spans="1:23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9">
        <f t="shared" si="378"/>
        <v>41866.527222222227</v>
      </c>
      <c r="K3462">
        <v>1406896752</v>
      </c>
      <c r="L3462" s="9">
        <f t="shared" si="379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 s="12">
        <f t="shared" si="380"/>
        <v>1.9</v>
      </c>
      <c r="R3462">
        <f t="shared" si="381"/>
        <v>50</v>
      </c>
      <c r="S3462" s="14" t="s">
        <v>8315</v>
      </c>
      <c r="T3462" t="s">
        <v>8316</v>
      </c>
      <c r="U3462" s="9">
        <f t="shared" si="382"/>
        <v>41852.527222222227</v>
      </c>
      <c r="V3462" s="9">
        <f t="shared" si="383"/>
        <v>41866.527222222227</v>
      </c>
      <c r="W3462">
        <f t="shared" si="384"/>
        <v>2014</v>
      </c>
    </row>
    <row r="3463" spans="1:23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9">
        <f t="shared" si="378"/>
        <v>42672.125</v>
      </c>
      <c r="K3463">
        <v>1475248279</v>
      </c>
      <c r="L3463" s="9">
        <f t="shared" si="37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2">
        <f t="shared" si="380"/>
        <v>1.39</v>
      </c>
      <c r="R3463">
        <f t="shared" si="381"/>
        <v>57.92</v>
      </c>
      <c r="S3463" s="14" t="s">
        <v>8315</v>
      </c>
      <c r="T3463" t="s">
        <v>8316</v>
      </c>
      <c r="U3463" s="9">
        <f t="shared" si="382"/>
        <v>42643.632858796293</v>
      </c>
      <c r="V3463" s="9">
        <f t="shared" si="383"/>
        <v>42672.125</v>
      </c>
      <c r="W3463">
        <f t="shared" si="384"/>
        <v>2016</v>
      </c>
    </row>
    <row r="3464" spans="1:23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9">
        <f t="shared" si="378"/>
        <v>42195.75</v>
      </c>
      <c r="K3464">
        <v>1435181628</v>
      </c>
      <c r="L3464" s="9">
        <f t="shared" si="37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2">
        <f t="shared" si="380"/>
        <v>2.02</v>
      </c>
      <c r="R3464">
        <f t="shared" si="381"/>
        <v>29.71</v>
      </c>
      <c r="S3464" s="14" t="s">
        <v>8315</v>
      </c>
      <c r="T3464" t="s">
        <v>8316</v>
      </c>
      <c r="U3464" s="9">
        <f t="shared" si="382"/>
        <v>42179.898472222223</v>
      </c>
      <c r="V3464" s="9">
        <f t="shared" si="383"/>
        <v>42195.75</v>
      </c>
      <c r="W3464">
        <f t="shared" si="384"/>
        <v>2015</v>
      </c>
    </row>
    <row r="3465" spans="1:23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9">
        <f t="shared" si="378"/>
        <v>42654.165972222225</v>
      </c>
      <c r="K3465">
        <v>1472594585</v>
      </c>
      <c r="L3465" s="9">
        <f t="shared" si="37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2">
        <f t="shared" si="380"/>
        <v>1.03</v>
      </c>
      <c r="R3465">
        <f t="shared" si="381"/>
        <v>90.68</v>
      </c>
      <c r="S3465" s="14" t="s">
        <v>8315</v>
      </c>
      <c r="T3465" t="s">
        <v>8316</v>
      </c>
      <c r="U3465" s="9">
        <f t="shared" si="382"/>
        <v>42612.918807870374</v>
      </c>
      <c r="V3465" s="9">
        <f t="shared" si="383"/>
        <v>42654.165972222225</v>
      </c>
      <c r="W3465">
        <f t="shared" si="384"/>
        <v>2016</v>
      </c>
    </row>
    <row r="3466" spans="1:23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9">
        <f t="shared" si="378"/>
        <v>42605.130057870367</v>
      </c>
      <c r="K3466">
        <v>1469329637</v>
      </c>
      <c r="L3466" s="9">
        <f t="shared" si="37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2">
        <f t="shared" si="380"/>
        <v>1.02</v>
      </c>
      <c r="R3466">
        <f t="shared" si="381"/>
        <v>55.01</v>
      </c>
      <c r="S3466" s="14" t="s">
        <v>8315</v>
      </c>
      <c r="T3466" t="s">
        <v>8316</v>
      </c>
      <c r="U3466" s="9">
        <f t="shared" si="382"/>
        <v>42575.130057870367</v>
      </c>
      <c r="V3466" s="9">
        <f t="shared" si="383"/>
        <v>42605.130057870367</v>
      </c>
      <c r="W3466">
        <f t="shared" si="384"/>
        <v>2016</v>
      </c>
    </row>
    <row r="3467" spans="1:23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9">
        <f t="shared" si="378"/>
        <v>42225.666666666672</v>
      </c>
      <c r="K3467">
        <v>1436972472</v>
      </c>
      <c r="L3467" s="9">
        <f t="shared" si="37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2">
        <f t="shared" si="380"/>
        <v>1.03</v>
      </c>
      <c r="R3467">
        <f t="shared" si="381"/>
        <v>57.22</v>
      </c>
      <c r="S3467" s="14" t="s">
        <v>8315</v>
      </c>
      <c r="T3467" t="s">
        <v>8316</v>
      </c>
      <c r="U3467" s="9">
        <f t="shared" si="382"/>
        <v>42200.625833333332</v>
      </c>
      <c r="V3467" s="9">
        <f t="shared" si="383"/>
        <v>42225.666666666672</v>
      </c>
      <c r="W3467">
        <f t="shared" si="384"/>
        <v>2015</v>
      </c>
    </row>
    <row r="3468" spans="1:23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9">
        <f t="shared" si="378"/>
        <v>42479.977430555555</v>
      </c>
      <c r="K3468">
        <v>1455928050</v>
      </c>
      <c r="L3468" s="9">
        <f t="shared" si="37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2">
        <f t="shared" si="380"/>
        <v>1.27</v>
      </c>
      <c r="R3468">
        <f t="shared" si="381"/>
        <v>72.95</v>
      </c>
      <c r="S3468" s="14" t="s">
        <v>8315</v>
      </c>
      <c r="T3468" t="s">
        <v>8316</v>
      </c>
      <c r="U3468" s="9">
        <f t="shared" si="382"/>
        <v>42420.019097222219</v>
      </c>
      <c r="V3468" s="9">
        <f t="shared" si="383"/>
        <v>42479.977430555555</v>
      </c>
      <c r="W3468">
        <f t="shared" si="384"/>
        <v>2016</v>
      </c>
    </row>
    <row r="3469" spans="1:2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9">
        <f t="shared" si="378"/>
        <v>42083.630000000005</v>
      </c>
      <c r="K3469">
        <v>1424275632</v>
      </c>
      <c r="L3469" s="9">
        <f t="shared" si="37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2">
        <f t="shared" si="380"/>
        <v>1.01</v>
      </c>
      <c r="R3469">
        <f t="shared" si="381"/>
        <v>64.47</v>
      </c>
      <c r="S3469" s="14" t="s">
        <v>8315</v>
      </c>
      <c r="T3469" t="s">
        <v>8316</v>
      </c>
      <c r="U3469" s="9">
        <f t="shared" si="382"/>
        <v>42053.671666666662</v>
      </c>
      <c r="V3469" s="9">
        <f t="shared" si="383"/>
        <v>42083.630000000005</v>
      </c>
      <c r="W3469">
        <f t="shared" si="384"/>
        <v>2015</v>
      </c>
    </row>
    <row r="3470" spans="1:23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9">
        <f t="shared" si="378"/>
        <v>42634.125</v>
      </c>
      <c r="K3470">
        <v>1471976529</v>
      </c>
      <c r="L3470" s="9">
        <f t="shared" si="379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 s="12">
        <f t="shared" si="380"/>
        <v>1.22</v>
      </c>
      <c r="R3470">
        <f t="shared" si="381"/>
        <v>716.35</v>
      </c>
      <c r="S3470" s="14" t="s">
        <v>8315</v>
      </c>
      <c r="T3470" t="s">
        <v>8316</v>
      </c>
      <c r="U3470" s="9">
        <f t="shared" si="382"/>
        <v>42605.765381944446</v>
      </c>
      <c r="V3470" s="9">
        <f t="shared" si="383"/>
        <v>42634.125</v>
      </c>
      <c r="W3470">
        <f t="shared" si="384"/>
        <v>2016</v>
      </c>
    </row>
    <row r="3471" spans="1:23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9">
        <f t="shared" si="378"/>
        <v>42488.641724537039</v>
      </c>
      <c r="K3471">
        <v>1459265045</v>
      </c>
      <c r="L3471" s="9">
        <f t="shared" si="37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2">
        <f t="shared" si="380"/>
        <v>1.1299999999999999</v>
      </c>
      <c r="R3471">
        <f t="shared" si="381"/>
        <v>50.4</v>
      </c>
      <c r="S3471" s="14" t="s">
        <v>8315</v>
      </c>
      <c r="T3471" t="s">
        <v>8316</v>
      </c>
      <c r="U3471" s="9">
        <f t="shared" si="382"/>
        <v>42458.641724537039</v>
      </c>
      <c r="V3471" s="9">
        <f t="shared" si="383"/>
        <v>42488.641724537039</v>
      </c>
      <c r="W3471">
        <f t="shared" si="384"/>
        <v>2016</v>
      </c>
    </row>
    <row r="3472" spans="1:23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9">
        <f t="shared" si="378"/>
        <v>42566.901388888888</v>
      </c>
      <c r="K3472">
        <v>1465345902</v>
      </c>
      <c r="L3472" s="9">
        <f t="shared" si="37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2">
        <f t="shared" si="380"/>
        <v>1.5</v>
      </c>
      <c r="R3472">
        <f t="shared" si="381"/>
        <v>41.67</v>
      </c>
      <c r="S3472" s="14" t="s">
        <v>8315</v>
      </c>
      <c r="T3472" t="s">
        <v>8316</v>
      </c>
      <c r="U3472" s="9">
        <f t="shared" si="382"/>
        <v>42529.022013888884</v>
      </c>
      <c r="V3472" s="9">
        <f t="shared" si="383"/>
        <v>42566.901388888888</v>
      </c>
      <c r="W3472">
        <f t="shared" si="384"/>
        <v>2016</v>
      </c>
    </row>
    <row r="3473" spans="1:23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9">
        <f t="shared" si="378"/>
        <v>41882.833333333336</v>
      </c>
      <c r="K3473">
        <v>1405971690</v>
      </c>
      <c r="L3473" s="9">
        <f t="shared" si="379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 s="12">
        <f t="shared" si="380"/>
        <v>2.15</v>
      </c>
      <c r="R3473">
        <f t="shared" si="381"/>
        <v>35.770000000000003</v>
      </c>
      <c r="S3473" s="14" t="s">
        <v>8315</v>
      </c>
      <c r="T3473" t="s">
        <v>8316</v>
      </c>
      <c r="U3473" s="9">
        <f t="shared" si="382"/>
        <v>41841.820486111115</v>
      </c>
      <c r="V3473" s="9">
        <f t="shared" si="383"/>
        <v>41882.833333333336</v>
      </c>
      <c r="W3473">
        <f t="shared" si="384"/>
        <v>2014</v>
      </c>
    </row>
    <row r="3474" spans="1:23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9">
        <f t="shared" si="378"/>
        <v>41949.249305555553</v>
      </c>
      <c r="K3474">
        <v>1413432331</v>
      </c>
      <c r="L3474" s="9">
        <f t="shared" si="37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2">
        <f t="shared" si="380"/>
        <v>1.02</v>
      </c>
      <c r="R3474">
        <f t="shared" si="381"/>
        <v>88.74</v>
      </c>
      <c r="S3474" s="14" t="s">
        <v>8315</v>
      </c>
      <c r="T3474" t="s">
        <v>8316</v>
      </c>
      <c r="U3474" s="9">
        <f t="shared" si="382"/>
        <v>41928.170497685183</v>
      </c>
      <c r="V3474" s="9">
        <f t="shared" si="383"/>
        <v>41949.249305555553</v>
      </c>
      <c r="W3474">
        <f t="shared" si="384"/>
        <v>2014</v>
      </c>
    </row>
    <row r="3475" spans="1:23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9">
        <f t="shared" si="378"/>
        <v>42083.852083333331</v>
      </c>
      <c r="K3475">
        <v>1425067296</v>
      </c>
      <c r="L3475" s="9">
        <f t="shared" si="37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2">
        <f t="shared" si="380"/>
        <v>1</v>
      </c>
      <c r="R3475">
        <f t="shared" si="381"/>
        <v>148.47999999999999</v>
      </c>
      <c r="S3475" s="14" t="s">
        <v>8315</v>
      </c>
      <c r="T3475" t="s">
        <v>8316</v>
      </c>
      <c r="U3475" s="9">
        <f t="shared" si="382"/>
        <v>42062.834444444445</v>
      </c>
      <c r="V3475" s="9">
        <f t="shared" si="383"/>
        <v>42083.852083333331</v>
      </c>
      <c r="W3475">
        <f t="shared" si="384"/>
        <v>2015</v>
      </c>
    </row>
    <row r="3476" spans="1:23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9">
        <f t="shared" si="378"/>
        <v>42571.501516203702</v>
      </c>
      <c r="K3476">
        <v>1466424131</v>
      </c>
      <c r="L3476" s="9">
        <f t="shared" si="37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2">
        <f t="shared" si="380"/>
        <v>1.01</v>
      </c>
      <c r="R3476">
        <f t="shared" si="381"/>
        <v>51.79</v>
      </c>
      <c r="S3476" s="14" t="s">
        <v>8315</v>
      </c>
      <c r="T3476" t="s">
        <v>8316</v>
      </c>
      <c r="U3476" s="9">
        <f t="shared" si="382"/>
        <v>42541.501516203702</v>
      </c>
      <c r="V3476" s="9">
        <f t="shared" si="383"/>
        <v>42571.501516203702</v>
      </c>
      <c r="W3476">
        <f t="shared" si="384"/>
        <v>2016</v>
      </c>
    </row>
    <row r="3477" spans="1:23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9">
        <f t="shared" si="378"/>
        <v>41946</v>
      </c>
      <c r="K3477">
        <v>1412629704</v>
      </c>
      <c r="L3477" s="9">
        <f t="shared" si="37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2">
        <f t="shared" si="380"/>
        <v>1.1299999999999999</v>
      </c>
      <c r="R3477">
        <f t="shared" si="381"/>
        <v>20</v>
      </c>
      <c r="S3477" s="14" t="s">
        <v>8315</v>
      </c>
      <c r="T3477" t="s">
        <v>8316</v>
      </c>
      <c r="U3477" s="9">
        <f t="shared" si="382"/>
        <v>41918.880833333329</v>
      </c>
      <c r="V3477" s="9">
        <f t="shared" si="383"/>
        <v>41946</v>
      </c>
      <c r="W3477">
        <f t="shared" si="384"/>
        <v>2014</v>
      </c>
    </row>
    <row r="3478" spans="1:23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9">
        <f t="shared" si="378"/>
        <v>41939.125</v>
      </c>
      <c r="K3478">
        <v>1412836990</v>
      </c>
      <c r="L3478" s="9">
        <f t="shared" si="37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2">
        <f t="shared" si="380"/>
        <v>1.04</v>
      </c>
      <c r="R3478">
        <f t="shared" si="381"/>
        <v>52</v>
      </c>
      <c r="S3478" s="14" t="s">
        <v>8315</v>
      </c>
      <c r="T3478" t="s">
        <v>8316</v>
      </c>
      <c r="U3478" s="9">
        <f t="shared" si="382"/>
        <v>41921.279976851853</v>
      </c>
      <c r="V3478" s="9">
        <f t="shared" si="383"/>
        <v>41939.125</v>
      </c>
      <c r="W3478">
        <f t="shared" si="384"/>
        <v>2014</v>
      </c>
    </row>
    <row r="3479" spans="1:23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9">
        <f t="shared" si="378"/>
        <v>42141.125</v>
      </c>
      <c r="K3479">
        <v>1430761243</v>
      </c>
      <c r="L3479" s="9">
        <f t="shared" si="37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2">
        <f t="shared" si="380"/>
        <v>1.1499999999999999</v>
      </c>
      <c r="R3479">
        <f t="shared" si="381"/>
        <v>53.23</v>
      </c>
      <c r="S3479" s="14" t="s">
        <v>8315</v>
      </c>
      <c r="T3479" t="s">
        <v>8316</v>
      </c>
      <c r="U3479" s="9">
        <f t="shared" si="382"/>
        <v>42128.736608796295</v>
      </c>
      <c r="V3479" s="9">
        <f t="shared" si="383"/>
        <v>42141.125</v>
      </c>
      <c r="W3479">
        <f t="shared" si="384"/>
        <v>2015</v>
      </c>
    </row>
    <row r="3480" spans="1:23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9">
        <f t="shared" si="378"/>
        <v>42079.875</v>
      </c>
      <c r="K3480">
        <v>1424296822</v>
      </c>
      <c r="L3480" s="9">
        <f t="shared" si="379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 s="12">
        <f t="shared" si="380"/>
        <v>1.1299999999999999</v>
      </c>
      <c r="R3480">
        <f t="shared" si="381"/>
        <v>39.6</v>
      </c>
      <c r="S3480" s="14" t="s">
        <v>8315</v>
      </c>
      <c r="T3480" t="s">
        <v>8316</v>
      </c>
      <c r="U3480" s="9">
        <f t="shared" si="382"/>
        <v>42053.916921296295</v>
      </c>
      <c r="V3480" s="9">
        <f t="shared" si="383"/>
        <v>42079.875</v>
      </c>
      <c r="W3480">
        <f t="shared" si="384"/>
        <v>2015</v>
      </c>
    </row>
    <row r="3481" spans="1:23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9">
        <f t="shared" si="378"/>
        <v>41811.855092592596</v>
      </c>
      <c r="K3481">
        <v>1400790680</v>
      </c>
      <c r="L3481" s="9">
        <f t="shared" si="379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 s="12">
        <f t="shared" si="380"/>
        <v>1.28</v>
      </c>
      <c r="R3481">
        <f t="shared" si="381"/>
        <v>34.25</v>
      </c>
      <c r="S3481" s="14" t="s">
        <v>8315</v>
      </c>
      <c r="T3481" t="s">
        <v>8316</v>
      </c>
      <c r="U3481" s="9">
        <f t="shared" si="382"/>
        <v>41781.855092592596</v>
      </c>
      <c r="V3481" s="9">
        <f t="shared" si="383"/>
        <v>41811.855092592596</v>
      </c>
      <c r="W3481">
        <f t="shared" si="384"/>
        <v>2014</v>
      </c>
    </row>
    <row r="3482" spans="1:23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9">
        <f t="shared" si="378"/>
        <v>42195.875</v>
      </c>
      <c r="K3482">
        <v>1434440227</v>
      </c>
      <c r="L3482" s="9">
        <f t="shared" si="37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2">
        <f t="shared" si="380"/>
        <v>1.43</v>
      </c>
      <c r="R3482">
        <f t="shared" si="381"/>
        <v>164.62</v>
      </c>
      <c r="S3482" s="14" t="s">
        <v>8315</v>
      </c>
      <c r="T3482" t="s">
        <v>8316</v>
      </c>
      <c r="U3482" s="9">
        <f t="shared" si="382"/>
        <v>42171.317442129628</v>
      </c>
      <c r="V3482" s="9">
        <f t="shared" si="383"/>
        <v>42195.875</v>
      </c>
      <c r="W3482">
        <f t="shared" si="384"/>
        <v>2015</v>
      </c>
    </row>
    <row r="3483" spans="1:23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9">
        <f t="shared" si="378"/>
        <v>42006.247546296298</v>
      </c>
      <c r="K3483">
        <v>1418709388</v>
      </c>
      <c r="L3483" s="9">
        <f t="shared" si="379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 s="12">
        <f t="shared" si="380"/>
        <v>1.19</v>
      </c>
      <c r="R3483">
        <f t="shared" si="381"/>
        <v>125.05</v>
      </c>
      <c r="S3483" s="14" t="s">
        <v>8315</v>
      </c>
      <c r="T3483" t="s">
        <v>8316</v>
      </c>
      <c r="U3483" s="9">
        <f t="shared" si="382"/>
        <v>41989.247546296298</v>
      </c>
      <c r="V3483" s="9">
        <f t="shared" si="383"/>
        <v>42006.247546296298</v>
      </c>
      <c r="W3483">
        <f t="shared" si="384"/>
        <v>2014</v>
      </c>
    </row>
    <row r="3484" spans="1:23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9">
        <f t="shared" si="378"/>
        <v>41826.771597222221</v>
      </c>
      <c r="K3484">
        <v>1402079466</v>
      </c>
      <c r="L3484" s="9">
        <f t="shared" si="37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2">
        <f t="shared" si="380"/>
        <v>1.38</v>
      </c>
      <c r="R3484">
        <f t="shared" si="381"/>
        <v>51.88</v>
      </c>
      <c r="S3484" s="14" t="s">
        <v>8315</v>
      </c>
      <c r="T3484" t="s">
        <v>8316</v>
      </c>
      <c r="U3484" s="9">
        <f t="shared" si="382"/>
        <v>41796.771597222221</v>
      </c>
      <c r="V3484" s="9">
        <f t="shared" si="383"/>
        <v>41826.771597222221</v>
      </c>
      <c r="W3484">
        <f t="shared" si="384"/>
        <v>2014</v>
      </c>
    </row>
    <row r="3485" spans="1:23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9">
        <f t="shared" si="378"/>
        <v>41823.668761574074</v>
      </c>
      <c r="K3485">
        <v>1401811381</v>
      </c>
      <c r="L3485" s="9">
        <f t="shared" si="37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2">
        <f t="shared" si="380"/>
        <v>1.6</v>
      </c>
      <c r="R3485">
        <f t="shared" si="381"/>
        <v>40.29</v>
      </c>
      <c r="S3485" s="14" t="s">
        <v>8315</v>
      </c>
      <c r="T3485" t="s">
        <v>8316</v>
      </c>
      <c r="U3485" s="9">
        <f t="shared" si="382"/>
        <v>41793.668761574074</v>
      </c>
      <c r="V3485" s="9">
        <f t="shared" si="383"/>
        <v>41823.668761574074</v>
      </c>
      <c r="W3485">
        <f t="shared" si="384"/>
        <v>2014</v>
      </c>
    </row>
    <row r="3486" spans="1:23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9">
        <f t="shared" si="378"/>
        <v>42536.760405092587</v>
      </c>
      <c r="K3486">
        <v>1463422499</v>
      </c>
      <c r="L3486" s="9">
        <f t="shared" si="37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2">
        <f t="shared" si="380"/>
        <v>1.1399999999999999</v>
      </c>
      <c r="R3486">
        <f t="shared" si="381"/>
        <v>64.91</v>
      </c>
      <c r="S3486" s="14" t="s">
        <v>8315</v>
      </c>
      <c r="T3486" t="s">
        <v>8316</v>
      </c>
      <c r="U3486" s="9">
        <f t="shared" si="382"/>
        <v>42506.760405092587</v>
      </c>
      <c r="V3486" s="9">
        <f t="shared" si="383"/>
        <v>42536.760405092587</v>
      </c>
      <c r="W3486">
        <f t="shared" si="384"/>
        <v>2016</v>
      </c>
    </row>
    <row r="3487" spans="1:23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9">
        <f t="shared" si="378"/>
        <v>42402.693055555559</v>
      </c>
      <c r="K3487">
        <v>1451839080</v>
      </c>
      <c r="L3487" s="9">
        <f t="shared" si="37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2">
        <f t="shared" si="380"/>
        <v>1.01</v>
      </c>
      <c r="R3487">
        <f t="shared" si="381"/>
        <v>55.33</v>
      </c>
      <c r="S3487" s="14" t="s">
        <v>8315</v>
      </c>
      <c r="T3487" t="s">
        <v>8316</v>
      </c>
      <c r="U3487" s="9">
        <f t="shared" si="382"/>
        <v>42372.693055555559</v>
      </c>
      <c r="V3487" s="9">
        <f t="shared" si="383"/>
        <v>42402.693055555559</v>
      </c>
      <c r="W3487">
        <f t="shared" si="384"/>
        <v>2016</v>
      </c>
    </row>
    <row r="3488" spans="1:23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9">
        <f t="shared" si="378"/>
        <v>42158.290972222225</v>
      </c>
      <c r="K3488">
        <v>1430600401</v>
      </c>
      <c r="L3488" s="9">
        <f t="shared" si="37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2">
        <f t="shared" si="380"/>
        <v>1.55</v>
      </c>
      <c r="R3488">
        <f t="shared" si="381"/>
        <v>83.14</v>
      </c>
      <c r="S3488" s="14" t="s">
        <v>8315</v>
      </c>
      <c r="T3488" t="s">
        <v>8316</v>
      </c>
      <c r="U3488" s="9">
        <f t="shared" si="382"/>
        <v>42126.87501157407</v>
      </c>
      <c r="V3488" s="9">
        <f t="shared" si="383"/>
        <v>42158.290972222225</v>
      </c>
      <c r="W3488">
        <f t="shared" si="384"/>
        <v>2015</v>
      </c>
    </row>
    <row r="3489" spans="1:23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9">
        <f t="shared" si="378"/>
        <v>42179.940416666665</v>
      </c>
      <c r="K3489">
        <v>1432593252</v>
      </c>
      <c r="L3489" s="9">
        <f t="shared" si="37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2">
        <f t="shared" si="380"/>
        <v>1.28</v>
      </c>
      <c r="R3489">
        <f t="shared" si="381"/>
        <v>38.71</v>
      </c>
      <c r="S3489" s="14" t="s">
        <v>8315</v>
      </c>
      <c r="T3489" t="s">
        <v>8316</v>
      </c>
      <c r="U3489" s="9">
        <f t="shared" si="382"/>
        <v>42149.940416666665</v>
      </c>
      <c r="V3489" s="9">
        <f t="shared" si="383"/>
        <v>42179.940416666665</v>
      </c>
      <c r="W3489">
        <f t="shared" si="384"/>
        <v>2015</v>
      </c>
    </row>
    <row r="3490" spans="1:23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9">
        <f t="shared" si="378"/>
        <v>42111.666666666672</v>
      </c>
      <c r="K3490">
        <v>1427221560</v>
      </c>
      <c r="L3490" s="9">
        <f t="shared" si="37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2">
        <f t="shared" si="380"/>
        <v>1.21</v>
      </c>
      <c r="R3490">
        <f t="shared" si="381"/>
        <v>125.38</v>
      </c>
      <c r="S3490" s="14" t="s">
        <v>8315</v>
      </c>
      <c r="T3490" t="s">
        <v>8316</v>
      </c>
      <c r="U3490" s="9">
        <f t="shared" si="382"/>
        <v>42087.768055555556</v>
      </c>
      <c r="V3490" s="9">
        <f t="shared" si="383"/>
        <v>42111.666666666672</v>
      </c>
      <c r="W3490">
        <f t="shared" si="384"/>
        <v>2015</v>
      </c>
    </row>
    <row r="3491" spans="1:23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9">
        <f t="shared" si="378"/>
        <v>41783.875</v>
      </c>
      <c r="K3491">
        <v>1398352531</v>
      </c>
      <c r="L3491" s="9">
        <f t="shared" si="37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2">
        <f t="shared" si="380"/>
        <v>1.1299999999999999</v>
      </c>
      <c r="R3491">
        <f t="shared" si="381"/>
        <v>78.260000000000005</v>
      </c>
      <c r="S3491" s="14" t="s">
        <v>8315</v>
      </c>
      <c r="T3491" t="s">
        <v>8316</v>
      </c>
      <c r="U3491" s="9">
        <f t="shared" si="382"/>
        <v>41753.635775462964</v>
      </c>
      <c r="V3491" s="9">
        <f t="shared" si="383"/>
        <v>41783.875</v>
      </c>
      <c r="W3491">
        <f t="shared" si="384"/>
        <v>2014</v>
      </c>
    </row>
    <row r="3492" spans="1:23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9">
        <f t="shared" si="378"/>
        <v>42473.802361111113</v>
      </c>
      <c r="K3492">
        <v>1457982924</v>
      </c>
      <c r="L3492" s="9">
        <f t="shared" si="37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2">
        <f t="shared" si="380"/>
        <v>1.28</v>
      </c>
      <c r="R3492">
        <f t="shared" si="381"/>
        <v>47.22</v>
      </c>
      <c r="S3492" s="14" t="s">
        <v>8315</v>
      </c>
      <c r="T3492" t="s">
        <v>8316</v>
      </c>
      <c r="U3492" s="9">
        <f t="shared" si="382"/>
        <v>42443.802361111113</v>
      </c>
      <c r="V3492" s="9">
        <f t="shared" si="383"/>
        <v>42473.802361111113</v>
      </c>
      <c r="W3492">
        <f t="shared" si="384"/>
        <v>2016</v>
      </c>
    </row>
    <row r="3493" spans="1:23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9">
        <f t="shared" si="378"/>
        <v>42142.249814814815</v>
      </c>
      <c r="K3493">
        <v>1430114384</v>
      </c>
      <c r="L3493" s="9">
        <f t="shared" si="37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2">
        <f t="shared" si="380"/>
        <v>1.58</v>
      </c>
      <c r="R3493">
        <f t="shared" si="381"/>
        <v>79.099999999999994</v>
      </c>
      <c r="S3493" s="14" t="s">
        <v>8315</v>
      </c>
      <c r="T3493" t="s">
        <v>8316</v>
      </c>
      <c r="U3493" s="9">
        <f t="shared" si="382"/>
        <v>42121.249814814815</v>
      </c>
      <c r="V3493" s="9">
        <f t="shared" si="383"/>
        <v>42142.249814814815</v>
      </c>
      <c r="W3493">
        <f t="shared" si="384"/>
        <v>2015</v>
      </c>
    </row>
    <row r="3494" spans="1:23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9">
        <f t="shared" si="378"/>
        <v>42303.009224537032</v>
      </c>
      <c r="K3494">
        <v>1442794397</v>
      </c>
      <c r="L3494" s="9">
        <f t="shared" si="37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2">
        <f t="shared" si="380"/>
        <v>1.05</v>
      </c>
      <c r="R3494">
        <f t="shared" si="381"/>
        <v>114.29</v>
      </c>
      <c r="S3494" s="14" t="s">
        <v>8315</v>
      </c>
      <c r="T3494" t="s">
        <v>8316</v>
      </c>
      <c r="U3494" s="9">
        <f t="shared" si="382"/>
        <v>42268.009224537032</v>
      </c>
      <c r="V3494" s="9">
        <f t="shared" si="383"/>
        <v>42303.009224537032</v>
      </c>
      <c r="W3494">
        <f t="shared" si="384"/>
        <v>2015</v>
      </c>
    </row>
    <row r="3495" spans="1:23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9">
        <f t="shared" si="378"/>
        <v>41868.21597222222</v>
      </c>
      <c r="K3495">
        <v>1406580436</v>
      </c>
      <c r="L3495" s="9">
        <f t="shared" si="37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2">
        <f t="shared" si="380"/>
        <v>1</v>
      </c>
      <c r="R3495">
        <f t="shared" si="381"/>
        <v>51.72</v>
      </c>
      <c r="S3495" s="14" t="s">
        <v>8315</v>
      </c>
      <c r="T3495" t="s">
        <v>8316</v>
      </c>
      <c r="U3495" s="9">
        <f t="shared" si="382"/>
        <v>41848.866157407407</v>
      </c>
      <c r="V3495" s="9">
        <f t="shared" si="383"/>
        <v>41868.21597222222</v>
      </c>
      <c r="W3495">
        <f t="shared" si="384"/>
        <v>2014</v>
      </c>
    </row>
    <row r="3496" spans="1:23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9">
        <f t="shared" si="378"/>
        <v>42700.25</v>
      </c>
      <c r="K3496">
        <v>1479186575</v>
      </c>
      <c r="L3496" s="9">
        <f t="shared" si="37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2">
        <f t="shared" si="380"/>
        <v>1</v>
      </c>
      <c r="R3496">
        <f t="shared" si="381"/>
        <v>30.77</v>
      </c>
      <c r="S3496" s="14" t="s">
        <v>8315</v>
      </c>
      <c r="T3496" t="s">
        <v>8316</v>
      </c>
      <c r="U3496" s="9">
        <f t="shared" si="382"/>
        <v>42689.214988425927</v>
      </c>
      <c r="V3496" s="9">
        <f t="shared" si="383"/>
        <v>42700.25</v>
      </c>
      <c r="W3496">
        <f t="shared" si="384"/>
        <v>2016</v>
      </c>
    </row>
    <row r="3497" spans="1:23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9">
        <f t="shared" si="378"/>
        <v>41944.720833333333</v>
      </c>
      <c r="K3497">
        <v>1412360309</v>
      </c>
      <c r="L3497" s="9">
        <f t="shared" si="379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 s="12">
        <f t="shared" si="380"/>
        <v>1.07</v>
      </c>
      <c r="R3497">
        <f t="shared" si="381"/>
        <v>74.209999999999994</v>
      </c>
      <c r="S3497" s="14" t="s">
        <v>8315</v>
      </c>
      <c r="T3497" t="s">
        <v>8316</v>
      </c>
      <c r="U3497" s="9">
        <f t="shared" si="382"/>
        <v>41915.762835648144</v>
      </c>
      <c r="V3497" s="9">
        <f t="shared" si="383"/>
        <v>41944.720833333333</v>
      </c>
      <c r="W3497">
        <f t="shared" si="384"/>
        <v>2014</v>
      </c>
    </row>
    <row r="3498" spans="1:23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9">
        <f t="shared" si="378"/>
        <v>42624.846828703703</v>
      </c>
      <c r="K3498">
        <v>1470169166</v>
      </c>
      <c r="L3498" s="9">
        <f t="shared" si="37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2">
        <f t="shared" si="380"/>
        <v>1.24</v>
      </c>
      <c r="R3498">
        <f t="shared" si="381"/>
        <v>47.85</v>
      </c>
      <c r="S3498" s="14" t="s">
        <v>8315</v>
      </c>
      <c r="T3498" t="s">
        <v>8316</v>
      </c>
      <c r="U3498" s="9">
        <f t="shared" si="382"/>
        <v>42584.846828703703</v>
      </c>
      <c r="V3498" s="9">
        <f t="shared" si="383"/>
        <v>42624.846828703703</v>
      </c>
      <c r="W3498">
        <f t="shared" si="384"/>
        <v>2016</v>
      </c>
    </row>
    <row r="3499" spans="1:23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9">
        <f t="shared" si="378"/>
        <v>42523.916666666672</v>
      </c>
      <c r="K3499">
        <v>1463852904</v>
      </c>
      <c r="L3499" s="9">
        <f t="shared" si="379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 s="12">
        <f t="shared" si="380"/>
        <v>1.0900000000000001</v>
      </c>
      <c r="R3499">
        <f t="shared" si="381"/>
        <v>34.409999999999997</v>
      </c>
      <c r="S3499" s="14" t="s">
        <v>8315</v>
      </c>
      <c r="T3499" t="s">
        <v>8316</v>
      </c>
      <c r="U3499" s="9">
        <f t="shared" si="382"/>
        <v>42511.741944444446</v>
      </c>
      <c r="V3499" s="9">
        <f t="shared" si="383"/>
        <v>42523.916666666672</v>
      </c>
      <c r="W3499">
        <f t="shared" si="384"/>
        <v>2016</v>
      </c>
    </row>
    <row r="3500" spans="1:23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9">
        <f t="shared" si="378"/>
        <v>42518.905555555553</v>
      </c>
      <c r="K3500">
        <v>1459309704</v>
      </c>
      <c r="L3500" s="9">
        <f t="shared" si="37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2">
        <f t="shared" si="380"/>
        <v>1.02</v>
      </c>
      <c r="R3500">
        <f t="shared" si="381"/>
        <v>40.24</v>
      </c>
      <c r="S3500" s="14" t="s">
        <v>8315</v>
      </c>
      <c r="T3500" t="s">
        <v>8316</v>
      </c>
      <c r="U3500" s="9">
        <f t="shared" si="382"/>
        <v>42459.15861111111</v>
      </c>
      <c r="V3500" s="9">
        <f t="shared" si="383"/>
        <v>42518.905555555553</v>
      </c>
      <c r="W3500">
        <f t="shared" si="384"/>
        <v>2016</v>
      </c>
    </row>
    <row r="3501" spans="1:23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9">
        <f t="shared" si="378"/>
        <v>42186.290972222225</v>
      </c>
      <c r="K3501">
        <v>1431046325</v>
      </c>
      <c r="L3501" s="9">
        <f t="shared" si="37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2">
        <f t="shared" si="380"/>
        <v>1.06</v>
      </c>
      <c r="R3501">
        <f t="shared" si="381"/>
        <v>60.29</v>
      </c>
      <c r="S3501" s="14" t="s">
        <v>8315</v>
      </c>
      <c r="T3501" t="s">
        <v>8316</v>
      </c>
      <c r="U3501" s="9">
        <f t="shared" si="382"/>
        <v>42132.036168981482</v>
      </c>
      <c r="V3501" s="9">
        <f t="shared" si="383"/>
        <v>42186.290972222225</v>
      </c>
      <c r="W3501">
        <f t="shared" si="384"/>
        <v>2015</v>
      </c>
    </row>
    <row r="3502" spans="1:23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9">
        <f t="shared" si="378"/>
        <v>42436.207638888889</v>
      </c>
      <c r="K3502">
        <v>1455919438</v>
      </c>
      <c r="L3502" s="9">
        <f t="shared" si="379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 s="12">
        <f t="shared" si="380"/>
        <v>1.06</v>
      </c>
      <c r="R3502">
        <f t="shared" si="381"/>
        <v>25.31</v>
      </c>
      <c r="S3502" s="14" t="s">
        <v>8315</v>
      </c>
      <c r="T3502" t="s">
        <v>8316</v>
      </c>
      <c r="U3502" s="9">
        <f t="shared" si="382"/>
        <v>42419.919421296298</v>
      </c>
      <c r="V3502" s="9">
        <f t="shared" si="383"/>
        <v>42436.207638888889</v>
      </c>
      <c r="W3502">
        <f t="shared" si="384"/>
        <v>2016</v>
      </c>
    </row>
    <row r="3503" spans="1:23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9">
        <f t="shared" si="378"/>
        <v>42258.763831018514</v>
      </c>
      <c r="K3503">
        <v>1439835595</v>
      </c>
      <c r="L3503" s="9">
        <f t="shared" si="37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2">
        <f t="shared" si="380"/>
        <v>1.01</v>
      </c>
      <c r="R3503">
        <f t="shared" si="381"/>
        <v>35.950000000000003</v>
      </c>
      <c r="S3503" s="14" t="s">
        <v>8315</v>
      </c>
      <c r="T3503" t="s">
        <v>8316</v>
      </c>
      <c r="U3503" s="9">
        <f t="shared" si="382"/>
        <v>42233.763831018514</v>
      </c>
      <c r="V3503" s="9">
        <f t="shared" si="383"/>
        <v>42258.763831018514</v>
      </c>
      <c r="W3503">
        <f t="shared" si="384"/>
        <v>2015</v>
      </c>
    </row>
    <row r="3504" spans="1:23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9">
        <f t="shared" si="378"/>
        <v>42445.165972222225</v>
      </c>
      <c r="K3504">
        <v>1456862924</v>
      </c>
      <c r="L3504" s="9">
        <f t="shared" si="37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2">
        <f t="shared" si="380"/>
        <v>1.05</v>
      </c>
      <c r="R3504">
        <f t="shared" si="381"/>
        <v>136</v>
      </c>
      <c r="S3504" s="14" t="s">
        <v>8315</v>
      </c>
      <c r="T3504" t="s">
        <v>8316</v>
      </c>
      <c r="U3504" s="9">
        <f t="shared" si="382"/>
        <v>42430.839398148149</v>
      </c>
      <c r="V3504" s="9">
        <f t="shared" si="383"/>
        <v>42445.165972222225</v>
      </c>
      <c r="W3504">
        <f t="shared" si="384"/>
        <v>2016</v>
      </c>
    </row>
    <row r="3505" spans="1:23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9">
        <f t="shared" si="378"/>
        <v>42575.478333333333</v>
      </c>
      <c r="K3505">
        <v>1466767728</v>
      </c>
      <c r="L3505" s="9">
        <f t="shared" si="37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2">
        <f t="shared" si="380"/>
        <v>1.08</v>
      </c>
      <c r="R3505">
        <f t="shared" si="381"/>
        <v>70.760000000000005</v>
      </c>
      <c r="S3505" s="14" t="s">
        <v>8315</v>
      </c>
      <c r="T3505" t="s">
        <v>8316</v>
      </c>
      <c r="U3505" s="9">
        <f t="shared" si="382"/>
        <v>42545.478333333333</v>
      </c>
      <c r="V3505" s="9">
        <f t="shared" si="383"/>
        <v>42575.478333333333</v>
      </c>
      <c r="W3505">
        <f t="shared" si="384"/>
        <v>2016</v>
      </c>
    </row>
    <row r="3506" spans="1:23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9">
        <f t="shared" si="378"/>
        <v>42327.790405092594</v>
      </c>
      <c r="K3506">
        <v>1445363891</v>
      </c>
      <c r="L3506" s="9">
        <f t="shared" si="37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2">
        <f t="shared" si="380"/>
        <v>1</v>
      </c>
      <c r="R3506">
        <f t="shared" si="381"/>
        <v>125</v>
      </c>
      <c r="S3506" s="14" t="s">
        <v>8315</v>
      </c>
      <c r="T3506" t="s">
        <v>8316</v>
      </c>
      <c r="U3506" s="9">
        <f t="shared" si="382"/>
        <v>42297.748738425929</v>
      </c>
      <c r="V3506" s="9">
        <f t="shared" si="383"/>
        <v>42327.790405092594</v>
      </c>
      <c r="W3506">
        <f t="shared" si="384"/>
        <v>2015</v>
      </c>
    </row>
    <row r="3507" spans="1:23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9">
        <f t="shared" si="378"/>
        <v>41772.166666666664</v>
      </c>
      <c r="K3507">
        <v>1398983245</v>
      </c>
      <c r="L3507" s="9">
        <f t="shared" si="37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2">
        <f t="shared" si="380"/>
        <v>1.04</v>
      </c>
      <c r="R3507">
        <f t="shared" si="381"/>
        <v>66.510000000000005</v>
      </c>
      <c r="S3507" s="14" t="s">
        <v>8315</v>
      </c>
      <c r="T3507" t="s">
        <v>8316</v>
      </c>
      <c r="U3507" s="9">
        <f t="shared" si="382"/>
        <v>41760.935706018521</v>
      </c>
      <c r="V3507" s="9">
        <f t="shared" si="383"/>
        <v>41772.166666666664</v>
      </c>
      <c r="W3507">
        <f t="shared" si="384"/>
        <v>2014</v>
      </c>
    </row>
    <row r="3508" spans="1:23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9">
        <f t="shared" si="378"/>
        <v>41874.734259259261</v>
      </c>
      <c r="K3508">
        <v>1404927440</v>
      </c>
      <c r="L3508" s="9">
        <f t="shared" si="37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2">
        <f t="shared" si="380"/>
        <v>1.02</v>
      </c>
      <c r="R3508">
        <f t="shared" si="381"/>
        <v>105</v>
      </c>
      <c r="S3508" s="14" t="s">
        <v>8315</v>
      </c>
      <c r="T3508" t="s">
        <v>8316</v>
      </c>
      <c r="U3508" s="9">
        <f t="shared" si="382"/>
        <v>41829.734259259261</v>
      </c>
      <c r="V3508" s="9">
        <f t="shared" si="383"/>
        <v>41874.734259259261</v>
      </c>
      <c r="W3508">
        <f t="shared" si="384"/>
        <v>2014</v>
      </c>
    </row>
    <row r="3509" spans="1:23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9">
        <f t="shared" si="378"/>
        <v>42521.92288194444</v>
      </c>
      <c r="K3509">
        <v>1462140537</v>
      </c>
      <c r="L3509" s="9">
        <f t="shared" si="37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2">
        <f t="shared" si="380"/>
        <v>1.04</v>
      </c>
      <c r="R3509">
        <f t="shared" si="381"/>
        <v>145</v>
      </c>
      <c r="S3509" s="14" t="s">
        <v>8315</v>
      </c>
      <c r="T3509" t="s">
        <v>8316</v>
      </c>
      <c r="U3509" s="9">
        <f t="shared" si="382"/>
        <v>42491.92288194444</v>
      </c>
      <c r="V3509" s="9">
        <f t="shared" si="383"/>
        <v>42521.92288194444</v>
      </c>
      <c r="W3509">
        <f t="shared" si="384"/>
        <v>2016</v>
      </c>
    </row>
    <row r="3510" spans="1:23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9">
        <f t="shared" si="378"/>
        <v>42500.875</v>
      </c>
      <c r="K3510">
        <v>1460914253</v>
      </c>
      <c r="L3510" s="9">
        <f t="shared" si="37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2">
        <f t="shared" si="380"/>
        <v>1.8</v>
      </c>
      <c r="R3510">
        <f t="shared" si="381"/>
        <v>12</v>
      </c>
      <c r="S3510" s="14" t="s">
        <v>8315</v>
      </c>
      <c r="T3510" t="s">
        <v>8316</v>
      </c>
      <c r="U3510" s="9">
        <f t="shared" si="382"/>
        <v>42477.729780092588</v>
      </c>
      <c r="V3510" s="9">
        <f t="shared" si="383"/>
        <v>42500.875</v>
      </c>
      <c r="W3510">
        <f t="shared" si="384"/>
        <v>2016</v>
      </c>
    </row>
    <row r="3511" spans="1:23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9">
        <f t="shared" si="378"/>
        <v>41964.204861111109</v>
      </c>
      <c r="K3511">
        <v>1415392666</v>
      </c>
      <c r="L3511" s="9">
        <f t="shared" si="37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2">
        <f t="shared" si="380"/>
        <v>1.06</v>
      </c>
      <c r="R3511">
        <f t="shared" si="381"/>
        <v>96.67</v>
      </c>
      <c r="S3511" s="14" t="s">
        <v>8315</v>
      </c>
      <c r="T3511" t="s">
        <v>8316</v>
      </c>
      <c r="U3511" s="9">
        <f t="shared" si="382"/>
        <v>41950.859560185185</v>
      </c>
      <c r="V3511" s="9">
        <f t="shared" si="383"/>
        <v>41964.204861111109</v>
      </c>
      <c r="W3511">
        <f t="shared" si="384"/>
        <v>2014</v>
      </c>
    </row>
    <row r="3512" spans="1:23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9">
        <f t="shared" si="378"/>
        <v>41822.62090277778</v>
      </c>
      <c r="K3512">
        <v>1402584846</v>
      </c>
      <c r="L3512" s="9">
        <f t="shared" si="37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2">
        <f t="shared" si="380"/>
        <v>1.01</v>
      </c>
      <c r="R3512">
        <f t="shared" si="381"/>
        <v>60.33</v>
      </c>
      <c r="S3512" s="14" t="s">
        <v>8315</v>
      </c>
      <c r="T3512" t="s">
        <v>8316</v>
      </c>
      <c r="U3512" s="9">
        <f t="shared" si="382"/>
        <v>41802.62090277778</v>
      </c>
      <c r="V3512" s="9">
        <f t="shared" si="383"/>
        <v>41822.62090277778</v>
      </c>
      <c r="W3512">
        <f t="shared" si="384"/>
        <v>2014</v>
      </c>
    </row>
    <row r="3513" spans="1:23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9">
        <f t="shared" si="378"/>
        <v>41950.770833333336</v>
      </c>
      <c r="K3513">
        <v>1413406695</v>
      </c>
      <c r="L3513" s="9">
        <f t="shared" si="37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2">
        <f t="shared" si="380"/>
        <v>1.01</v>
      </c>
      <c r="R3513">
        <f t="shared" si="381"/>
        <v>79.89</v>
      </c>
      <c r="S3513" s="14" t="s">
        <v>8315</v>
      </c>
      <c r="T3513" t="s">
        <v>8316</v>
      </c>
      <c r="U3513" s="9">
        <f t="shared" si="382"/>
        <v>41927.873784722222</v>
      </c>
      <c r="V3513" s="9">
        <f t="shared" si="383"/>
        <v>41950.770833333336</v>
      </c>
      <c r="W3513">
        <f t="shared" si="384"/>
        <v>2014</v>
      </c>
    </row>
    <row r="3514" spans="1:23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9">
        <f t="shared" si="378"/>
        <v>42117.49527777778</v>
      </c>
      <c r="K3514">
        <v>1424609592</v>
      </c>
      <c r="L3514" s="9">
        <f t="shared" si="37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2">
        <f t="shared" si="380"/>
        <v>1</v>
      </c>
      <c r="R3514">
        <f t="shared" si="381"/>
        <v>58.82</v>
      </c>
      <c r="S3514" s="14" t="s">
        <v>8315</v>
      </c>
      <c r="T3514" t="s">
        <v>8316</v>
      </c>
      <c r="U3514" s="9">
        <f t="shared" si="382"/>
        <v>42057.536944444444</v>
      </c>
      <c r="V3514" s="9">
        <f t="shared" si="383"/>
        <v>42117.49527777778</v>
      </c>
      <c r="W3514">
        <f t="shared" si="384"/>
        <v>2015</v>
      </c>
    </row>
    <row r="3515" spans="1:23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9">
        <f t="shared" si="378"/>
        <v>41794.207638888889</v>
      </c>
      <c r="K3515">
        <v>1400725112</v>
      </c>
      <c r="L3515" s="9">
        <f t="shared" si="37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2">
        <f t="shared" si="380"/>
        <v>1.18</v>
      </c>
      <c r="R3515">
        <f t="shared" si="381"/>
        <v>75.34</v>
      </c>
      <c r="S3515" s="14" t="s">
        <v>8315</v>
      </c>
      <c r="T3515" t="s">
        <v>8316</v>
      </c>
      <c r="U3515" s="9">
        <f t="shared" si="382"/>
        <v>41781.096203703702</v>
      </c>
      <c r="V3515" s="9">
        <f t="shared" si="383"/>
        <v>41794.207638888889</v>
      </c>
      <c r="W3515">
        <f t="shared" si="384"/>
        <v>2014</v>
      </c>
    </row>
    <row r="3516" spans="1:23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9">
        <f t="shared" si="378"/>
        <v>42037.207638888889</v>
      </c>
      <c r="K3516">
        <v>1421439552</v>
      </c>
      <c r="L3516" s="9">
        <f t="shared" si="37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2">
        <f t="shared" si="380"/>
        <v>1.1000000000000001</v>
      </c>
      <c r="R3516">
        <f t="shared" si="381"/>
        <v>55</v>
      </c>
      <c r="S3516" s="14" t="s">
        <v>8315</v>
      </c>
      <c r="T3516" t="s">
        <v>8316</v>
      </c>
      <c r="U3516" s="9">
        <f t="shared" si="382"/>
        <v>42020.846666666665</v>
      </c>
      <c r="V3516" s="9">
        <f t="shared" si="383"/>
        <v>42037.207638888889</v>
      </c>
      <c r="W3516">
        <f t="shared" si="384"/>
        <v>2015</v>
      </c>
    </row>
    <row r="3517" spans="1:23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9">
        <f t="shared" si="378"/>
        <v>42155.772812499999</v>
      </c>
      <c r="K3517">
        <v>1430505171</v>
      </c>
      <c r="L3517" s="9">
        <f t="shared" si="37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2">
        <f t="shared" si="380"/>
        <v>1.03</v>
      </c>
      <c r="R3517">
        <f t="shared" si="381"/>
        <v>66.959999999999994</v>
      </c>
      <c r="S3517" s="14" t="s">
        <v>8315</v>
      </c>
      <c r="T3517" t="s">
        <v>8316</v>
      </c>
      <c r="U3517" s="9">
        <f t="shared" si="382"/>
        <v>42125.772812499999</v>
      </c>
      <c r="V3517" s="9">
        <f t="shared" si="383"/>
        <v>42155.772812499999</v>
      </c>
      <c r="W3517">
        <f t="shared" si="384"/>
        <v>2015</v>
      </c>
    </row>
    <row r="3518" spans="1:23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9">
        <f t="shared" si="378"/>
        <v>41890.125</v>
      </c>
      <c r="K3518">
        <v>1407197670</v>
      </c>
      <c r="L3518" s="9">
        <f t="shared" si="37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2">
        <f t="shared" si="380"/>
        <v>1</v>
      </c>
      <c r="R3518">
        <f t="shared" si="381"/>
        <v>227.27</v>
      </c>
      <c r="S3518" s="14" t="s">
        <v>8315</v>
      </c>
      <c r="T3518" t="s">
        <v>8316</v>
      </c>
      <c r="U3518" s="9">
        <f t="shared" si="382"/>
        <v>41856.010069444441</v>
      </c>
      <c r="V3518" s="9">
        <f t="shared" si="383"/>
        <v>41890.125</v>
      </c>
      <c r="W3518">
        <f t="shared" si="384"/>
        <v>2014</v>
      </c>
    </row>
    <row r="3519" spans="1:23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9">
        <f t="shared" si="378"/>
        <v>41824.458333333336</v>
      </c>
      <c r="K3519">
        <v>1401910634</v>
      </c>
      <c r="L3519" s="9">
        <f t="shared" si="379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 s="12">
        <f t="shared" si="380"/>
        <v>1</v>
      </c>
      <c r="R3519">
        <f t="shared" si="381"/>
        <v>307.69</v>
      </c>
      <c r="S3519" s="14" t="s">
        <v>8315</v>
      </c>
      <c r="T3519" t="s">
        <v>8316</v>
      </c>
      <c r="U3519" s="9">
        <f t="shared" si="382"/>
        <v>41794.817523148144</v>
      </c>
      <c r="V3519" s="9">
        <f t="shared" si="383"/>
        <v>41824.458333333336</v>
      </c>
      <c r="W3519">
        <f t="shared" si="384"/>
        <v>2014</v>
      </c>
    </row>
    <row r="3520" spans="1:23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9">
        <f t="shared" si="378"/>
        <v>41914.597916666666</v>
      </c>
      <c r="K3520">
        <v>1410461299</v>
      </c>
      <c r="L3520" s="9">
        <f t="shared" si="37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2">
        <f t="shared" si="380"/>
        <v>1.1000000000000001</v>
      </c>
      <c r="R3520">
        <f t="shared" si="381"/>
        <v>50.02</v>
      </c>
      <c r="S3520" s="14" t="s">
        <v>8315</v>
      </c>
      <c r="T3520" t="s">
        <v>8316</v>
      </c>
      <c r="U3520" s="9">
        <f t="shared" si="382"/>
        <v>41893.783553240741</v>
      </c>
      <c r="V3520" s="9">
        <f t="shared" si="383"/>
        <v>41914.597916666666</v>
      </c>
      <c r="W3520">
        <f t="shared" si="384"/>
        <v>2014</v>
      </c>
    </row>
    <row r="3521" spans="1:23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9">
        <f t="shared" si="378"/>
        <v>42067.598958333328</v>
      </c>
      <c r="K3521">
        <v>1422886950</v>
      </c>
      <c r="L3521" s="9">
        <f t="shared" si="37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2">
        <f t="shared" si="380"/>
        <v>1.01</v>
      </c>
      <c r="R3521">
        <f t="shared" si="381"/>
        <v>72.39</v>
      </c>
      <c r="S3521" s="14" t="s">
        <v>8315</v>
      </c>
      <c r="T3521" t="s">
        <v>8316</v>
      </c>
      <c r="U3521" s="9">
        <f t="shared" si="382"/>
        <v>42037.598958333328</v>
      </c>
      <c r="V3521" s="9">
        <f t="shared" si="383"/>
        <v>42067.598958333328</v>
      </c>
      <c r="W3521">
        <f t="shared" si="384"/>
        <v>2015</v>
      </c>
    </row>
    <row r="3522" spans="1:23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9">
        <f t="shared" ref="J3522:J3585" si="385">(I3522/86400)+DATE(1970,1,1)</f>
        <v>42253.57430555555</v>
      </c>
      <c r="K3522">
        <v>1439322412</v>
      </c>
      <c r="L3522" s="9">
        <f t="shared" ref="L3522:L3585" si="386">(K3522/86400)+DATE(1970,1,1)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2">
        <f t="shared" si="380"/>
        <v>1.01</v>
      </c>
      <c r="R3522">
        <f t="shared" si="381"/>
        <v>95.95</v>
      </c>
      <c r="S3522" s="14" t="s">
        <v>8315</v>
      </c>
      <c r="T3522" t="s">
        <v>8316</v>
      </c>
      <c r="U3522" s="9">
        <f t="shared" si="382"/>
        <v>42227.824212962965</v>
      </c>
      <c r="V3522" s="9">
        <f t="shared" si="383"/>
        <v>42253.57430555555</v>
      </c>
      <c r="W3522">
        <f t="shared" si="384"/>
        <v>2015</v>
      </c>
    </row>
    <row r="3523" spans="1:23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9">
        <f t="shared" si="385"/>
        <v>41911.361342592594</v>
      </c>
      <c r="K3523">
        <v>1409388020</v>
      </c>
      <c r="L3523" s="9">
        <f t="shared" si="386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2">
        <f t="shared" ref="Q3523:Q3586" si="387">ROUND(E3523/D3523,2)</f>
        <v>1.69</v>
      </c>
      <c r="R3523">
        <f t="shared" ref="R3523:R3586" si="388">IFERROR(ROUND(E3523/N3523,2),0)</f>
        <v>45.62</v>
      </c>
      <c r="S3523" s="14" t="s">
        <v>8315</v>
      </c>
      <c r="T3523" t="s">
        <v>8316</v>
      </c>
      <c r="U3523" s="9">
        <f t="shared" ref="U3523:U3586" si="389">(K3523/86400)+DATE(1970,1,1)</f>
        <v>41881.361342592594</v>
      </c>
      <c r="V3523" s="9">
        <f t="shared" ref="V3523:V3586" si="390">(I3523/86400)+DATE(1970,1,1)</f>
        <v>41911.361342592594</v>
      </c>
      <c r="W3523">
        <f t="shared" ref="W3523:W3586" si="391">YEAR(U3523)</f>
        <v>2014</v>
      </c>
    </row>
    <row r="3524" spans="1:23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9">
        <f t="shared" si="385"/>
        <v>42262.420833333337</v>
      </c>
      <c r="K3524">
        <v>1439924246</v>
      </c>
      <c r="L3524" s="9">
        <f t="shared" si="386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2">
        <f t="shared" si="387"/>
        <v>1</v>
      </c>
      <c r="R3524">
        <f t="shared" si="388"/>
        <v>41.03</v>
      </c>
      <c r="S3524" s="14" t="s">
        <v>8315</v>
      </c>
      <c r="T3524" t="s">
        <v>8316</v>
      </c>
      <c r="U3524" s="9">
        <f t="shared" si="389"/>
        <v>42234.789884259255</v>
      </c>
      <c r="V3524" s="9">
        <f t="shared" si="390"/>
        <v>42262.420833333337</v>
      </c>
      <c r="W3524">
        <f t="shared" si="391"/>
        <v>2015</v>
      </c>
    </row>
    <row r="3525" spans="1:23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9">
        <f t="shared" si="385"/>
        <v>42638.958333333328</v>
      </c>
      <c r="K3525">
        <v>1469871148</v>
      </c>
      <c r="L3525" s="9">
        <f t="shared" si="386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2">
        <f t="shared" si="387"/>
        <v>1.1399999999999999</v>
      </c>
      <c r="R3525">
        <f t="shared" si="388"/>
        <v>56.83</v>
      </c>
      <c r="S3525" s="14" t="s">
        <v>8315</v>
      </c>
      <c r="T3525" t="s">
        <v>8316</v>
      </c>
      <c r="U3525" s="9">
        <f t="shared" si="389"/>
        <v>42581.397546296299</v>
      </c>
      <c r="V3525" s="9">
        <f t="shared" si="390"/>
        <v>42638.958333333328</v>
      </c>
      <c r="W3525">
        <f t="shared" si="391"/>
        <v>2016</v>
      </c>
    </row>
    <row r="3526" spans="1:23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9">
        <f t="shared" si="385"/>
        <v>41895.166666666664</v>
      </c>
      <c r="K3526">
        <v>1409336373</v>
      </c>
      <c r="L3526" s="9">
        <f t="shared" si="386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2">
        <f t="shared" si="387"/>
        <v>1.02</v>
      </c>
      <c r="R3526">
        <f t="shared" si="388"/>
        <v>137.24</v>
      </c>
      <c r="S3526" s="14" t="s">
        <v>8315</v>
      </c>
      <c r="T3526" t="s">
        <v>8316</v>
      </c>
      <c r="U3526" s="9">
        <f t="shared" si="389"/>
        <v>41880.76357638889</v>
      </c>
      <c r="V3526" s="9">
        <f t="shared" si="390"/>
        <v>41895.166666666664</v>
      </c>
      <c r="W3526">
        <f t="shared" si="391"/>
        <v>2014</v>
      </c>
    </row>
    <row r="3527" spans="1:23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9">
        <f t="shared" si="385"/>
        <v>42225.666666666672</v>
      </c>
      <c r="K3527">
        <v>1438188106</v>
      </c>
      <c r="L3527" s="9">
        <f t="shared" si="386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2">
        <f t="shared" si="387"/>
        <v>1.06</v>
      </c>
      <c r="R3527">
        <f t="shared" si="388"/>
        <v>75.709999999999994</v>
      </c>
      <c r="S3527" s="14" t="s">
        <v>8315</v>
      </c>
      <c r="T3527" t="s">
        <v>8316</v>
      </c>
      <c r="U3527" s="9">
        <f t="shared" si="389"/>
        <v>42214.6956712963</v>
      </c>
      <c r="V3527" s="9">
        <f t="shared" si="390"/>
        <v>42225.666666666672</v>
      </c>
      <c r="W3527">
        <f t="shared" si="391"/>
        <v>2015</v>
      </c>
    </row>
    <row r="3528" spans="1:23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9">
        <f t="shared" si="385"/>
        <v>42488.249305555553</v>
      </c>
      <c r="K3528">
        <v>1459411371</v>
      </c>
      <c r="L3528" s="9">
        <f t="shared" si="386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2">
        <f t="shared" si="387"/>
        <v>1.02</v>
      </c>
      <c r="R3528">
        <f t="shared" si="388"/>
        <v>99</v>
      </c>
      <c r="S3528" s="14" t="s">
        <v>8315</v>
      </c>
      <c r="T3528" t="s">
        <v>8316</v>
      </c>
      <c r="U3528" s="9">
        <f t="shared" si="389"/>
        <v>42460.335312499999</v>
      </c>
      <c r="V3528" s="9">
        <f t="shared" si="390"/>
        <v>42488.249305555553</v>
      </c>
      <c r="W3528">
        <f t="shared" si="391"/>
        <v>2016</v>
      </c>
    </row>
    <row r="3529" spans="1:23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9">
        <f t="shared" si="385"/>
        <v>42196.165972222225</v>
      </c>
      <c r="K3529">
        <v>1434069205</v>
      </c>
      <c r="L3529" s="9">
        <f t="shared" si="386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2">
        <f t="shared" si="387"/>
        <v>1.17</v>
      </c>
      <c r="R3529">
        <f t="shared" si="388"/>
        <v>81.569999999999993</v>
      </c>
      <c r="S3529" s="14" t="s">
        <v>8315</v>
      </c>
      <c r="T3529" t="s">
        <v>8316</v>
      </c>
      <c r="U3529" s="9">
        <f t="shared" si="389"/>
        <v>42167.023206018523</v>
      </c>
      <c r="V3529" s="9">
        <f t="shared" si="390"/>
        <v>42196.165972222225</v>
      </c>
      <c r="W3529">
        <f t="shared" si="391"/>
        <v>2015</v>
      </c>
    </row>
    <row r="3530" spans="1:23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9">
        <f t="shared" si="385"/>
        <v>42753.50136574074</v>
      </c>
      <c r="K3530">
        <v>1483012918</v>
      </c>
      <c r="L3530" s="9">
        <f t="shared" si="386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2">
        <f t="shared" si="387"/>
        <v>1.01</v>
      </c>
      <c r="R3530">
        <f t="shared" si="388"/>
        <v>45.11</v>
      </c>
      <c r="S3530" s="14" t="s">
        <v>8315</v>
      </c>
      <c r="T3530" t="s">
        <v>8316</v>
      </c>
      <c r="U3530" s="9">
        <f t="shared" si="389"/>
        <v>42733.50136574074</v>
      </c>
      <c r="V3530" s="9">
        <f t="shared" si="390"/>
        <v>42753.50136574074</v>
      </c>
      <c r="W3530">
        <f t="shared" si="391"/>
        <v>2016</v>
      </c>
    </row>
    <row r="3531" spans="1:23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9">
        <f t="shared" si="385"/>
        <v>42198.041666666672</v>
      </c>
      <c r="K3531">
        <v>1434997018</v>
      </c>
      <c r="L3531" s="9">
        <f t="shared" si="386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2">
        <f t="shared" si="387"/>
        <v>1.32</v>
      </c>
      <c r="R3531">
        <f t="shared" si="388"/>
        <v>36.67</v>
      </c>
      <c r="S3531" s="14" t="s">
        <v>8315</v>
      </c>
      <c r="T3531" t="s">
        <v>8316</v>
      </c>
      <c r="U3531" s="9">
        <f t="shared" si="389"/>
        <v>42177.761782407411</v>
      </c>
      <c r="V3531" s="9">
        <f t="shared" si="390"/>
        <v>42198.041666666672</v>
      </c>
      <c r="W3531">
        <f t="shared" si="391"/>
        <v>2015</v>
      </c>
    </row>
    <row r="3532" spans="1:23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9">
        <f t="shared" si="385"/>
        <v>42470.833333333328</v>
      </c>
      <c r="K3532">
        <v>1457881057</v>
      </c>
      <c r="L3532" s="9">
        <f t="shared" si="386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2">
        <f t="shared" si="387"/>
        <v>1</v>
      </c>
      <c r="R3532">
        <f t="shared" si="388"/>
        <v>125</v>
      </c>
      <c r="S3532" s="14" t="s">
        <v>8315</v>
      </c>
      <c r="T3532" t="s">
        <v>8316</v>
      </c>
      <c r="U3532" s="9">
        <f t="shared" si="389"/>
        <v>42442.623344907406</v>
      </c>
      <c r="V3532" s="9">
        <f t="shared" si="390"/>
        <v>42470.833333333328</v>
      </c>
      <c r="W3532">
        <f t="shared" si="391"/>
        <v>2016</v>
      </c>
    </row>
    <row r="3533" spans="1:2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9">
        <f t="shared" si="385"/>
        <v>42551.654328703706</v>
      </c>
      <c r="K3533">
        <v>1464709334</v>
      </c>
      <c r="L3533" s="9">
        <f t="shared" si="386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2">
        <f t="shared" si="387"/>
        <v>1.28</v>
      </c>
      <c r="R3533">
        <f t="shared" si="388"/>
        <v>49.23</v>
      </c>
      <c r="S3533" s="14" t="s">
        <v>8315</v>
      </c>
      <c r="T3533" t="s">
        <v>8316</v>
      </c>
      <c r="U3533" s="9">
        <f t="shared" si="389"/>
        <v>42521.654328703706</v>
      </c>
      <c r="V3533" s="9">
        <f t="shared" si="390"/>
        <v>42551.654328703706</v>
      </c>
      <c r="W3533">
        <f t="shared" si="391"/>
        <v>2016</v>
      </c>
    </row>
    <row r="3534" spans="1:23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9">
        <f t="shared" si="385"/>
        <v>41900.165972222225</v>
      </c>
      <c r="K3534">
        <v>1409667827</v>
      </c>
      <c r="L3534" s="9">
        <f t="shared" si="386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2">
        <f t="shared" si="387"/>
        <v>1.19</v>
      </c>
      <c r="R3534">
        <f t="shared" si="388"/>
        <v>42.3</v>
      </c>
      <c r="S3534" s="14" t="s">
        <v>8315</v>
      </c>
      <c r="T3534" t="s">
        <v>8316</v>
      </c>
      <c r="U3534" s="9">
        <f t="shared" si="389"/>
        <v>41884.599849537037</v>
      </c>
      <c r="V3534" s="9">
        <f t="shared" si="390"/>
        <v>41900.165972222225</v>
      </c>
      <c r="W3534">
        <f t="shared" si="391"/>
        <v>2014</v>
      </c>
    </row>
    <row r="3535" spans="1:23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9">
        <f t="shared" si="385"/>
        <v>42319.802858796298</v>
      </c>
      <c r="K3535">
        <v>1444673767</v>
      </c>
      <c r="L3535" s="9">
        <f t="shared" si="386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2">
        <f t="shared" si="387"/>
        <v>1.26</v>
      </c>
      <c r="R3535">
        <f t="shared" si="388"/>
        <v>78.88</v>
      </c>
      <c r="S3535" s="14" t="s">
        <v>8315</v>
      </c>
      <c r="T3535" t="s">
        <v>8316</v>
      </c>
      <c r="U3535" s="9">
        <f t="shared" si="389"/>
        <v>42289.761192129634</v>
      </c>
      <c r="V3535" s="9">
        <f t="shared" si="390"/>
        <v>42319.802858796298</v>
      </c>
      <c r="W3535">
        <f t="shared" si="391"/>
        <v>2015</v>
      </c>
    </row>
    <row r="3536" spans="1:23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9">
        <f t="shared" si="385"/>
        <v>42278.6252662037</v>
      </c>
      <c r="K3536">
        <v>1440687623</v>
      </c>
      <c r="L3536" s="9">
        <f t="shared" si="386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2">
        <f t="shared" si="387"/>
        <v>1.56</v>
      </c>
      <c r="R3536">
        <f t="shared" si="388"/>
        <v>38.28</v>
      </c>
      <c r="S3536" s="14" t="s">
        <v>8315</v>
      </c>
      <c r="T3536" t="s">
        <v>8316</v>
      </c>
      <c r="U3536" s="9">
        <f t="shared" si="389"/>
        <v>42243.6252662037</v>
      </c>
      <c r="V3536" s="9">
        <f t="shared" si="390"/>
        <v>42278.6252662037</v>
      </c>
      <c r="W3536">
        <f t="shared" si="391"/>
        <v>2015</v>
      </c>
    </row>
    <row r="3537" spans="1:23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9">
        <f t="shared" si="385"/>
        <v>42279.75</v>
      </c>
      <c r="K3537">
        <v>1441120910</v>
      </c>
      <c r="L3537" s="9">
        <f t="shared" si="386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 s="12">
        <f t="shared" si="387"/>
        <v>1.03</v>
      </c>
      <c r="R3537">
        <f t="shared" si="388"/>
        <v>44.85</v>
      </c>
      <c r="S3537" s="14" t="s">
        <v>8315</v>
      </c>
      <c r="T3537" t="s">
        <v>8316</v>
      </c>
      <c r="U3537" s="9">
        <f t="shared" si="389"/>
        <v>42248.640162037038</v>
      </c>
      <c r="V3537" s="9">
        <f t="shared" si="390"/>
        <v>42279.75</v>
      </c>
      <c r="W3537">
        <f t="shared" si="391"/>
        <v>2015</v>
      </c>
    </row>
    <row r="3538" spans="1:23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9">
        <f t="shared" si="385"/>
        <v>42358.499305555553</v>
      </c>
      <c r="K3538">
        <v>1448040425</v>
      </c>
      <c r="L3538" s="9">
        <f t="shared" si="386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2">
        <f t="shared" si="387"/>
        <v>1.53</v>
      </c>
      <c r="R3538">
        <f t="shared" si="388"/>
        <v>13.53</v>
      </c>
      <c r="S3538" s="14" t="s">
        <v>8315</v>
      </c>
      <c r="T3538" t="s">
        <v>8316</v>
      </c>
      <c r="U3538" s="9">
        <f t="shared" si="389"/>
        <v>42328.727141203708</v>
      </c>
      <c r="V3538" s="9">
        <f t="shared" si="390"/>
        <v>42358.499305555553</v>
      </c>
      <c r="W3538">
        <f t="shared" si="391"/>
        <v>2015</v>
      </c>
    </row>
    <row r="3539" spans="1:23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9">
        <f t="shared" si="385"/>
        <v>41960.332638888889</v>
      </c>
      <c r="K3539">
        <v>1413016216</v>
      </c>
      <c r="L3539" s="9">
        <f t="shared" si="386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 s="12">
        <f t="shared" si="387"/>
        <v>1.8</v>
      </c>
      <c r="R3539">
        <f t="shared" si="388"/>
        <v>43.5</v>
      </c>
      <c r="S3539" s="14" t="s">
        <v>8315</v>
      </c>
      <c r="T3539" t="s">
        <v>8316</v>
      </c>
      <c r="U3539" s="9">
        <f t="shared" si="389"/>
        <v>41923.354351851856</v>
      </c>
      <c r="V3539" s="9">
        <f t="shared" si="390"/>
        <v>41960.332638888889</v>
      </c>
      <c r="W3539">
        <f t="shared" si="391"/>
        <v>2014</v>
      </c>
    </row>
    <row r="3540" spans="1:23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9">
        <f t="shared" si="385"/>
        <v>42599.420601851853</v>
      </c>
      <c r="K3540">
        <v>1469009140</v>
      </c>
      <c r="L3540" s="9">
        <f t="shared" si="386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2">
        <f t="shared" si="387"/>
        <v>1.28</v>
      </c>
      <c r="R3540">
        <f t="shared" si="388"/>
        <v>30.95</v>
      </c>
      <c r="S3540" s="14" t="s">
        <v>8315</v>
      </c>
      <c r="T3540" t="s">
        <v>8316</v>
      </c>
      <c r="U3540" s="9">
        <f t="shared" si="389"/>
        <v>42571.420601851853</v>
      </c>
      <c r="V3540" s="9">
        <f t="shared" si="390"/>
        <v>42599.420601851853</v>
      </c>
      <c r="W3540">
        <f t="shared" si="391"/>
        <v>2016</v>
      </c>
    </row>
    <row r="3541" spans="1:23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9">
        <f t="shared" si="385"/>
        <v>42621.756041666667</v>
      </c>
      <c r="K3541">
        <v>1471543722</v>
      </c>
      <c r="L3541" s="9">
        <f t="shared" si="386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2">
        <f t="shared" si="387"/>
        <v>1.2</v>
      </c>
      <c r="R3541">
        <f t="shared" si="388"/>
        <v>55.23</v>
      </c>
      <c r="S3541" s="14" t="s">
        <v>8315</v>
      </c>
      <c r="T3541" t="s">
        <v>8316</v>
      </c>
      <c r="U3541" s="9">
        <f t="shared" si="389"/>
        <v>42600.756041666667</v>
      </c>
      <c r="V3541" s="9">
        <f t="shared" si="390"/>
        <v>42621.756041666667</v>
      </c>
      <c r="W3541">
        <f t="shared" si="391"/>
        <v>2016</v>
      </c>
    </row>
    <row r="3542" spans="1:23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9">
        <f t="shared" si="385"/>
        <v>42547.003368055557</v>
      </c>
      <c r="K3542">
        <v>1464307491</v>
      </c>
      <c r="L3542" s="9">
        <f t="shared" si="386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2">
        <f t="shared" si="387"/>
        <v>1.23</v>
      </c>
      <c r="R3542">
        <f t="shared" si="388"/>
        <v>46.13</v>
      </c>
      <c r="S3542" s="14" t="s">
        <v>8315</v>
      </c>
      <c r="T3542" t="s">
        <v>8316</v>
      </c>
      <c r="U3542" s="9">
        <f t="shared" si="389"/>
        <v>42517.003368055557</v>
      </c>
      <c r="V3542" s="9">
        <f t="shared" si="390"/>
        <v>42547.003368055557</v>
      </c>
      <c r="W3542">
        <f t="shared" si="391"/>
        <v>2016</v>
      </c>
    </row>
    <row r="3543" spans="1:23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9">
        <f t="shared" si="385"/>
        <v>42247.730034722219</v>
      </c>
      <c r="K3543">
        <v>1438882275</v>
      </c>
      <c r="L3543" s="9">
        <f t="shared" si="386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2">
        <f t="shared" si="387"/>
        <v>1.05</v>
      </c>
      <c r="R3543">
        <f t="shared" si="388"/>
        <v>39.380000000000003</v>
      </c>
      <c r="S3543" s="14" t="s">
        <v>8315</v>
      </c>
      <c r="T3543" t="s">
        <v>8316</v>
      </c>
      <c r="U3543" s="9">
        <f t="shared" si="389"/>
        <v>42222.730034722219</v>
      </c>
      <c r="V3543" s="9">
        <f t="shared" si="390"/>
        <v>42247.730034722219</v>
      </c>
      <c r="W3543">
        <f t="shared" si="391"/>
        <v>2015</v>
      </c>
    </row>
    <row r="3544" spans="1:23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9">
        <f t="shared" si="385"/>
        <v>41889.599791666667</v>
      </c>
      <c r="K3544">
        <v>1404915822</v>
      </c>
      <c r="L3544" s="9">
        <f t="shared" si="386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2">
        <f t="shared" si="387"/>
        <v>1.02</v>
      </c>
      <c r="R3544">
        <f t="shared" si="388"/>
        <v>66.150000000000006</v>
      </c>
      <c r="S3544" s="14" t="s">
        <v>8315</v>
      </c>
      <c r="T3544" t="s">
        <v>8316</v>
      </c>
      <c r="U3544" s="9">
        <f t="shared" si="389"/>
        <v>41829.599791666667</v>
      </c>
      <c r="V3544" s="9">
        <f t="shared" si="390"/>
        <v>41889.599791666667</v>
      </c>
      <c r="W3544">
        <f t="shared" si="391"/>
        <v>2014</v>
      </c>
    </row>
    <row r="3545" spans="1:23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9">
        <f t="shared" si="385"/>
        <v>42180.755312499998</v>
      </c>
      <c r="K3545">
        <v>1432663659</v>
      </c>
      <c r="L3545" s="9">
        <f t="shared" si="386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2">
        <f t="shared" si="387"/>
        <v>1.05</v>
      </c>
      <c r="R3545">
        <f t="shared" si="388"/>
        <v>54.14</v>
      </c>
      <c r="S3545" s="14" t="s">
        <v>8315</v>
      </c>
      <c r="T3545" t="s">
        <v>8316</v>
      </c>
      <c r="U3545" s="9">
        <f t="shared" si="389"/>
        <v>42150.755312499998</v>
      </c>
      <c r="V3545" s="9">
        <f t="shared" si="390"/>
        <v>42180.755312499998</v>
      </c>
      <c r="W3545">
        <f t="shared" si="391"/>
        <v>2015</v>
      </c>
    </row>
    <row r="3546" spans="1:23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9">
        <f t="shared" si="385"/>
        <v>42070.831678240742</v>
      </c>
      <c r="K3546">
        <v>1423166257</v>
      </c>
      <c r="L3546" s="9">
        <f t="shared" si="386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2">
        <f t="shared" si="387"/>
        <v>1</v>
      </c>
      <c r="R3546">
        <f t="shared" si="388"/>
        <v>104.17</v>
      </c>
      <c r="S3546" s="14" t="s">
        <v>8315</v>
      </c>
      <c r="T3546" t="s">
        <v>8316</v>
      </c>
      <c r="U3546" s="9">
        <f t="shared" si="389"/>
        <v>42040.831678240742</v>
      </c>
      <c r="V3546" s="9">
        <f t="shared" si="390"/>
        <v>42070.831678240742</v>
      </c>
      <c r="W3546">
        <f t="shared" si="391"/>
        <v>2015</v>
      </c>
    </row>
    <row r="3547" spans="1:23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9">
        <f t="shared" si="385"/>
        <v>42105.807395833333</v>
      </c>
      <c r="K3547">
        <v>1426188159</v>
      </c>
      <c r="L3547" s="9">
        <f t="shared" si="386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2">
        <f t="shared" si="387"/>
        <v>1</v>
      </c>
      <c r="R3547">
        <f t="shared" si="388"/>
        <v>31.38</v>
      </c>
      <c r="S3547" s="14" t="s">
        <v>8315</v>
      </c>
      <c r="T3547" t="s">
        <v>8316</v>
      </c>
      <c r="U3547" s="9">
        <f t="shared" si="389"/>
        <v>42075.807395833333</v>
      </c>
      <c r="V3547" s="9">
        <f t="shared" si="390"/>
        <v>42105.807395833333</v>
      </c>
      <c r="W3547">
        <f t="shared" si="391"/>
        <v>2015</v>
      </c>
    </row>
    <row r="3548" spans="1:23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9">
        <f t="shared" si="385"/>
        <v>42095.165972222225</v>
      </c>
      <c r="K3548">
        <v>1426002684</v>
      </c>
      <c r="L3548" s="9">
        <f t="shared" si="386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2">
        <f t="shared" si="387"/>
        <v>1.02</v>
      </c>
      <c r="R3548">
        <f t="shared" si="388"/>
        <v>59.21</v>
      </c>
      <c r="S3548" s="14" t="s">
        <v>8315</v>
      </c>
      <c r="T3548" t="s">
        <v>8316</v>
      </c>
      <c r="U3548" s="9">
        <f t="shared" si="389"/>
        <v>42073.660694444443</v>
      </c>
      <c r="V3548" s="9">
        <f t="shared" si="390"/>
        <v>42095.165972222225</v>
      </c>
      <c r="W3548">
        <f t="shared" si="391"/>
        <v>2015</v>
      </c>
    </row>
    <row r="3549" spans="1:23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9">
        <f t="shared" si="385"/>
        <v>42504.165972222225</v>
      </c>
      <c r="K3549">
        <v>1461117201</v>
      </c>
      <c r="L3549" s="9">
        <f t="shared" si="386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2">
        <f t="shared" si="387"/>
        <v>1.1399999999999999</v>
      </c>
      <c r="R3549">
        <f t="shared" si="388"/>
        <v>119.18</v>
      </c>
      <c r="S3549" s="14" t="s">
        <v>8315</v>
      </c>
      <c r="T3549" t="s">
        <v>8316</v>
      </c>
      <c r="U3549" s="9">
        <f t="shared" si="389"/>
        <v>42480.078715277778</v>
      </c>
      <c r="V3549" s="9">
        <f t="shared" si="390"/>
        <v>42504.165972222225</v>
      </c>
      <c r="W3549">
        <f t="shared" si="391"/>
        <v>2016</v>
      </c>
    </row>
    <row r="3550" spans="1:23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9">
        <f t="shared" si="385"/>
        <v>42434.041666666672</v>
      </c>
      <c r="K3550">
        <v>1455230214</v>
      </c>
      <c r="L3550" s="9">
        <f t="shared" si="386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2">
        <f t="shared" si="387"/>
        <v>1.02</v>
      </c>
      <c r="R3550">
        <f t="shared" si="388"/>
        <v>164.62</v>
      </c>
      <c r="S3550" s="14" t="s">
        <v>8315</v>
      </c>
      <c r="T3550" t="s">
        <v>8316</v>
      </c>
      <c r="U3550" s="9">
        <f t="shared" si="389"/>
        <v>42411.942291666666</v>
      </c>
      <c r="V3550" s="9">
        <f t="shared" si="390"/>
        <v>42434.041666666672</v>
      </c>
      <c r="W3550">
        <f t="shared" si="391"/>
        <v>2016</v>
      </c>
    </row>
    <row r="3551" spans="1:23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9">
        <f t="shared" si="385"/>
        <v>42251.394363425927</v>
      </c>
      <c r="K3551">
        <v>1438939673</v>
      </c>
      <c r="L3551" s="9">
        <f t="shared" si="386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2">
        <f t="shared" si="387"/>
        <v>1.02</v>
      </c>
      <c r="R3551">
        <f t="shared" si="388"/>
        <v>24.29</v>
      </c>
      <c r="S3551" s="14" t="s">
        <v>8315</v>
      </c>
      <c r="T3551" t="s">
        <v>8316</v>
      </c>
      <c r="U3551" s="9">
        <f t="shared" si="389"/>
        <v>42223.394363425927</v>
      </c>
      <c r="V3551" s="9">
        <f t="shared" si="390"/>
        <v>42251.394363425927</v>
      </c>
      <c r="W3551">
        <f t="shared" si="391"/>
        <v>2015</v>
      </c>
    </row>
    <row r="3552" spans="1:23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9">
        <f t="shared" si="385"/>
        <v>42492.893495370372</v>
      </c>
      <c r="K3552">
        <v>1459632398</v>
      </c>
      <c r="L3552" s="9">
        <f t="shared" si="386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2">
        <f t="shared" si="387"/>
        <v>1.05</v>
      </c>
      <c r="R3552">
        <f t="shared" si="388"/>
        <v>40.94</v>
      </c>
      <c r="S3552" s="14" t="s">
        <v>8315</v>
      </c>
      <c r="T3552" t="s">
        <v>8316</v>
      </c>
      <c r="U3552" s="9">
        <f t="shared" si="389"/>
        <v>42462.893495370372</v>
      </c>
      <c r="V3552" s="9">
        <f t="shared" si="390"/>
        <v>42492.893495370372</v>
      </c>
      <c r="W3552">
        <f t="shared" si="391"/>
        <v>2016</v>
      </c>
    </row>
    <row r="3553" spans="1:23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9">
        <f t="shared" si="385"/>
        <v>41781.921527777777</v>
      </c>
      <c r="K3553">
        <v>1398342170</v>
      </c>
      <c r="L3553" s="9">
        <f t="shared" si="386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2">
        <f t="shared" si="387"/>
        <v>1.02</v>
      </c>
      <c r="R3553">
        <f t="shared" si="388"/>
        <v>61.1</v>
      </c>
      <c r="S3553" s="14" t="s">
        <v>8315</v>
      </c>
      <c r="T3553" t="s">
        <v>8316</v>
      </c>
      <c r="U3553" s="9">
        <f t="shared" si="389"/>
        <v>41753.515856481477</v>
      </c>
      <c r="V3553" s="9">
        <f t="shared" si="390"/>
        <v>41781.921527777777</v>
      </c>
      <c r="W3553">
        <f t="shared" si="391"/>
        <v>2014</v>
      </c>
    </row>
    <row r="3554" spans="1:23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9">
        <f t="shared" si="385"/>
        <v>41818.587083333332</v>
      </c>
      <c r="K3554">
        <v>1401372324</v>
      </c>
      <c r="L3554" s="9">
        <f t="shared" si="386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2">
        <f t="shared" si="387"/>
        <v>1</v>
      </c>
      <c r="R3554">
        <f t="shared" si="388"/>
        <v>38.65</v>
      </c>
      <c r="S3554" s="14" t="s">
        <v>8315</v>
      </c>
      <c r="T3554" t="s">
        <v>8316</v>
      </c>
      <c r="U3554" s="9">
        <f t="shared" si="389"/>
        <v>41788.587083333332</v>
      </c>
      <c r="V3554" s="9">
        <f t="shared" si="390"/>
        <v>41818.587083333332</v>
      </c>
      <c r="W3554">
        <f t="shared" si="391"/>
        <v>2014</v>
      </c>
    </row>
    <row r="3555" spans="1:23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9">
        <f t="shared" si="385"/>
        <v>42228</v>
      </c>
      <c r="K3555">
        <v>1436575280</v>
      </c>
      <c r="L3555" s="9">
        <f t="shared" si="386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2">
        <f t="shared" si="387"/>
        <v>1.06</v>
      </c>
      <c r="R3555">
        <f t="shared" si="388"/>
        <v>56.2</v>
      </c>
      <c r="S3555" s="14" t="s">
        <v>8315</v>
      </c>
      <c r="T3555" t="s">
        <v>8316</v>
      </c>
      <c r="U3555" s="9">
        <f t="shared" si="389"/>
        <v>42196.028703703705</v>
      </c>
      <c r="V3555" s="9">
        <f t="shared" si="390"/>
        <v>42228</v>
      </c>
      <c r="W3555">
        <f t="shared" si="391"/>
        <v>2015</v>
      </c>
    </row>
    <row r="3556" spans="1:23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9">
        <f t="shared" si="385"/>
        <v>42046.708333333328</v>
      </c>
      <c r="K3556">
        <v>1421025159</v>
      </c>
      <c r="L3556" s="9">
        <f t="shared" si="386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2">
        <f t="shared" si="387"/>
        <v>1.1299999999999999</v>
      </c>
      <c r="R3556">
        <f t="shared" si="388"/>
        <v>107</v>
      </c>
      <c r="S3556" s="14" t="s">
        <v>8315</v>
      </c>
      <c r="T3556" t="s">
        <v>8316</v>
      </c>
      <c r="U3556" s="9">
        <f t="shared" si="389"/>
        <v>42016.050451388888</v>
      </c>
      <c r="V3556" s="9">
        <f t="shared" si="390"/>
        <v>42046.708333333328</v>
      </c>
      <c r="W3556">
        <f t="shared" si="391"/>
        <v>2015</v>
      </c>
    </row>
    <row r="3557" spans="1:23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9">
        <f t="shared" si="385"/>
        <v>42691.483726851853</v>
      </c>
      <c r="K3557">
        <v>1476786994</v>
      </c>
      <c r="L3557" s="9">
        <f t="shared" si="386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2">
        <f t="shared" si="387"/>
        <v>1</v>
      </c>
      <c r="R3557">
        <f t="shared" si="388"/>
        <v>171.43</v>
      </c>
      <c r="S3557" s="14" t="s">
        <v>8315</v>
      </c>
      <c r="T3557" t="s">
        <v>8316</v>
      </c>
      <c r="U3557" s="9">
        <f t="shared" si="389"/>
        <v>42661.442060185189</v>
      </c>
      <c r="V3557" s="9">
        <f t="shared" si="390"/>
        <v>42691.483726851853</v>
      </c>
      <c r="W3557">
        <f t="shared" si="391"/>
        <v>2016</v>
      </c>
    </row>
    <row r="3558" spans="1:23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9">
        <f t="shared" si="385"/>
        <v>41868.649583333332</v>
      </c>
      <c r="K3558">
        <v>1403105724</v>
      </c>
      <c r="L3558" s="9">
        <f t="shared" si="386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2">
        <f t="shared" si="387"/>
        <v>1</v>
      </c>
      <c r="R3558">
        <f t="shared" si="388"/>
        <v>110.5</v>
      </c>
      <c r="S3558" s="14" t="s">
        <v>8315</v>
      </c>
      <c r="T3558" t="s">
        <v>8316</v>
      </c>
      <c r="U3558" s="9">
        <f t="shared" si="389"/>
        <v>41808.649583333332</v>
      </c>
      <c r="V3558" s="9">
        <f t="shared" si="390"/>
        <v>41868.649583333332</v>
      </c>
      <c r="W3558">
        <f t="shared" si="391"/>
        <v>2014</v>
      </c>
    </row>
    <row r="3559" spans="1:23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9">
        <f t="shared" si="385"/>
        <v>41764.276747685188</v>
      </c>
      <c r="K3559">
        <v>1396334311</v>
      </c>
      <c r="L3559" s="9">
        <f t="shared" si="386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2">
        <f t="shared" si="387"/>
        <v>1</v>
      </c>
      <c r="R3559">
        <f t="shared" si="388"/>
        <v>179.28</v>
      </c>
      <c r="S3559" s="14" t="s">
        <v>8315</v>
      </c>
      <c r="T3559" t="s">
        <v>8316</v>
      </c>
      <c r="U3559" s="9">
        <f t="shared" si="389"/>
        <v>41730.276747685188</v>
      </c>
      <c r="V3559" s="9">
        <f t="shared" si="390"/>
        <v>41764.276747685188</v>
      </c>
      <c r="W3559">
        <f t="shared" si="391"/>
        <v>2014</v>
      </c>
    </row>
    <row r="3560" spans="1:23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9">
        <f t="shared" si="385"/>
        <v>42181.875</v>
      </c>
      <c r="K3560">
        <v>1431718575</v>
      </c>
      <c r="L3560" s="9">
        <f t="shared" si="386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2">
        <f t="shared" si="387"/>
        <v>1.44</v>
      </c>
      <c r="R3560">
        <f t="shared" si="388"/>
        <v>22.91</v>
      </c>
      <c r="S3560" s="14" t="s">
        <v>8315</v>
      </c>
      <c r="T3560" t="s">
        <v>8316</v>
      </c>
      <c r="U3560" s="9">
        <f t="shared" si="389"/>
        <v>42139.816840277781</v>
      </c>
      <c r="V3560" s="9">
        <f t="shared" si="390"/>
        <v>42181.875</v>
      </c>
      <c r="W3560">
        <f t="shared" si="391"/>
        <v>2015</v>
      </c>
    </row>
    <row r="3561" spans="1:23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9">
        <f t="shared" si="385"/>
        <v>42216.373611111107</v>
      </c>
      <c r="K3561">
        <v>1436408308</v>
      </c>
      <c r="L3561" s="9">
        <f t="shared" si="386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2">
        <f t="shared" si="387"/>
        <v>1.04</v>
      </c>
      <c r="R3561">
        <f t="shared" si="388"/>
        <v>43.13</v>
      </c>
      <c r="S3561" s="14" t="s">
        <v>8315</v>
      </c>
      <c r="T3561" t="s">
        <v>8316</v>
      </c>
      <c r="U3561" s="9">
        <f t="shared" si="389"/>
        <v>42194.096157407403</v>
      </c>
      <c r="V3561" s="9">
        <f t="shared" si="390"/>
        <v>42216.373611111107</v>
      </c>
      <c r="W3561">
        <f t="shared" si="391"/>
        <v>2015</v>
      </c>
    </row>
    <row r="3562" spans="1:23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9">
        <f t="shared" si="385"/>
        <v>42151.114583333328</v>
      </c>
      <c r="K3562">
        <v>1429651266</v>
      </c>
      <c r="L3562" s="9">
        <f t="shared" si="386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 s="12">
        <f t="shared" si="387"/>
        <v>1.08</v>
      </c>
      <c r="R3562">
        <f t="shared" si="388"/>
        <v>46.89</v>
      </c>
      <c r="S3562" s="14" t="s">
        <v>8315</v>
      </c>
      <c r="T3562" t="s">
        <v>8316</v>
      </c>
      <c r="U3562" s="9">
        <f t="shared" si="389"/>
        <v>42115.889652777776</v>
      </c>
      <c r="V3562" s="9">
        <f t="shared" si="390"/>
        <v>42151.114583333328</v>
      </c>
      <c r="W3562">
        <f t="shared" si="391"/>
        <v>2015</v>
      </c>
    </row>
    <row r="3563" spans="1:23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9">
        <f t="shared" si="385"/>
        <v>42221.775000000001</v>
      </c>
      <c r="K3563">
        <v>1437236378</v>
      </c>
      <c r="L3563" s="9">
        <f t="shared" si="386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2">
        <f t="shared" si="387"/>
        <v>1.02</v>
      </c>
      <c r="R3563">
        <f t="shared" si="388"/>
        <v>47.41</v>
      </c>
      <c r="S3563" s="14" t="s">
        <v>8315</v>
      </c>
      <c r="T3563" t="s">
        <v>8316</v>
      </c>
      <c r="U3563" s="9">
        <f t="shared" si="389"/>
        <v>42203.680300925931</v>
      </c>
      <c r="V3563" s="9">
        <f t="shared" si="390"/>
        <v>42221.775000000001</v>
      </c>
      <c r="W3563">
        <f t="shared" si="391"/>
        <v>2015</v>
      </c>
    </row>
    <row r="3564" spans="1:23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9">
        <f t="shared" si="385"/>
        <v>42442.916666666672</v>
      </c>
      <c r="K3564">
        <v>1457115427</v>
      </c>
      <c r="L3564" s="9">
        <f t="shared" si="386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2">
        <f t="shared" si="387"/>
        <v>1.49</v>
      </c>
      <c r="R3564">
        <f t="shared" si="388"/>
        <v>15.13</v>
      </c>
      <c r="S3564" s="14" t="s">
        <v>8315</v>
      </c>
      <c r="T3564" t="s">
        <v>8316</v>
      </c>
      <c r="U3564" s="9">
        <f t="shared" si="389"/>
        <v>42433.761886574073</v>
      </c>
      <c r="V3564" s="9">
        <f t="shared" si="390"/>
        <v>42442.916666666672</v>
      </c>
      <c r="W3564">
        <f t="shared" si="391"/>
        <v>2016</v>
      </c>
    </row>
    <row r="3565" spans="1:23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9">
        <f t="shared" si="385"/>
        <v>42583.791666666672</v>
      </c>
      <c r="K3565">
        <v>1467648456</v>
      </c>
      <c r="L3565" s="9">
        <f t="shared" si="386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2">
        <f t="shared" si="387"/>
        <v>1.05</v>
      </c>
      <c r="R3565">
        <f t="shared" si="388"/>
        <v>21.1</v>
      </c>
      <c r="S3565" s="14" t="s">
        <v>8315</v>
      </c>
      <c r="T3565" t="s">
        <v>8316</v>
      </c>
      <c r="U3565" s="9">
        <f t="shared" si="389"/>
        <v>42555.671944444446</v>
      </c>
      <c r="V3565" s="9">
        <f t="shared" si="390"/>
        <v>42583.791666666672</v>
      </c>
      <c r="W3565">
        <f t="shared" si="391"/>
        <v>2016</v>
      </c>
    </row>
    <row r="3566" spans="1:23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9">
        <f t="shared" si="385"/>
        <v>42282.666666666672</v>
      </c>
      <c r="K3566">
        <v>1440082649</v>
      </c>
      <c r="L3566" s="9">
        <f t="shared" si="386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 s="12">
        <f t="shared" si="387"/>
        <v>1.01</v>
      </c>
      <c r="R3566">
        <f t="shared" si="388"/>
        <v>59.12</v>
      </c>
      <c r="S3566" s="14" t="s">
        <v>8315</v>
      </c>
      <c r="T3566" t="s">
        <v>8316</v>
      </c>
      <c r="U3566" s="9">
        <f t="shared" si="389"/>
        <v>42236.623252314814</v>
      </c>
      <c r="V3566" s="9">
        <f t="shared" si="390"/>
        <v>42282.666666666672</v>
      </c>
      <c r="W3566">
        <f t="shared" si="391"/>
        <v>2015</v>
      </c>
    </row>
    <row r="3567" spans="1:23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9">
        <f t="shared" si="385"/>
        <v>42004.743148148147</v>
      </c>
      <c r="K3567">
        <v>1417456208</v>
      </c>
      <c r="L3567" s="9">
        <f t="shared" si="386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2">
        <f t="shared" si="387"/>
        <v>1.31</v>
      </c>
      <c r="R3567">
        <f t="shared" si="388"/>
        <v>97.92</v>
      </c>
      <c r="S3567" s="14" t="s">
        <v>8315</v>
      </c>
      <c r="T3567" t="s">
        <v>8316</v>
      </c>
      <c r="U3567" s="9">
        <f t="shared" si="389"/>
        <v>41974.743148148147</v>
      </c>
      <c r="V3567" s="9">
        <f t="shared" si="390"/>
        <v>42004.743148148147</v>
      </c>
      <c r="W3567">
        <f t="shared" si="391"/>
        <v>2014</v>
      </c>
    </row>
    <row r="3568" spans="1:23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9">
        <f t="shared" si="385"/>
        <v>42027.507905092592</v>
      </c>
      <c r="K3568">
        <v>1419423083</v>
      </c>
      <c r="L3568" s="9">
        <f t="shared" si="386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2">
        <f t="shared" si="387"/>
        <v>1.05</v>
      </c>
      <c r="R3568">
        <f t="shared" si="388"/>
        <v>55.13</v>
      </c>
      <c r="S3568" s="14" t="s">
        <v>8315</v>
      </c>
      <c r="T3568" t="s">
        <v>8316</v>
      </c>
      <c r="U3568" s="9">
        <f t="shared" si="389"/>
        <v>41997.507905092592</v>
      </c>
      <c r="V3568" s="9">
        <f t="shared" si="390"/>
        <v>42027.507905092592</v>
      </c>
      <c r="W3568">
        <f t="shared" si="391"/>
        <v>2014</v>
      </c>
    </row>
    <row r="3569" spans="1:23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9">
        <f t="shared" si="385"/>
        <v>42165.810694444444</v>
      </c>
      <c r="K3569">
        <v>1431372444</v>
      </c>
      <c r="L3569" s="9">
        <f t="shared" si="386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2">
        <f t="shared" si="387"/>
        <v>1.0900000000000001</v>
      </c>
      <c r="R3569">
        <f t="shared" si="388"/>
        <v>26.54</v>
      </c>
      <c r="S3569" s="14" t="s">
        <v>8315</v>
      </c>
      <c r="T3569" t="s">
        <v>8316</v>
      </c>
      <c r="U3569" s="9">
        <f t="shared" si="389"/>
        <v>42135.810694444444</v>
      </c>
      <c r="V3569" s="9">
        <f t="shared" si="390"/>
        <v>42165.810694444444</v>
      </c>
      <c r="W3569">
        <f t="shared" si="391"/>
        <v>2015</v>
      </c>
    </row>
    <row r="3570" spans="1:23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9">
        <f t="shared" si="385"/>
        <v>41899.740671296298</v>
      </c>
      <c r="K3570">
        <v>1408383994</v>
      </c>
      <c r="L3570" s="9">
        <f t="shared" si="386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2">
        <f t="shared" si="387"/>
        <v>1.1100000000000001</v>
      </c>
      <c r="R3570">
        <f t="shared" si="388"/>
        <v>58.42</v>
      </c>
      <c r="S3570" s="14" t="s">
        <v>8315</v>
      </c>
      <c r="T3570" t="s">
        <v>8316</v>
      </c>
      <c r="U3570" s="9">
        <f t="shared" si="389"/>
        <v>41869.740671296298</v>
      </c>
      <c r="V3570" s="9">
        <f t="shared" si="390"/>
        <v>41899.740671296298</v>
      </c>
      <c r="W3570">
        <f t="shared" si="391"/>
        <v>2014</v>
      </c>
    </row>
    <row r="3571" spans="1:23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9">
        <f t="shared" si="385"/>
        <v>42012.688611111109</v>
      </c>
      <c r="K3571">
        <v>1418142696</v>
      </c>
      <c r="L3571" s="9">
        <f t="shared" si="386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2">
        <f t="shared" si="387"/>
        <v>1</v>
      </c>
      <c r="R3571">
        <f t="shared" si="388"/>
        <v>122.54</v>
      </c>
      <c r="S3571" s="14" t="s">
        <v>8315</v>
      </c>
      <c r="T3571" t="s">
        <v>8316</v>
      </c>
      <c r="U3571" s="9">
        <f t="shared" si="389"/>
        <v>41982.688611111109</v>
      </c>
      <c r="V3571" s="9">
        <f t="shared" si="390"/>
        <v>42012.688611111109</v>
      </c>
      <c r="W3571">
        <f t="shared" si="391"/>
        <v>2014</v>
      </c>
    </row>
    <row r="3572" spans="1:23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9">
        <f t="shared" si="385"/>
        <v>42004.291666666672</v>
      </c>
      <c r="K3572">
        <v>1417593483</v>
      </c>
      <c r="L3572" s="9">
        <f t="shared" si="386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 s="12">
        <f t="shared" si="387"/>
        <v>1.1399999999999999</v>
      </c>
      <c r="R3572">
        <f t="shared" si="388"/>
        <v>87.96</v>
      </c>
      <c r="S3572" s="14" t="s">
        <v>8315</v>
      </c>
      <c r="T3572" t="s">
        <v>8316</v>
      </c>
      <c r="U3572" s="9">
        <f t="shared" si="389"/>
        <v>41976.331979166665</v>
      </c>
      <c r="V3572" s="9">
        <f t="shared" si="390"/>
        <v>42004.291666666672</v>
      </c>
      <c r="W3572">
        <f t="shared" si="391"/>
        <v>2014</v>
      </c>
    </row>
    <row r="3573" spans="1:23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9">
        <f t="shared" si="385"/>
        <v>41942.858946759261</v>
      </c>
      <c r="K3573">
        <v>1412109413</v>
      </c>
      <c r="L3573" s="9">
        <f t="shared" si="386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2">
        <f t="shared" si="387"/>
        <v>1.22</v>
      </c>
      <c r="R3573">
        <f t="shared" si="388"/>
        <v>73.239999999999995</v>
      </c>
      <c r="S3573" s="14" t="s">
        <v>8315</v>
      </c>
      <c r="T3573" t="s">
        <v>8316</v>
      </c>
      <c r="U3573" s="9">
        <f t="shared" si="389"/>
        <v>41912.858946759261</v>
      </c>
      <c r="V3573" s="9">
        <f t="shared" si="390"/>
        <v>41942.858946759261</v>
      </c>
      <c r="W3573">
        <f t="shared" si="391"/>
        <v>2014</v>
      </c>
    </row>
    <row r="3574" spans="1:23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9">
        <f t="shared" si="385"/>
        <v>42176.570393518516</v>
      </c>
      <c r="K3574">
        <v>1432302082</v>
      </c>
      <c r="L3574" s="9">
        <f t="shared" si="386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2">
        <f t="shared" si="387"/>
        <v>1</v>
      </c>
      <c r="R3574">
        <f t="shared" si="388"/>
        <v>55.56</v>
      </c>
      <c r="S3574" s="14" t="s">
        <v>8315</v>
      </c>
      <c r="T3574" t="s">
        <v>8316</v>
      </c>
      <c r="U3574" s="9">
        <f t="shared" si="389"/>
        <v>42146.570393518516</v>
      </c>
      <c r="V3574" s="9">
        <f t="shared" si="390"/>
        <v>42176.570393518516</v>
      </c>
      <c r="W3574">
        <f t="shared" si="391"/>
        <v>2015</v>
      </c>
    </row>
    <row r="3575" spans="1:23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9">
        <f t="shared" si="385"/>
        <v>41951.417199074072</v>
      </c>
      <c r="K3575">
        <v>1412845246</v>
      </c>
      <c r="L3575" s="9">
        <f t="shared" si="386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2">
        <f t="shared" si="387"/>
        <v>1.03</v>
      </c>
      <c r="R3575">
        <f t="shared" si="388"/>
        <v>39.54</v>
      </c>
      <c r="S3575" s="14" t="s">
        <v>8315</v>
      </c>
      <c r="T3575" t="s">
        <v>8316</v>
      </c>
      <c r="U3575" s="9">
        <f t="shared" si="389"/>
        <v>41921.375532407408</v>
      </c>
      <c r="V3575" s="9">
        <f t="shared" si="390"/>
        <v>41951.417199074072</v>
      </c>
      <c r="W3575">
        <f t="shared" si="391"/>
        <v>2014</v>
      </c>
    </row>
    <row r="3576" spans="1:23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9">
        <f t="shared" si="385"/>
        <v>41956.984351851846</v>
      </c>
      <c r="K3576">
        <v>1413326248</v>
      </c>
      <c r="L3576" s="9">
        <f t="shared" si="386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 s="12">
        <f t="shared" si="387"/>
        <v>1.06</v>
      </c>
      <c r="R3576">
        <f t="shared" si="388"/>
        <v>136.78</v>
      </c>
      <c r="S3576" s="14" t="s">
        <v>8315</v>
      </c>
      <c r="T3576" t="s">
        <v>8316</v>
      </c>
      <c r="U3576" s="9">
        <f t="shared" si="389"/>
        <v>41926.942685185189</v>
      </c>
      <c r="V3576" s="9">
        <f t="shared" si="390"/>
        <v>41956.984351851846</v>
      </c>
      <c r="W3576">
        <f t="shared" si="391"/>
        <v>2014</v>
      </c>
    </row>
    <row r="3577" spans="1:23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9">
        <f t="shared" si="385"/>
        <v>42593.165972222225</v>
      </c>
      <c r="K3577">
        <v>1468176527</v>
      </c>
      <c r="L3577" s="9">
        <f t="shared" si="386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2">
        <f t="shared" si="387"/>
        <v>1.01</v>
      </c>
      <c r="R3577">
        <f t="shared" si="388"/>
        <v>99.34</v>
      </c>
      <c r="S3577" s="14" t="s">
        <v>8315</v>
      </c>
      <c r="T3577" t="s">
        <v>8316</v>
      </c>
      <c r="U3577" s="9">
        <f t="shared" si="389"/>
        <v>42561.783877314811</v>
      </c>
      <c r="V3577" s="9">
        <f t="shared" si="390"/>
        <v>42593.165972222225</v>
      </c>
      <c r="W3577">
        <f t="shared" si="391"/>
        <v>2016</v>
      </c>
    </row>
    <row r="3578" spans="1:23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9">
        <f t="shared" si="385"/>
        <v>42709.590902777782</v>
      </c>
      <c r="K3578">
        <v>1475759454</v>
      </c>
      <c r="L3578" s="9">
        <f t="shared" si="386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2">
        <f t="shared" si="387"/>
        <v>1</v>
      </c>
      <c r="R3578">
        <f t="shared" si="388"/>
        <v>20</v>
      </c>
      <c r="S3578" s="14" t="s">
        <v>8315</v>
      </c>
      <c r="T3578" t="s">
        <v>8316</v>
      </c>
      <c r="U3578" s="9">
        <f t="shared" si="389"/>
        <v>42649.54923611111</v>
      </c>
      <c r="V3578" s="9">
        <f t="shared" si="390"/>
        <v>42709.590902777782</v>
      </c>
      <c r="W3578">
        <f t="shared" si="391"/>
        <v>2016</v>
      </c>
    </row>
    <row r="3579" spans="1:23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9">
        <f t="shared" si="385"/>
        <v>42120.26944444445</v>
      </c>
      <c r="K3579">
        <v>1427741583</v>
      </c>
      <c r="L3579" s="9">
        <f t="shared" si="386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2">
        <f t="shared" si="387"/>
        <v>1.3</v>
      </c>
      <c r="R3579">
        <f t="shared" si="388"/>
        <v>28.89</v>
      </c>
      <c r="S3579" s="14" t="s">
        <v>8315</v>
      </c>
      <c r="T3579" t="s">
        <v>8316</v>
      </c>
      <c r="U3579" s="9">
        <f t="shared" si="389"/>
        <v>42093.786840277782</v>
      </c>
      <c r="V3579" s="9">
        <f t="shared" si="390"/>
        <v>42120.26944444445</v>
      </c>
      <c r="W3579">
        <f t="shared" si="391"/>
        <v>2015</v>
      </c>
    </row>
    <row r="3580" spans="1:23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9">
        <f t="shared" si="385"/>
        <v>42490.733530092592</v>
      </c>
      <c r="K3580">
        <v>1459445777</v>
      </c>
      <c r="L3580" s="9">
        <f t="shared" si="386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2">
        <f t="shared" si="387"/>
        <v>1</v>
      </c>
      <c r="R3580">
        <f t="shared" si="388"/>
        <v>40.549999999999997</v>
      </c>
      <c r="S3580" s="14" t="s">
        <v>8315</v>
      </c>
      <c r="T3580" t="s">
        <v>8316</v>
      </c>
      <c r="U3580" s="9">
        <f t="shared" si="389"/>
        <v>42460.733530092592</v>
      </c>
      <c r="V3580" s="9">
        <f t="shared" si="390"/>
        <v>42490.733530092592</v>
      </c>
      <c r="W3580">
        <f t="shared" si="391"/>
        <v>2016</v>
      </c>
    </row>
    <row r="3581" spans="1:23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9">
        <f t="shared" si="385"/>
        <v>42460.720555555556</v>
      </c>
      <c r="K3581">
        <v>1456856256</v>
      </c>
      <c r="L3581" s="9">
        <f t="shared" si="386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2">
        <f t="shared" si="387"/>
        <v>1</v>
      </c>
      <c r="R3581">
        <f t="shared" si="388"/>
        <v>35.71</v>
      </c>
      <c r="S3581" s="14" t="s">
        <v>8315</v>
      </c>
      <c r="T3581" t="s">
        <v>8316</v>
      </c>
      <c r="U3581" s="9">
        <f t="shared" si="389"/>
        <v>42430.762222222227</v>
      </c>
      <c r="V3581" s="9">
        <f t="shared" si="390"/>
        <v>42460.720555555556</v>
      </c>
      <c r="W3581">
        <f t="shared" si="391"/>
        <v>2016</v>
      </c>
    </row>
    <row r="3582" spans="1:23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9">
        <f t="shared" si="385"/>
        <v>42064.207638888889</v>
      </c>
      <c r="K3582">
        <v>1421900022</v>
      </c>
      <c r="L3582" s="9">
        <f t="shared" si="386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2">
        <f t="shared" si="387"/>
        <v>1.1399999999999999</v>
      </c>
      <c r="R3582">
        <f t="shared" si="388"/>
        <v>37.96</v>
      </c>
      <c r="S3582" s="14" t="s">
        <v>8315</v>
      </c>
      <c r="T3582" t="s">
        <v>8316</v>
      </c>
      <c r="U3582" s="9">
        <f t="shared" si="389"/>
        <v>42026.176180555558</v>
      </c>
      <c r="V3582" s="9">
        <f t="shared" si="390"/>
        <v>42064.207638888889</v>
      </c>
      <c r="W3582">
        <f t="shared" si="391"/>
        <v>2015</v>
      </c>
    </row>
    <row r="3583" spans="1:23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9">
        <f t="shared" si="385"/>
        <v>41850.471180555556</v>
      </c>
      <c r="K3583">
        <v>1405509510</v>
      </c>
      <c r="L3583" s="9">
        <f t="shared" si="386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2">
        <f t="shared" si="387"/>
        <v>1</v>
      </c>
      <c r="R3583">
        <f t="shared" si="388"/>
        <v>33.33</v>
      </c>
      <c r="S3583" s="14" t="s">
        <v>8315</v>
      </c>
      <c r="T3583" t="s">
        <v>8316</v>
      </c>
      <c r="U3583" s="9">
        <f t="shared" si="389"/>
        <v>41836.471180555556</v>
      </c>
      <c r="V3583" s="9">
        <f t="shared" si="390"/>
        <v>41850.471180555556</v>
      </c>
      <c r="W3583">
        <f t="shared" si="391"/>
        <v>2014</v>
      </c>
    </row>
    <row r="3584" spans="1:23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9">
        <f t="shared" si="385"/>
        <v>42465.095856481479</v>
      </c>
      <c r="K3584">
        <v>1458613082</v>
      </c>
      <c r="L3584" s="9">
        <f t="shared" si="386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2">
        <f t="shared" si="387"/>
        <v>2.87</v>
      </c>
      <c r="R3584">
        <f t="shared" si="388"/>
        <v>58.57</v>
      </c>
      <c r="S3584" s="14" t="s">
        <v>8315</v>
      </c>
      <c r="T3584" t="s">
        <v>8316</v>
      </c>
      <c r="U3584" s="9">
        <f t="shared" si="389"/>
        <v>42451.095856481479</v>
      </c>
      <c r="V3584" s="9">
        <f t="shared" si="390"/>
        <v>42465.095856481479</v>
      </c>
      <c r="W3584">
        <f t="shared" si="391"/>
        <v>2016</v>
      </c>
    </row>
    <row r="3585" spans="1:23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9">
        <f t="shared" si="385"/>
        <v>42478.384317129632</v>
      </c>
      <c r="K3585">
        <v>1455790405</v>
      </c>
      <c r="L3585" s="9">
        <f t="shared" si="386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2">
        <f t="shared" si="387"/>
        <v>1.0900000000000001</v>
      </c>
      <c r="R3585">
        <f t="shared" si="388"/>
        <v>135.63</v>
      </c>
      <c r="S3585" s="14" t="s">
        <v>8315</v>
      </c>
      <c r="T3585" t="s">
        <v>8316</v>
      </c>
      <c r="U3585" s="9">
        <f t="shared" si="389"/>
        <v>42418.425983796296</v>
      </c>
      <c r="V3585" s="9">
        <f t="shared" si="390"/>
        <v>42478.384317129632</v>
      </c>
      <c r="W3585">
        <f t="shared" si="391"/>
        <v>2016</v>
      </c>
    </row>
    <row r="3586" spans="1:23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9">
        <f t="shared" ref="J3586:J3649" si="392">(I3586/86400)+DATE(1970,1,1)</f>
        <v>42198.316481481481</v>
      </c>
      <c r="K3586">
        <v>1434180944</v>
      </c>
      <c r="L3586" s="9">
        <f t="shared" ref="L3586:L3649" si="393">(K3586/86400)+DATE(1970,1,1)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2">
        <f t="shared" si="387"/>
        <v>1.1599999999999999</v>
      </c>
      <c r="R3586">
        <f t="shared" si="388"/>
        <v>30.94</v>
      </c>
      <c r="S3586" s="14" t="s">
        <v>8315</v>
      </c>
      <c r="T3586" t="s">
        <v>8316</v>
      </c>
      <c r="U3586" s="9">
        <f t="shared" si="389"/>
        <v>42168.316481481481</v>
      </c>
      <c r="V3586" s="9">
        <f t="shared" si="390"/>
        <v>42198.316481481481</v>
      </c>
      <c r="W3586">
        <f t="shared" si="391"/>
        <v>2015</v>
      </c>
    </row>
    <row r="3587" spans="1:23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9">
        <f t="shared" si="392"/>
        <v>41994.716319444444</v>
      </c>
      <c r="K3587">
        <v>1416589890</v>
      </c>
      <c r="L3587" s="9">
        <f t="shared" si="393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2">
        <f t="shared" ref="Q3587:Q3650" si="394">ROUND(E3587/D3587,2)</f>
        <v>1.19</v>
      </c>
      <c r="R3587">
        <f t="shared" ref="R3587:R3650" si="395">IFERROR(ROUND(E3587/N3587,2),0)</f>
        <v>176.09</v>
      </c>
      <c r="S3587" s="14" t="s">
        <v>8315</v>
      </c>
      <c r="T3587" t="s">
        <v>8316</v>
      </c>
      <c r="U3587" s="9">
        <f t="shared" ref="U3587:U3650" si="396">(K3587/86400)+DATE(1970,1,1)</f>
        <v>41964.716319444444</v>
      </c>
      <c r="V3587" s="9">
        <f t="shared" ref="V3587:V3650" si="397">(I3587/86400)+DATE(1970,1,1)</f>
        <v>41994.716319444444</v>
      </c>
      <c r="W3587">
        <f t="shared" ref="W3587:W3650" si="398">YEAR(U3587)</f>
        <v>2014</v>
      </c>
    </row>
    <row r="3588" spans="1:23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9">
        <f t="shared" si="392"/>
        <v>42636.697569444441</v>
      </c>
      <c r="K3588">
        <v>1469465070</v>
      </c>
      <c r="L3588" s="9">
        <f t="shared" si="39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2">
        <f t="shared" si="394"/>
        <v>1.0900000000000001</v>
      </c>
      <c r="R3588">
        <f t="shared" si="395"/>
        <v>151.97999999999999</v>
      </c>
      <c r="S3588" s="14" t="s">
        <v>8315</v>
      </c>
      <c r="T3588" t="s">
        <v>8316</v>
      </c>
      <c r="U3588" s="9">
        <f t="shared" si="396"/>
        <v>42576.697569444441</v>
      </c>
      <c r="V3588" s="9">
        <f t="shared" si="397"/>
        <v>42636.697569444441</v>
      </c>
      <c r="W3588">
        <f t="shared" si="398"/>
        <v>2016</v>
      </c>
    </row>
    <row r="3589" spans="1:23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9">
        <f t="shared" si="392"/>
        <v>42548.791666666672</v>
      </c>
      <c r="K3589">
        <v>1463144254</v>
      </c>
      <c r="L3589" s="9">
        <f t="shared" si="39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2">
        <f t="shared" si="394"/>
        <v>1.27</v>
      </c>
      <c r="R3589">
        <f t="shared" si="395"/>
        <v>22.61</v>
      </c>
      <c r="S3589" s="14" t="s">
        <v>8315</v>
      </c>
      <c r="T3589" t="s">
        <v>8316</v>
      </c>
      <c r="U3589" s="9">
        <f t="shared" si="396"/>
        <v>42503.539976851855</v>
      </c>
      <c r="V3589" s="9">
        <f t="shared" si="397"/>
        <v>42548.791666666672</v>
      </c>
      <c r="W3589">
        <f t="shared" si="398"/>
        <v>2016</v>
      </c>
    </row>
    <row r="3590" spans="1:23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9">
        <f t="shared" si="392"/>
        <v>42123.958333333328</v>
      </c>
      <c r="K3590">
        <v>1428436410</v>
      </c>
      <c r="L3590" s="9">
        <f t="shared" si="39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2">
        <f t="shared" si="394"/>
        <v>1.01</v>
      </c>
      <c r="R3590">
        <f t="shared" si="395"/>
        <v>18.27</v>
      </c>
      <c r="S3590" s="14" t="s">
        <v>8315</v>
      </c>
      <c r="T3590" t="s">
        <v>8316</v>
      </c>
      <c r="U3590" s="9">
        <f t="shared" si="396"/>
        <v>42101.828819444447</v>
      </c>
      <c r="V3590" s="9">
        <f t="shared" si="397"/>
        <v>42123.958333333328</v>
      </c>
      <c r="W3590">
        <f t="shared" si="398"/>
        <v>2015</v>
      </c>
    </row>
    <row r="3591" spans="1:23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9">
        <f t="shared" si="392"/>
        <v>42150.647534722222</v>
      </c>
      <c r="K3591">
        <v>1430494347</v>
      </c>
      <c r="L3591" s="9">
        <f t="shared" si="39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2">
        <f t="shared" si="394"/>
        <v>1.28</v>
      </c>
      <c r="R3591">
        <f t="shared" si="395"/>
        <v>82.26</v>
      </c>
      <c r="S3591" s="14" t="s">
        <v>8315</v>
      </c>
      <c r="T3591" t="s">
        <v>8316</v>
      </c>
      <c r="U3591" s="9">
        <f t="shared" si="396"/>
        <v>42125.647534722222</v>
      </c>
      <c r="V3591" s="9">
        <f t="shared" si="397"/>
        <v>42150.647534722222</v>
      </c>
      <c r="W3591">
        <f t="shared" si="398"/>
        <v>2015</v>
      </c>
    </row>
    <row r="3592" spans="1:23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9">
        <f t="shared" si="392"/>
        <v>41932.333726851852</v>
      </c>
      <c r="K3592">
        <v>1411200034</v>
      </c>
      <c r="L3592" s="9">
        <f t="shared" si="39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2">
        <f t="shared" si="394"/>
        <v>1</v>
      </c>
      <c r="R3592">
        <f t="shared" si="395"/>
        <v>68.53</v>
      </c>
      <c r="S3592" s="14" t="s">
        <v>8315</v>
      </c>
      <c r="T3592" t="s">
        <v>8316</v>
      </c>
      <c r="U3592" s="9">
        <f t="shared" si="396"/>
        <v>41902.333726851852</v>
      </c>
      <c r="V3592" s="9">
        <f t="shared" si="397"/>
        <v>41932.333726851852</v>
      </c>
      <c r="W3592">
        <f t="shared" si="398"/>
        <v>2014</v>
      </c>
    </row>
    <row r="3593" spans="1:23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9">
        <f t="shared" si="392"/>
        <v>42028.207638888889</v>
      </c>
      <c r="K3593">
        <v>1419979544</v>
      </c>
      <c r="L3593" s="9">
        <f t="shared" si="39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2">
        <f t="shared" si="394"/>
        <v>1.75</v>
      </c>
      <c r="R3593">
        <f t="shared" si="395"/>
        <v>68.06</v>
      </c>
      <c r="S3593" s="14" t="s">
        <v>8315</v>
      </c>
      <c r="T3593" t="s">
        <v>8316</v>
      </c>
      <c r="U3593" s="9">
        <f t="shared" si="396"/>
        <v>42003.948425925926</v>
      </c>
      <c r="V3593" s="9">
        <f t="shared" si="397"/>
        <v>42028.207638888889</v>
      </c>
      <c r="W3593">
        <f t="shared" si="398"/>
        <v>2014</v>
      </c>
    </row>
    <row r="3594" spans="1:23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9">
        <f t="shared" si="392"/>
        <v>42046.207638888889</v>
      </c>
      <c r="K3594">
        <v>1418673307</v>
      </c>
      <c r="L3594" s="9">
        <f t="shared" si="39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2">
        <f t="shared" si="394"/>
        <v>1.27</v>
      </c>
      <c r="R3594">
        <f t="shared" si="395"/>
        <v>72.709999999999994</v>
      </c>
      <c r="S3594" s="14" t="s">
        <v>8315</v>
      </c>
      <c r="T3594" t="s">
        <v>8316</v>
      </c>
      <c r="U3594" s="9">
        <f t="shared" si="396"/>
        <v>41988.829942129625</v>
      </c>
      <c r="V3594" s="9">
        <f t="shared" si="397"/>
        <v>42046.207638888889</v>
      </c>
      <c r="W3594">
        <f t="shared" si="398"/>
        <v>2014</v>
      </c>
    </row>
    <row r="3595" spans="1:23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9">
        <f t="shared" si="392"/>
        <v>42009.851388888885</v>
      </c>
      <c r="K3595">
        <v>1417469639</v>
      </c>
      <c r="L3595" s="9">
        <f t="shared" si="39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2">
        <f t="shared" si="394"/>
        <v>1.1100000000000001</v>
      </c>
      <c r="R3595">
        <f t="shared" si="395"/>
        <v>77.19</v>
      </c>
      <c r="S3595" s="14" t="s">
        <v>8315</v>
      </c>
      <c r="T3595" t="s">
        <v>8316</v>
      </c>
      <c r="U3595" s="9">
        <f t="shared" si="396"/>
        <v>41974.898599537039</v>
      </c>
      <c r="V3595" s="9">
        <f t="shared" si="397"/>
        <v>42009.851388888885</v>
      </c>
      <c r="W3595">
        <f t="shared" si="398"/>
        <v>2014</v>
      </c>
    </row>
    <row r="3596" spans="1:23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9">
        <f t="shared" si="392"/>
        <v>42617.066921296297</v>
      </c>
      <c r="K3596">
        <v>1470792982</v>
      </c>
      <c r="L3596" s="9">
        <f t="shared" si="39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2">
        <f t="shared" si="394"/>
        <v>1.26</v>
      </c>
      <c r="R3596">
        <f t="shared" si="395"/>
        <v>55.97</v>
      </c>
      <c r="S3596" s="14" t="s">
        <v>8315</v>
      </c>
      <c r="T3596" t="s">
        <v>8316</v>
      </c>
      <c r="U3596" s="9">
        <f t="shared" si="396"/>
        <v>42592.066921296297</v>
      </c>
      <c r="V3596" s="9">
        <f t="shared" si="397"/>
        <v>42617.066921296297</v>
      </c>
      <c r="W3596">
        <f t="shared" si="398"/>
        <v>2016</v>
      </c>
    </row>
    <row r="3597" spans="1:23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9">
        <f t="shared" si="392"/>
        <v>42076.290972222225</v>
      </c>
      <c r="K3597">
        <v>1423959123</v>
      </c>
      <c r="L3597" s="9">
        <f t="shared" si="39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2">
        <f t="shared" si="394"/>
        <v>1.19</v>
      </c>
      <c r="R3597">
        <f t="shared" si="395"/>
        <v>49.69</v>
      </c>
      <c r="S3597" s="14" t="s">
        <v>8315</v>
      </c>
      <c r="T3597" t="s">
        <v>8316</v>
      </c>
      <c r="U3597" s="9">
        <f t="shared" si="396"/>
        <v>42050.008368055554</v>
      </c>
      <c r="V3597" s="9">
        <f t="shared" si="397"/>
        <v>42076.290972222225</v>
      </c>
      <c r="W3597">
        <f t="shared" si="398"/>
        <v>2015</v>
      </c>
    </row>
    <row r="3598" spans="1:23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9">
        <f t="shared" si="392"/>
        <v>41877.715069444443</v>
      </c>
      <c r="K3598">
        <v>1407258582</v>
      </c>
      <c r="L3598" s="9">
        <f t="shared" si="39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2">
        <f t="shared" si="394"/>
        <v>1.08</v>
      </c>
      <c r="R3598">
        <f t="shared" si="395"/>
        <v>79</v>
      </c>
      <c r="S3598" s="14" t="s">
        <v>8315</v>
      </c>
      <c r="T3598" t="s">
        <v>8316</v>
      </c>
      <c r="U3598" s="9">
        <f t="shared" si="396"/>
        <v>41856.715069444443</v>
      </c>
      <c r="V3598" s="9">
        <f t="shared" si="397"/>
        <v>41877.715069444443</v>
      </c>
      <c r="W3598">
        <f t="shared" si="398"/>
        <v>2014</v>
      </c>
    </row>
    <row r="3599" spans="1:23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9">
        <f t="shared" si="392"/>
        <v>42432.249305555553</v>
      </c>
      <c r="K3599">
        <v>1455717790</v>
      </c>
      <c r="L3599" s="9">
        <f t="shared" si="39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2">
        <f t="shared" si="394"/>
        <v>1.03</v>
      </c>
      <c r="R3599">
        <f t="shared" si="395"/>
        <v>77.73</v>
      </c>
      <c r="S3599" s="14" t="s">
        <v>8315</v>
      </c>
      <c r="T3599" t="s">
        <v>8316</v>
      </c>
      <c r="U3599" s="9">
        <f t="shared" si="396"/>
        <v>42417.585532407407</v>
      </c>
      <c r="V3599" s="9">
        <f t="shared" si="397"/>
        <v>42432.249305555553</v>
      </c>
      <c r="W3599">
        <f t="shared" si="398"/>
        <v>2016</v>
      </c>
    </row>
    <row r="3600" spans="1:23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9">
        <f t="shared" si="392"/>
        <v>41885.207638888889</v>
      </c>
      <c r="K3600">
        <v>1408129822</v>
      </c>
      <c r="L3600" s="9">
        <f t="shared" si="39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2">
        <f t="shared" si="394"/>
        <v>1.1000000000000001</v>
      </c>
      <c r="R3600">
        <f t="shared" si="395"/>
        <v>40.78</v>
      </c>
      <c r="S3600" s="14" t="s">
        <v>8315</v>
      </c>
      <c r="T3600" t="s">
        <v>8316</v>
      </c>
      <c r="U3600" s="9">
        <f t="shared" si="396"/>
        <v>41866.79886574074</v>
      </c>
      <c r="V3600" s="9">
        <f t="shared" si="397"/>
        <v>41885.207638888889</v>
      </c>
      <c r="W3600">
        <f t="shared" si="398"/>
        <v>2014</v>
      </c>
    </row>
    <row r="3601" spans="1:23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9">
        <f t="shared" si="392"/>
        <v>42246</v>
      </c>
      <c r="K3601">
        <v>1438715077</v>
      </c>
      <c r="L3601" s="9">
        <f t="shared" si="39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2">
        <f t="shared" si="394"/>
        <v>2.02</v>
      </c>
      <c r="R3601">
        <f t="shared" si="395"/>
        <v>59.41</v>
      </c>
      <c r="S3601" s="14" t="s">
        <v>8315</v>
      </c>
      <c r="T3601" t="s">
        <v>8316</v>
      </c>
      <c r="U3601" s="9">
        <f t="shared" si="396"/>
        <v>42220.79487268519</v>
      </c>
      <c r="V3601" s="9">
        <f t="shared" si="397"/>
        <v>42246</v>
      </c>
      <c r="W3601">
        <f t="shared" si="398"/>
        <v>2015</v>
      </c>
    </row>
    <row r="3602" spans="1:23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9">
        <f t="shared" si="392"/>
        <v>42656.849120370374</v>
      </c>
      <c r="K3602">
        <v>1473970964</v>
      </c>
      <c r="L3602" s="9">
        <f t="shared" si="39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2">
        <f t="shared" si="394"/>
        <v>1.3</v>
      </c>
      <c r="R3602">
        <f t="shared" si="395"/>
        <v>3.25</v>
      </c>
      <c r="S3602" s="14" t="s">
        <v>8315</v>
      </c>
      <c r="T3602" t="s">
        <v>8316</v>
      </c>
      <c r="U3602" s="9">
        <f t="shared" si="396"/>
        <v>42628.849120370374</v>
      </c>
      <c r="V3602" s="9">
        <f t="shared" si="397"/>
        <v>42656.849120370374</v>
      </c>
      <c r="W3602">
        <f t="shared" si="398"/>
        <v>2016</v>
      </c>
    </row>
    <row r="3603" spans="1:23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9">
        <f t="shared" si="392"/>
        <v>42020.99863425926</v>
      </c>
      <c r="K3603">
        <v>1418860682</v>
      </c>
      <c r="L3603" s="9">
        <f t="shared" si="39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2">
        <f t="shared" si="394"/>
        <v>1.04</v>
      </c>
      <c r="R3603">
        <f t="shared" si="395"/>
        <v>39.380000000000003</v>
      </c>
      <c r="S3603" s="14" t="s">
        <v>8315</v>
      </c>
      <c r="T3603" t="s">
        <v>8316</v>
      </c>
      <c r="U3603" s="9">
        <f t="shared" si="396"/>
        <v>41990.99863425926</v>
      </c>
      <c r="V3603" s="9">
        <f t="shared" si="397"/>
        <v>42020.99863425926</v>
      </c>
      <c r="W3603">
        <f t="shared" si="398"/>
        <v>2014</v>
      </c>
    </row>
    <row r="3604" spans="1:23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9">
        <f t="shared" si="392"/>
        <v>42507.894432870366</v>
      </c>
      <c r="K3604">
        <v>1458336479</v>
      </c>
      <c r="L3604" s="9">
        <f t="shared" si="39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2">
        <f t="shared" si="394"/>
        <v>1</v>
      </c>
      <c r="R3604">
        <f t="shared" si="395"/>
        <v>81.67</v>
      </c>
      <c r="S3604" s="14" t="s">
        <v>8315</v>
      </c>
      <c r="T3604" t="s">
        <v>8316</v>
      </c>
      <c r="U3604" s="9">
        <f t="shared" si="396"/>
        <v>42447.894432870366</v>
      </c>
      <c r="V3604" s="9">
        <f t="shared" si="397"/>
        <v>42507.894432870366</v>
      </c>
      <c r="W3604">
        <f t="shared" si="398"/>
        <v>2016</v>
      </c>
    </row>
    <row r="3605" spans="1:23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9">
        <f t="shared" si="392"/>
        <v>42313.906018518523</v>
      </c>
      <c r="K3605">
        <v>1444164280</v>
      </c>
      <c r="L3605" s="9">
        <f t="shared" si="39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2">
        <f t="shared" si="394"/>
        <v>1.71</v>
      </c>
      <c r="R3605">
        <f t="shared" si="395"/>
        <v>44.91</v>
      </c>
      <c r="S3605" s="14" t="s">
        <v>8315</v>
      </c>
      <c r="T3605" t="s">
        <v>8316</v>
      </c>
      <c r="U3605" s="9">
        <f t="shared" si="396"/>
        <v>42283.864351851851</v>
      </c>
      <c r="V3605" s="9">
        <f t="shared" si="397"/>
        <v>42313.906018518523</v>
      </c>
      <c r="W3605">
        <f t="shared" si="398"/>
        <v>2015</v>
      </c>
    </row>
    <row r="3606" spans="1:23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9">
        <f t="shared" si="392"/>
        <v>42489.290972222225</v>
      </c>
      <c r="K3606">
        <v>1461370956</v>
      </c>
      <c r="L3606" s="9">
        <f t="shared" si="39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2">
        <f t="shared" si="394"/>
        <v>1.1299999999999999</v>
      </c>
      <c r="R3606">
        <f t="shared" si="395"/>
        <v>49.06</v>
      </c>
      <c r="S3606" s="14" t="s">
        <v>8315</v>
      </c>
      <c r="T3606" t="s">
        <v>8316</v>
      </c>
      <c r="U3606" s="9">
        <f t="shared" si="396"/>
        <v>42483.015694444446</v>
      </c>
      <c r="V3606" s="9">
        <f t="shared" si="397"/>
        <v>42489.290972222225</v>
      </c>
      <c r="W3606">
        <f t="shared" si="398"/>
        <v>2016</v>
      </c>
    </row>
    <row r="3607" spans="1:23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9">
        <f t="shared" si="392"/>
        <v>42413.793124999997</v>
      </c>
      <c r="K3607">
        <v>1452798126</v>
      </c>
      <c r="L3607" s="9">
        <f t="shared" si="39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2">
        <f t="shared" si="394"/>
        <v>1.84</v>
      </c>
      <c r="R3607">
        <f t="shared" si="395"/>
        <v>30.67</v>
      </c>
      <c r="S3607" s="14" t="s">
        <v>8315</v>
      </c>
      <c r="T3607" t="s">
        <v>8316</v>
      </c>
      <c r="U3607" s="9">
        <f t="shared" si="396"/>
        <v>42383.793124999997</v>
      </c>
      <c r="V3607" s="9">
        <f t="shared" si="397"/>
        <v>42413.793124999997</v>
      </c>
      <c r="W3607">
        <f t="shared" si="398"/>
        <v>2016</v>
      </c>
    </row>
    <row r="3608" spans="1:23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9">
        <f t="shared" si="392"/>
        <v>42596.604826388888</v>
      </c>
      <c r="K3608">
        <v>1468593057</v>
      </c>
      <c r="L3608" s="9">
        <f t="shared" si="39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2">
        <f t="shared" si="394"/>
        <v>1.3</v>
      </c>
      <c r="R3608">
        <f t="shared" si="395"/>
        <v>61.06</v>
      </c>
      <c r="S3608" s="14" t="s">
        <v>8315</v>
      </c>
      <c r="T3608" t="s">
        <v>8316</v>
      </c>
      <c r="U3608" s="9">
        <f t="shared" si="396"/>
        <v>42566.604826388888</v>
      </c>
      <c r="V3608" s="9">
        <f t="shared" si="397"/>
        <v>42596.604826388888</v>
      </c>
      <c r="W3608">
        <f t="shared" si="398"/>
        <v>2016</v>
      </c>
    </row>
    <row r="3609" spans="1:23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9">
        <f t="shared" si="392"/>
        <v>42353</v>
      </c>
      <c r="K3609">
        <v>1448924882</v>
      </c>
      <c r="L3609" s="9">
        <f t="shared" si="39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2">
        <f t="shared" si="394"/>
        <v>1.05</v>
      </c>
      <c r="R3609">
        <f t="shared" si="395"/>
        <v>29</v>
      </c>
      <c r="S3609" s="14" t="s">
        <v>8315</v>
      </c>
      <c r="T3609" t="s">
        <v>8316</v>
      </c>
      <c r="U3609" s="9">
        <f t="shared" si="396"/>
        <v>42338.963912037041</v>
      </c>
      <c r="V3609" s="9">
        <f t="shared" si="397"/>
        <v>42353</v>
      </c>
      <c r="W3609">
        <f t="shared" si="398"/>
        <v>2015</v>
      </c>
    </row>
    <row r="3610" spans="1:23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9">
        <f t="shared" si="392"/>
        <v>42538.583333333328</v>
      </c>
      <c r="K3610">
        <v>1463418090</v>
      </c>
      <c r="L3610" s="9">
        <f t="shared" si="393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 s="12">
        <f t="shared" si="394"/>
        <v>1</v>
      </c>
      <c r="R3610">
        <f t="shared" si="395"/>
        <v>29.63</v>
      </c>
      <c r="S3610" s="14" t="s">
        <v>8315</v>
      </c>
      <c r="T3610" t="s">
        <v>8316</v>
      </c>
      <c r="U3610" s="9">
        <f t="shared" si="396"/>
        <v>42506.709374999999</v>
      </c>
      <c r="V3610" s="9">
        <f t="shared" si="397"/>
        <v>42538.583333333328</v>
      </c>
      <c r="W3610">
        <f t="shared" si="398"/>
        <v>2016</v>
      </c>
    </row>
    <row r="3611" spans="1:23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9">
        <f t="shared" si="392"/>
        <v>42459.950057870374</v>
      </c>
      <c r="K3611">
        <v>1456789685</v>
      </c>
      <c r="L3611" s="9">
        <f t="shared" si="393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 s="12">
        <f t="shared" si="394"/>
        <v>1.53</v>
      </c>
      <c r="R3611">
        <f t="shared" si="395"/>
        <v>143.1</v>
      </c>
      <c r="S3611" s="14" t="s">
        <v>8315</v>
      </c>
      <c r="T3611" t="s">
        <v>8316</v>
      </c>
      <c r="U3611" s="9">
        <f t="shared" si="396"/>
        <v>42429.991724537038</v>
      </c>
      <c r="V3611" s="9">
        <f t="shared" si="397"/>
        <v>42459.950057870374</v>
      </c>
      <c r="W3611">
        <f t="shared" si="398"/>
        <v>2016</v>
      </c>
    </row>
    <row r="3612" spans="1:23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9">
        <f t="shared" si="392"/>
        <v>42233.432129629626</v>
      </c>
      <c r="K3612">
        <v>1437214936</v>
      </c>
      <c r="L3612" s="9">
        <f t="shared" si="39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2">
        <f t="shared" si="394"/>
        <v>1.62</v>
      </c>
      <c r="R3612">
        <f t="shared" si="395"/>
        <v>52.35</v>
      </c>
      <c r="S3612" s="14" t="s">
        <v>8315</v>
      </c>
      <c r="T3612" t="s">
        <v>8316</v>
      </c>
      <c r="U3612" s="9">
        <f t="shared" si="396"/>
        <v>42203.432129629626</v>
      </c>
      <c r="V3612" s="9">
        <f t="shared" si="397"/>
        <v>42233.432129629626</v>
      </c>
      <c r="W3612">
        <f t="shared" si="398"/>
        <v>2015</v>
      </c>
    </row>
    <row r="3613" spans="1:23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9">
        <f t="shared" si="392"/>
        <v>42102.370381944449</v>
      </c>
      <c r="K3613">
        <v>1425891201</v>
      </c>
      <c r="L3613" s="9">
        <f t="shared" si="39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2">
        <f t="shared" si="394"/>
        <v>1.36</v>
      </c>
      <c r="R3613">
        <f t="shared" si="395"/>
        <v>66.67</v>
      </c>
      <c r="S3613" s="14" t="s">
        <v>8315</v>
      </c>
      <c r="T3613" t="s">
        <v>8316</v>
      </c>
      <c r="U3613" s="9">
        <f t="shared" si="396"/>
        <v>42072.370381944449</v>
      </c>
      <c r="V3613" s="9">
        <f t="shared" si="397"/>
        <v>42102.370381944449</v>
      </c>
      <c r="W3613">
        <f t="shared" si="398"/>
        <v>2015</v>
      </c>
    </row>
    <row r="3614" spans="1:23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9">
        <f t="shared" si="392"/>
        <v>41799.726979166662</v>
      </c>
      <c r="K3614">
        <v>1401470811</v>
      </c>
      <c r="L3614" s="9">
        <f t="shared" si="393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 s="12">
        <f t="shared" si="394"/>
        <v>1.44</v>
      </c>
      <c r="R3614">
        <f t="shared" si="395"/>
        <v>126.67</v>
      </c>
      <c r="S3614" s="14" t="s">
        <v>8315</v>
      </c>
      <c r="T3614" t="s">
        <v>8316</v>
      </c>
      <c r="U3614" s="9">
        <f t="shared" si="396"/>
        <v>41789.726979166662</v>
      </c>
      <c r="V3614" s="9">
        <f t="shared" si="397"/>
        <v>41799.726979166662</v>
      </c>
      <c r="W3614">
        <f t="shared" si="398"/>
        <v>2014</v>
      </c>
    </row>
    <row r="3615" spans="1:23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9">
        <f t="shared" si="392"/>
        <v>41818.58997685185</v>
      </c>
      <c r="K3615">
        <v>1401372574</v>
      </c>
      <c r="L3615" s="9">
        <f t="shared" si="39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2">
        <f t="shared" si="394"/>
        <v>1</v>
      </c>
      <c r="R3615">
        <f t="shared" si="395"/>
        <v>62.5</v>
      </c>
      <c r="S3615" s="14" t="s">
        <v>8315</v>
      </c>
      <c r="T3615" t="s">
        <v>8316</v>
      </c>
      <c r="U3615" s="9">
        <f t="shared" si="396"/>
        <v>41788.58997685185</v>
      </c>
      <c r="V3615" s="9">
        <f t="shared" si="397"/>
        <v>41818.58997685185</v>
      </c>
      <c r="W3615">
        <f t="shared" si="398"/>
        <v>2014</v>
      </c>
    </row>
    <row r="3616" spans="1:23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9">
        <f t="shared" si="392"/>
        <v>42174.041851851856</v>
      </c>
      <c r="K3616">
        <v>1432083616</v>
      </c>
      <c r="L3616" s="9">
        <f t="shared" si="39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2">
        <f t="shared" si="394"/>
        <v>1.01</v>
      </c>
      <c r="R3616">
        <f t="shared" si="395"/>
        <v>35.49</v>
      </c>
      <c r="S3616" s="14" t="s">
        <v>8315</v>
      </c>
      <c r="T3616" t="s">
        <v>8316</v>
      </c>
      <c r="U3616" s="9">
        <f t="shared" si="396"/>
        <v>42144.041851851856</v>
      </c>
      <c r="V3616" s="9">
        <f t="shared" si="397"/>
        <v>42174.041851851856</v>
      </c>
      <c r="W3616">
        <f t="shared" si="398"/>
        <v>2015</v>
      </c>
    </row>
    <row r="3617" spans="1:23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9">
        <f t="shared" si="392"/>
        <v>42348.593703703707</v>
      </c>
      <c r="K3617">
        <v>1447164896</v>
      </c>
      <c r="L3617" s="9">
        <f t="shared" si="39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2">
        <f t="shared" si="394"/>
        <v>1.07</v>
      </c>
      <c r="R3617">
        <f t="shared" si="395"/>
        <v>37.08</v>
      </c>
      <c r="S3617" s="14" t="s">
        <v>8315</v>
      </c>
      <c r="T3617" t="s">
        <v>8316</v>
      </c>
      <c r="U3617" s="9">
        <f t="shared" si="396"/>
        <v>42318.593703703707</v>
      </c>
      <c r="V3617" s="9">
        <f t="shared" si="397"/>
        <v>42348.593703703707</v>
      </c>
      <c r="W3617">
        <f t="shared" si="398"/>
        <v>2015</v>
      </c>
    </row>
    <row r="3618" spans="1:23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9">
        <f t="shared" si="392"/>
        <v>42082.908148148148</v>
      </c>
      <c r="K3618">
        <v>1424213264</v>
      </c>
      <c r="L3618" s="9">
        <f t="shared" si="39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2">
        <f t="shared" si="394"/>
        <v>1.25</v>
      </c>
      <c r="R3618">
        <f t="shared" si="395"/>
        <v>69.33</v>
      </c>
      <c r="S3618" s="14" t="s">
        <v>8315</v>
      </c>
      <c r="T3618" t="s">
        <v>8316</v>
      </c>
      <c r="U3618" s="9">
        <f t="shared" si="396"/>
        <v>42052.949814814812</v>
      </c>
      <c r="V3618" s="9">
        <f t="shared" si="397"/>
        <v>42082.908148148148</v>
      </c>
      <c r="W3618">
        <f t="shared" si="398"/>
        <v>2015</v>
      </c>
    </row>
    <row r="3619" spans="1:23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9">
        <f t="shared" si="392"/>
        <v>42794</v>
      </c>
      <c r="K3619">
        <v>1486996729</v>
      </c>
      <c r="L3619" s="9">
        <f t="shared" si="39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2">
        <f t="shared" si="394"/>
        <v>1.19</v>
      </c>
      <c r="R3619">
        <f t="shared" si="395"/>
        <v>17.25</v>
      </c>
      <c r="S3619" s="14" t="s">
        <v>8315</v>
      </c>
      <c r="T3619" t="s">
        <v>8316</v>
      </c>
      <c r="U3619" s="9">
        <f t="shared" si="396"/>
        <v>42779.610289351855</v>
      </c>
      <c r="V3619" s="9">
        <f t="shared" si="397"/>
        <v>42794</v>
      </c>
      <c r="W3619">
        <f t="shared" si="398"/>
        <v>2017</v>
      </c>
    </row>
    <row r="3620" spans="1:23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9">
        <f t="shared" si="392"/>
        <v>42158.627893518518</v>
      </c>
      <c r="K3620">
        <v>1430751850</v>
      </c>
      <c r="L3620" s="9">
        <f t="shared" si="39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2">
        <f t="shared" si="394"/>
        <v>1.01</v>
      </c>
      <c r="R3620">
        <f t="shared" si="395"/>
        <v>36.07</v>
      </c>
      <c r="S3620" s="14" t="s">
        <v>8315</v>
      </c>
      <c r="T3620" t="s">
        <v>8316</v>
      </c>
      <c r="U3620" s="9">
        <f t="shared" si="396"/>
        <v>42128.627893518518</v>
      </c>
      <c r="V3620" s="9">
        <f t="shared" si="397"/>
        <v>42158.627893518518</v>
      </c>
      <c r="W3620">
        <f t="shared" si="398"/>
        <v>2015</v>
      </c>
    </row>
    <row r="3621" spans="1:23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9">
        <f t="shared" si="392"/>
        <v>42693.916666666672</v>
      </c>
      <c r="K3621">
        <v>1476760226</v>
      </c>
      <c r="L3621" s="9">
        <f t="shared" si="393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 s="12">
        <f t="shared" si="394"/>
        <v>1.1299999999999999</v>
      </c>
      <c r="R3621">
        <f t="shared" si="395"/>
        <v>66.47</v>
      </c>
      <c r="S3621" s="14" t="s">
        <v>8315</v>
      </c>
      <c r="T3621" t="s">
        <v>8316</v>
      </c>
      <c r="U3621" s="9">
        <f t="shared" si="396"/>
        <v>42661.132245370369</v>
      </c>
      <c r="V3621" s="9">
        <f t="shared" si="397"/>
        <v>42693.916666666672</v>
      </c>
      <c r="W3621">
        <f t="shared" si="398"/>
        <v>2016</v>
      </c>
    </row>
    <row r="3622" spans="1:23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9">
        <f t="shared" si="392"/>
        <v>42068.166666666672</v>
      </c>
      <c r="K3622">
        <v>1422916261</v>
      </c>
      <c r="L3622" s="9">
        <f t="shared" si="39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2">
        <f t="shared" si="394"/>
        <v>1.05</v>
      </c>
      <c r="R3622">
        <f t="shared" si="395"/>
        <v>56.07</v>
      </c>
      <c r="S3622" s="14" t="s">
        <v>8315</v>
      </c>
      <c r="T3622" t="s">
        <v>8316</v>
      </c>
      <c r="U3622" s="9">
        <f t="shared" si="396"/>
        <v>42037.938206018516</v>
      </c>
      <c r="V3622" s="9">
        <f t="shared" si="397"/>
        <v>42068.166666666672</v>
      </c>
      <c r="W3622">
        <f t="shared" si="398"/>
        <v>2015</v>
      </c>
    </row>
    <row r="3623" spans="1:23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9">
        <f t="shared" si="392"/>
        <v>42643.875</v>
      </c>
      <c r="K3623">
        <v>1473200844</v>
      </c>
      <c r="L3623" s="9">
        <f t="shared" si="39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2">
        <f t="shared" si="394"/>
        <v>1.1000000000000001</v>
      </c>
      <c r="R3623">
        <f t="shared" si="395"/>
        <v>47.03</v>
      </c>
      <c r="S3623" s="14" t="s">
        <v>8315</v>
      </c>
      <c r="T3623" t="s">
        <v>8316</v>
      </c>
      <c r="U3623" s="9">
        <f t="shared" si="396"/>
        <v>42619.935694444444</v>
      </c>
      <c r="V3623" s="9">
        <f t="shared" si="397"/>
        <v>42643.875</v>
      </c>
      <c r="W3623">
        <f t="shared" si="398"/>
        <v>2016</v>
      </c>
    </row>
    <row r="3624" spans="1:23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9">
        <f t="shared" si="392"/>
        <v>41910.140972222223</v>
      </c>
      <c r="K3624">
        <v>1409030371</v>
      </c>
      <c r="L3624" s="9">
        <f t="shared" si="39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2">
        <f t="shared" si="394"/>
        <v>1</v>
      </c>
      <c r="R3624">
        <f t="shared" si="395"/>
        <v>47.67</v>
      </c>
      <c r="S3624" s="14" t="s">
        <v>8315</v>
      </c>
      <c r="T3624" t="s">
        <v>8316</v>
      </c>
      <c r="U3624" s="9">
        <f t="shared" si="396"/>
        <v>41877.221886574072</v>
      </c>
      <c r="V3624" s="9">
        <f t="shared" si="397"/>
        <v>41910.140972222223</v>
      </c>
      <c r="W3624">
        <f t="shared" si="398"/>
        <v>2014</v>
      </c>
    </row>
    <row r="3625" spans="1:23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9">
        <f t="shared" si="392"/>
        <v>41846.291666666664</v>
      </c>
      <c r="K3625">
        <v>1404841270</v>
      </c>
      <c r="L3625" s="9">
        <f t="shared" si="39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2">
        <f t="shared" si="394"/>
        <v>1.2</v>
      </c>
      <c r="R3625">
        <f t="shared" si="395"/>
        <v>88.24</v>
      </c>
      <c r="S3625" s="14" t="s">
        <v>8315</v>
      </c>
      <c r="T3625" t="s">
        <v>8316</v>
      </c>
      <c r="U3625" s="9">
        <f t="shared" si="396"/>
        <v>41828.736921296295</v>
      </c>
      <c r="V3625" s="9">
        <f t="shared" si="397"/>
        <v>41846.291666666664</v>
      </c>
      <c r="W3625">
        <f t="shared" si="398"/>
        <v>2014</v>
      </c>
    </row>
    <row r="3626" spans="1:23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9">
        <f t="shared" si="392"/>
        <v>42605.774189814816</v>
      </c>
      <c r="K3626">
        <v>1466793290</v>
      </c>
      <c r="L3626" s="9">
        <f t="shared" si="393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 s="12">
        <f t="shared" si="394"/>
        <v>1.05</v>
      </c>
      <c r="R3626">
        <f t="shared" si="395"/>
        <v>80.72</v>
      </c>
      <c r="S3626" s="14" t="s">
        <v>8315</v>
      </c>
      <c r="T3626" t="s">
        <v>8316</v>
      </c>
      <c r="U3626" s="9">
        <f t="shared" si="396"/>
        <v>42545.774189814816</v>
      </c>
      <c r="V3626" s="9">
        <f t="shared" si="397"/>
        <v>42605.774189814816</v>
      </c>
      <c r="W3626">
        <f t="shared" si="398"/>
        <v>2016</v>
      </c>
    </row>
    <row r="3627" spans="1:23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9">
        <f t="shared" si="392"/>
        <v>42187.652511574073</v>
      </c>
      <c r="K3627">
        <v>1433259577</v>
      </c>
      <c r="L3627" s="9">
        <f t="shared" si="39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2">
        <f t="shared" si="394"/>
        <v>1.03</v>
      </c>
      <c r="R3627">
        <f t="shared" si="395"/>
        <v>39.49</v>
      </c>
      <c r="S3627" s="14" t="s">
        <v>8315</v>
      </c>
      <c r="T3627" t="s">
        <v>8316</v>
      </c>
      <c r="U3627" s="9">
        <f t="shared" si="396"/>
        <v>42157.652511574073</v>
      </c>
      <c r="V3627" s="9">
        <f t="shared" si="397"/>
        <v>42187.652511574073</v>
      </c>
      <c r="W3627">
        <f t="shared" si="398"/>
        <v>2015</v>
      </c>
    </row>
    <row r="3628" spans="1:23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9">
        <f t="shared" si="392"/>
        <v>41867.667326388888</v>
      </c>
      <c r="K3628">
        <v>1406390457</v>
      </c>
      <c r="L3628" s="9">
        <f t="shared" si="39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2">
        <f t="shared" si="394"/>
        <v>1.02</v>
      </c>
      <c r="R3628">
        <f t="shared" si="395"/>
        <v>84.85</v>
      </c>
      <c r="S3628" s="14" t="s">
        <v>8315</v>
      </c>
      <c r="T3628" t="s">
        <v>8316</v>
      </c>
      <c r="U3628" s="9">
        <f t="shared" si="396"/>
        <v>41846.667326388888</v>
      </c>
      <c r="V3628" s="9">
        <f t="shared" si="397"/>
        <v>41867.667326388888</v>
      </c>
      <c r="W3628">
        <f t="shared" si="398"/>
        <v>2014</v>
      </c>
    </row>
    <row r="3629" spans="1:23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9">
        <f t="shared" si="392"/>
        <v>42511.165972222225</v>
      </c>
      <c r="K3629">
        <v>1459446487</v>
      </c>
      <c r="L3629" s="9">
        <f t="shared" si="39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2">
        <f t="shared" si="394"/>
        <v>1</v>
      </c>
      <c r="R3629">
        <f t="shared" si="395"/>
        <v>68.97</v>
      </c>
      <c r="S3629" s="14" t="s">
        <v>8315</v>
      </c>
      <c r="T3629" t="s">
        <v>8316</v>
      </c>
      <c r="U3629" s="9">
        <f t="shared" si="396"/>
        <v>42460.741747685184</v>
      </c>
      <c r="V3629" s="9">
        <f t="shared" si="397"/>
        <v>42511.165972222225</v>
      </c>
      <c r="W3629">
        <f t="shared" si="398"/>
        <v>2016</v>
      </c>
    </row>
    <row r="3630" spans="1:23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9">
        <f t="shared" si="392"/>
        <v>42351.874953703707</v>
      </c>
      <c r="K3630">
        <v>1444852796</v>
      </c>
      <c r="L3630" s="9">
        <f t="shared" si="39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2">
        <f t="shared" si="394"/>
        <v>0</v>
      </c>
      <c r="R3630">
        <f t="shared" si="395"/>
        <v>0</v>
      </c>
      <c r="S3630" s="14" t="s">
        <v>8315</v>
      </c>
      <c r="T3630" t="s">
        <v>8357</v>
      </c>
      <c r="U3630" s="9">
        <f t="shared" si="396"/>
        <v>42291.833287037036</v>
      </c>
      <c r="V3630" s="9">
        <f t="shared" si="397"/>
        <v>42351.874953703707</v>
      </c>
      <c r="W3630">
        <f t="shared" si="398"/>
        <v>2015</v>
      </c>
    </row>
    <row r="3631" spans="1:23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9">
        <f t="shared" si="392"/>
        <v>42495.708333333328</v>
      </c>
      <c r="K3631">
        <v>1457403364</v>
      </c>
      <c r="L3631" s="9">
        <f t="shared" si="39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2">
        <f t="shared" si="394"/>
        <v>0</v>
      </c>
      <c r="R3631">
        <f t="shared" si="395"/>
        <v>1</v>
      </c>
      <c r="S3631" s="14" t="s">
        <v>8315</v>
      </c>
      <c r="T3631" t="s">
        <v>8357</v>
      </c>
      <c r="U3631" s="9">
        <f t="shared" si="396"/>
        <v>42437.094490740739</v>
      </c>
      <c r="V3631" s="9">
        <f t="shared" si="397"/>
        <v>42495.708333333328</v>
      </c>
      <c r="W3631">
        <f t="shared" si="398"/>
        <v>2016</v>
      </c>
    </row>
    <row r="3632" spans="1:23" ht="60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9">
        <f t="shared" si="392"/>
        <v>41972.888773148152</v>
      </c>
      <c r="K3632">
        <v>1414700390</v>
      </c>
      <c r="L3632" s="9">
        <f t="shared" si="39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2">
        <f t="shared" si="394"/>
        <v>0</v>
      </c>
      <c r="R3632">
        <f t="shared" si="395"/>
        <v>1</v>
      </c>
      <c r="S3632" s="14" t="s">
        <v>8315</v>
      </c>
      <c r="T3632" t="s">
        <v>8357</v>
      </c>
      <c r="U3632" s="9">
        <f t="shared" si="396"/>
        <v>41942.84710648148</v>
      </c>
      <c r="V3632" s="9">
        <f t="shared" si="397"/>
        <v>41972.888773148152</v>
      </c>
      <c r="W3632">
        <f t="shared" si="398"/>
        <v>2014</v>
      </c>
    </row>
    <row r="3633" spans="1:23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9">
        <f t="shared" si="392"/>
        <v>41905.165972222225</v>
      </c>
      <c r="K3633">
        <v>1409335497</v>
      </c>
      <c r="L3633" s="9">
        <f t="shared" si="39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2">
        <f t="shared" si="394"/>
        <v>0.51</v>
      </c>
      <c r="R3633">
        <f t="shared" si="395"/>
        <v>147.88</v>
      </c>
      <c r="S3633" s="14" t="s">
        <v>8315</v>
      </c>
      <c r="T3633" t="s">
        <v>8357</v>
      </c>
      <c r="U3633" s="9">
        <f t="shared" si="396"/>
        <v>41880.753437499996</v>
      </c>
      <c r="V3633" s="9">
        <f t="shared" si="397"/>
        <v>41905.165972222225</v>
      </c>
      <c r="W3633">
        <f t="shared" si="398"/>
        <v>2014</v>
      </c>
    </row>
    <row r="3634" spans="1:23" ht="60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9">
        <f t="shared" si="392"/>
        <v>41966.936909722222</v>
      </c>
      <c r="K3634">
        <v>1415053749</v>
      </c>
      <c r="L3634" s="9">
        <f t="shared" si="39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2">
        <f t="shared" si="394"/>
        <v>0.2</v>
      </c>
      <c r="R3634">
        <f t="shared" si="395"/>
        <v>100</v>
      </c>
      <c r="S3634" s="14" t="s">
        <v>8315</v>
      </c>
      <c r="T3634" t="s">
        <v>8357</v>
      </c>
      <c r="U3634" s="9">
        <f t="shared" si="396"/>
        <v>41946.936909722222</v>
      </c>
      <c r="V3634" s="9">
        <f t="shared" si="397"/>
        <v>41966.936909722222</v>
      </c>
      <c r="W3634">
        <f t="shared" si="398"/>
        <v>2014</v>
      </c>
    </row>
    <row r="3635" spans="1:23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9">
        <f t="shared" si="392"/>
        <v>42693.041666666672</v>
      </c>
      <c r="K3635">
        <v>1475765867</v>
      </c>
      <c r="L3635" s="9">
        <f t="shared" si="39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2">
        <f t="shared" si="394"/>
        <v>0.35</v>
      </c>
      <c r="R3635">
        <f t="shared" si="395"/>
        <v>56.84</v>
      </c>
      <c r="S3635" s="14" t="s">
        <v>8315</v>
      </c>
      <c r="T3635" t="s">
        <v>8357</v>
      </c>
      <c r="U3635" s="9">
        <f t="shared" si="396"/>
        <v>42649.623460648145</v>
      </c>
      <c r="V3635" s="9">
        <f t="shared" si="397"/>
        <v>42693.041666666672</v>
      </c>
      <c r="W3635">
        <f t="shared" si="398"/>
        <v>2016</v>
      </c>
    </row>
    <row r="3636" spans="1:23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9">
        <f t="shared" si="392"/>
        <v>42749.165972222225</v>
      </c>
      <c r="K3636">
        <v>1480219174</v>
      </c>
      <c r="L3636" s="9">
        <f t="shared" si="39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2">
        <f t="shared" si="394"/>
        <v>0.04</v>
      </c>
      <c r="R3636">
        <f t="shared" si="395"/>
        <v>176.94</v>
      </c>
      <c r="S3636" s="14" t="s">
        <v>8315</v>
      </c>
      <c r="T3636" t="s">
        <v>8357</v>
      </c>
      <c r="U3636" s="9">
        <f t="shared" si="396"/>
        <v>42701.166365740741</v>
      </c>
      <c r="V3636" s="9">
        <f t="shared" si="397"/>
        <v>42749.165972222225</v>
      </c>
      <c r="W3636">
        <f t="shared" si="398"/>
        <v>2016</v>
      </c>
    </row>
    <row r="3637" spans="1:23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9">
        <f t="shared" si="392"/>
        <v>42480.88282407407</v>
      </c>
      <c r="K3637">
        <v>1458594676</v>
      </c>
      <c r="L3637" s="9">
        <f t="shared" si="39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2">
        <f t="shared" si="394"/>
        <v>0.36</v>
      </c>
      <c r="R3637">
        <f t="shared" si="395"/>
        <v>127.6</v>
      </c>
      <c r="S3637" s="14" t="s">
        <v>8315</v>
      </c>
      <c r="T3637" t="s">
        <v>8357</v>
      </c>
      <c r="U3637" s="9">
        <f t="shared" si="396"/>
        <v>42450.88282407407</v>
      </c>
      <c r="V3637" s="9">
        <f t="shared" si="397"/>
        <v>42480.88282407407</v>
      </c>
      <c r="W3637">
        <f t="shared" si="398"/>
        <v>2016</v>
      </c>
    </row>
    <row r="3638" spans="1:23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9">
        <f t="shared" si="392"/>
        <v>42261.694780092592</v>
      </c>
      <c r="K3638">
        <v>1439224829</v>
      </c>
      <c r="L3638" s="9">
        <f t="shared" si="393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s="12">
        <f t="shared" si="394"/>
        <v>0</v>
      </c>
      <c r="R3638">
        <f t="shared" si="395"/>
        <v>0</v>
      </c>
      <c r="S3638" s="14" t="s">
        <v>8315</v>
      </c>
      <c r="T3638" t="s">
        <v>8357</v>
      </c>
      <c r="U3638" s="9">
        <f t="shared" si="396"/>
        <v>42226.694780092592</v>
      </c>
      <c r="V3638" s="9">
        <f t="shared" si="397"/>
        <v>42261.694780092592</v>
      </c>
      <c r="W3638">
        <f t="shared" si="398"/>
        <v>2015</v>
      </c>
    </row>
    <row r="3639" spans="1:23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9">
        <f t="shared" si="392"/>
        <v>42005.700636574074</v>
      </c>
      <c r="K3639">
        <v>1417538935</v>
      </c>
      <c r="L3639" s="9">
        <f t="shared" si="39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2">
        <f t="shared" si="394"/>
        <v>0.31</v>
      </c>
      <c r="R3639">
        <f t="shared" si="395"/>
        <v>66.14</v>
      </c>
      <c r="S3639" s="14" t="s">
        <v>8315</v>
      </c>
      <c r="T3639" t="s">
        <v>8357</v>
      </c>
      <c r="U3639" s="9">
        <f t="shared" si="396"/>
        <v>41975.700636574074</v>
      </c>
      <c r="V3639" s="9">
        <f t="shared" si="397"/>
        <v>42005.700636574074</v>
      </c>
      <c r="W3639">
        <f t="shared" si="398"/>
        <v>2014</v>
      </c>
    </row>
    <row r="3640" spans="1:23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9">
        <f t="shared" si="392"/>
        <v>42113.631157407406</v>
      </c>
      <c r="K3640">
        <v>1424275732</v>
      </c>
      <c r="L3640" s="9">
        <f t="shared" si="39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2">
        <f t="shared" si="394"/>
        <v>7.0000000000000007E-2</v>
      </c>
      <c r="R3640">
        <f t="shared" si="395"/>
        <v>108</v>
      </c>
      <c r="S3640" s="14" t="s">
        <v>8315</v>
      </c>
      <c r="T3640" t="s">
        <v>8357</v>
      </c>
      <c r="U3640" s="9">
        <f t="shared" si="396"/>
        <v>42053.672824074078</v>
      </c>
      <c r="V3640" s="9">
        <f t="shared" si="397"/>
        <v>42113.631157407406</v>
      </c>
      <c r="W3640">
        <f t="shared" si="398"/>
        <v>2015</v>
      </c>
    </row>
    <row r="3641" spans="1:23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9">
        <f t="shared" si="392"/>
        <v>42650.632638888885</v>
      </c>
      <c r="K3641">
        <v>1470672906</v>
      </c>
      <c r="L3641" s="9">
        <f t="shared" si="39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2">
        <f t="shared" si="394"/>
        <v>0</v>
      </c>
      <c r="R3641">
        <f t="shared" si="395"/>
        <v>1</v>
      </c>
      <c r="S3641" s="14" t="s">
        <v>8315</v>
      </c>
      <c r="T3641" t="s">
        <v>8357</v>
      </c>
      <c r="U3641" s="9">
        <f t="shared" si="396"/>
        <v>42590.677152777775</v>
      </c>
      <c r="V3641" s="9">
        <f t="shared" si="397"/>
        <v>42650.632638888885</v>
      </c>
      <c r="W3641">
        <f t="shared" si="398"/>
        <v>2016</v>
      </c>
    </row>
    <row r="3642" spans="1:23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9">
        <f t="shared" si="392"/>
        <v>42134.781597222223</v>
      </c>
      <c r="K3642">
        <v>1428691530</v>
      </c>
      <c r="L3642" s="9">
        <f t="shared" si="39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2">
        <f t="shared" si="394"/>
        <v>0.06</v>
      </c>
      <c r="R3642">
        <f t="shared" si="395"/>
        <v>18.329999999999998</v>
      </c>
      <c r="S3642" s="14" t="s">
        <v>8315</v>
      </c>
      <c r="T3642" t="s">
        <v>8357</v>
      </c>
      <c r="U3642" s="9">
        <f t="shared" si="396"/>
        <v>42104.781597222223</v>
      </c>
      <c r="V3642" s="9">
        <f t="shared" si="397"/>
        <v>42134.781597222223</v>
      </c>
      <c r="W3642">
        <f t="shared" si="398"/>
        <v>2015</v>
      </c>
    </row>
    <row r="3643" spans="1:23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9">
        <f t="shared" si="392"/>
        <v>41917.208333333336</v>
      </c>
      <c r="K3643">
        <v>1410966179</v>
      </c>
      <c r="L3643" s="9">
        <f t="shared" si="393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s="12">
        <f t="shared" si="394"/>
        <v>0</v>
      </c>
      <c r="R3643">
        <f t="shared" si="395"/>
        <v>0</v>
      </c>
      <c r="S3643" s="14" t="s">
        <v>8315</v>
      </c>
      <c r="T3643" t="s">
        <v>8357</v>
      </c>
      <c r="U3643" s="9">
        <f t="shared" si="396"/>
        <v>41899.627071759256</v>
      </c>
      <c r="V3643" s="9">
        <f t="shared" si="397"/>
        <v>41917.208333333336</v>
      </c>
      <c r="W3643">
        <f t="shared" si="398"/>
        <v>2014</v>
      </c>
    </row>
    <row r="3644" spans="1:23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9">
        <f t="shared" si="392"/>
        <v>42338.708333333328</v>
      </c>
      <c r="K3644">
        <v>1445369727</v>
      </c>
      <c r="L3644" s="9">
        <f t="shared" si="39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2">
        <f t="shared" si="394"/>
        <v>0.02</v>
      </c>
      <c r="R3644">
        <f t="shared" si="395"/>
        <v>7.5</v>
      </c>
      <c r="S3644" s="14" t="s">
        <v>8315</v>
      </c>
      <c r="T3644" t="s">
        <v>8357</v>
      </c>
      <c r="U3644" s="9">
        <f t="shared" si="396"/>
        <v>42297.816284722227</v>
      </c>
      <c r="V3644" s="9">
        <f t="shared" si="397"/>
        <v>42338.708333333328</v>
      </c>
      <c r="W3644">
        <f t="shared" si="398"/>
        <v>2015</v>
      </c>
    </row>
    <row r="3645" spans="1:23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9">
        <f t="shared" si="392"/>
        <v>42325.185636574075</v>
      </c>
      <c r="K3645">
        <v>1444274839</v>
      </c>
      <c r="L3645" s="9">
        <f t="shared" si="39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2">
        <f t="shared" si="394"/>
        <v>0</v>
      </c>
      <c r="R3645">
        <f t="shared" si="395"/>
        <v>0</v>
      </c>
      <c r="S3645" s="14" t="s">
        <v>8315</v>
      </c>
      <c r="T3645" t="s">
        <v>8357</v>
      </c>
      <c r="U3645" s="9">
        <f t="shared" si="396"/>
        <v>42285.143969907411</v>
      </c>
      <c r="V3645" s="9">
        <f t="shared" si="397"/>
        <v>42325.185636574075</v>
      </c>
      <c r="W3645">
        <f t="shared" si="398"/>
        <v>2015</v>
      </c>
    </row>
    <row r="3646" spans="1:23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9">
        <f t="shared" si="392"/>
        <v>42437.207638888889</v>
      </c>
      <c r="K3646">
        <v>1454996887</v>
      </c>
      <c r="L3646" s="9">
        <f t="shared" si="39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2">
        <f t="shared" si="394"/>
        <v>0.16</v>
      </c>
      <c r="R3646">
        <f t="shared" si="395"/>
        <v>68.42</v>
      </c>
      <c r="S3646" s="14" t="s">
        <v>8315</v>
      </c>
      <c r="T3646" t="s">
        <v>8357</v>
      </c>
      <c r="U3646" s="9">
        <f t="shared" si="396"/>
        <v>42409.241747685184</v>
      </c>
      <c r="V3646" s="9">
        <f t="shared" si="397"/>
        <v>42437.207638888889</v>
      </c>
      <c r="W3646">
        <f t="shared" si="398"/>
        <v>2016</v>
      </c>
    </row>
    <row r="3647" spans="1:23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9">
        <f t="shared" si="392"/>
        <v>42696.012013888889</v>
      </c>
      <c r="K3647">
        <v>1477178238</v>
      </c>
      <c r="L3647" s="9">
        <f t="shared" si="39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2">
        <f t="shared" si="394"/>
        <v>0</v>
      </c>
      <c r="R3647">
        <f t="shared" si="395"/>
        <v>1</v>
      </c>
      <c r="S3647" s="14" t="s">
        <v>8315</v>
      </c>
      <c r="T3647" t="s">
        <v>8357</v>
      </c>
      <c r="U3647" s="9">
        <f t="shared" si="396"/>
        <v>42665.970347222217</v>
      </c>
      <c r="V3647" s="9">
        <f t="shared" si="397"/>
        <v>42696.012013888889</v>
      </c>
      <c r="W3647">
        <f t="shared" si="398"/>
        <v>2016</v>
      </c>
    </row>
    <row r="3648" spans="1:23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9">
        <f t="shared" si="392"/>
        <v>42171.979166666672</v>
      </c>
      <c r="K3648">
        <v>1431770802</v>
      </c>
      <c r="L3648" s="9">
        <f t="shared" si="39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2">
        <f t="shared" si="394"/>
        <v>0.05</v>
      </c>
      <c r="R3648">
        <f t="shared" si="395"/>
        <v>60.13</v>
      </c>
      <c r="S3648" s="14" t="s">
        <v>8315</v>
      </c>
      <c r="T3648" t="s">
        <v>8357</v>
      </c>
      <c r="U3648" s="9">
        <f t="shared" si="396"/>
        <v>42140.421319444446</v>
      </c>
      <c r="V3648" s="9">
        <f t="shared" si="397"/>
        <v>42171.979166666672</v>
      </c>
      <c r="W3648">
        <f t="shared" si="398"/>
        <v>2015</v>
      </c>
    </row>
    <row r="3649" spans="1:23" ht="60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9">
        <f t="shared" si="392"/>
        <v>42643.749155092592</v>
      </c>
      <c r="K3649">
        <v>1471370327</v>
      </c>
      <c r="L3649" s="9">
        <f t="shared" si="39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2">
        <f t="shared" si="394"/>
        <v>0.06</v>
      </c>
      <c r="R3649">
        <f t="shared" si="395"/>
        <v>15</v>
      </c>
      <c r="S3649" s="14" t="s">
        <v>8315</v>
      </c>
      <c r="T3649" t="s">
        <v>8357</v>
      </c>
      <c r="U3649" s="9">
        <f t="shared" si="396"/>
        <v>42598.749155092592</v>
      </c>
      <c r="V3649" s="9">
        <f t="shared" si="397"/>
        <v>42643.749155092592</v>
      </c>
      <c r="W3649">
        <f t="shared" si="398"/>
        <v>2016</v>
      </c>
    </row>
    <row r="3650" spans="1:23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9">
        <f t="shared" ref="J3650:J3713" si="399">(I3650/86400)+DATE(1970,1,1)</f>
        <v>41917.292187500003</v>
      </c>
      <c r="K3650">
        <v>1409900445</v>
      </c>
      <c r="L3650" s="9">
        <f t="shared" ref="L3650:L3713" si="400">(K3650/86400)+DATE(1970,1,1)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2">
        <f t="shared" si="394"/>
        <v>1</v>
      </c>
      <c r="R3650">
        <f t="shared" si="395"/>
        <v>550.04</v>
      </c>
      <c r="S3650" s="14" t="s">
        <v>8315</v>
      </c>
      <c r="T3650" t="s">
        <v>8316</v>
      </c>
      <c r="U3650" s="9">
        <f t="shared" si="396"/>
        <v>41887.292187500003</v>
      </c>
      <c r="V3650" s="9">
        <f t="shared" si="397"/>
        <v>41917.292187500003</v>
      </c>
      <c r="W3650">
        <f t="shared" si="398"/>
        <v>2014</v>
      </c>
    </row>
    <row r="3651" spans="1:23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9">
        <f t="shared" si="399"/>
        <v>41806.712893518517</v>
      </c>
      <c r="K3651">
        <v>1400691994</v>
      </c>
      <c r="L3651" s="9">
        <f t="shared" si="400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2">
        <f t="shared" ref="Q3651:Q3714" si="401">ROUND(E3651/D3651,2)</f>
        <v>1.04</v>
      </c>
      <c r="R3651">
        <f t="shared" ref="R3651:R3714" si="402">IFERROR(ROUND(E3651/N3651,2),0)</f>
        <v>97.5</v>
      </c>
      <c r="S3651" s="14" t="s">
        <v>8315</v>
      </c>
      <c r="T3651" t="s">
        <v>8316</v>
      </c>
      <c r="U3651" s="9">
        <f t="shared" ref="U3651:U3714" si="403">(K3651/86400)+DATE(1970,1,1)</f>
        <v>41780.712893518517</v>
      </c>
      <c r="V3651" s="9">
        <f t="shared" ref="V3651:V3714" si="404">(I3651/86400)+DATE(1970,1,1)</f>
        <v>41806.712893518517</v>
      </c>
      <c r="W3651">
        <f t="shared" ref="W3651:W3714" si="405">YEAR(U3651)</f>
        <v>2014</v>
      </c>
    </row>
    <row r="3652" spans="1:23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9">
        <f t="shared" si="399"/>
        <v>42402.478981481487</v>
      </c>
      <c r="K3652">
        <v>1452598184</v>
      </c>
      <c r="L3652" s="9">
        <f t="shared" si="400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2">
        <f t="shared" si="401"/>
        <v>1</v>
      </c>
      <c r="R3652">
        <f t="shared" si="402"/>
        <v>29.41</v>
      </c>
      <c r="S3652" s="14" t="s">
        <v>8315</v>
      </c>
      <c r="T3652" t="s">
        <v>8316</v>
      </c>
      <c r="U3652" s="9">
        <f t="shared" si="403"/>
        <v>42381.478981481487</v>
      </c>
      <c r="V3652" s="9">
        <f t="shared" si="404"/>
        <v>42402.478981481487</v>
      </c>
      <c r="W3652">
        <f t="shared" si="405"/>
        <v>2016</v>
      </c>
    </row>
    <row r="3653" spans="1:23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9">
        <f t="shared" si="399"/>
        <v>41861.665972222225</v>
      </c>
      <c r="K3653">
        <v>1404833442</v>
      </c>
      <c r="L3653" s="9">
        <f t="shared" si="400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2">
        <f t="shared" si="401"/>
        <v>1.04</v>
      </c>
      <c r="R3653">
        <f t="shared" si="402"/>
        <v>57.78</v>
      </c>
      <c r="S3653" s="14" t="s">
        <v>8315</v>
      </c>
      <c r="T3653" t="s">
        <v>8316</v>
      </c>
      <c r="U3653" s="9">
        <f t="shared" si="403"/>
        <v>41828.646319444444</v>
      </c>
      <c r="V3653" s="9">
        <f t="shared" si="404"/>
        <v>41861.665972222225</v>
      </c>
      <c r="W3653">
        <f t="shared" si="405"/>
        <v>2014</v>
      </c>
    </row>
    <row r="3654" spans="1:23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9">
        <f t="shared" si="399"/>
        <v>42607.165972222225</v>
      </c>
      <c r="K3654">
        <v>1471188502</v>
      </c>
      <c r="L3654" s="9">
        <f t="shared" si="400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2">
        <f t="shared" si="401"/>
        <v>2.5099999999999998</v>
      </c>
      <c r="R3654">
        <f t="shared" si="402"/>
        <v>44.24</v>
      </c>
      <c r="S3654" s="14" t="s">
        <v>8315</v>
      </c>
      <c r="T3654" t="s">
        <v>8316</v>
      </c>
      <c r="U3654" s="9">
        <f t="shared" si="403"/>
        <v>42596.644699074073</v>
      </c>
      <c r="V3654" s="9">
        <f t="shared" si="404"/>
        <v>42607.165972222225</v>
      </c>
      <c r="W3654">
        <f t="shared" si="405"/>
        <v>2016</v>
      </c>
    </row>
    <row r="3655" spans="1:23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9">
        <f t="shared" si="399"/>
        <v>42221.363506944443</v>
      </c>
      <c r="K3655">
        <v>1436172207</v>
      </c>
      <c r="L3655" s="9">
        <f t="shared" si="400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2">
        <f t="shared" si="401"/>
        <v>1.01</v>
      </c>
      <c r="R3655">
        <f t="shared" si="402"/>
        <v>60.91</v>
      </c>
      <c r="S3655" s="14" t="s">
        <v>8315</v>
      </c>
      <c r="T3655" t="s">
        <v>8316</v>
      </c>
      <c r="U3655" s="9">
        <f t="shared" si="403"/>
        <v>42191.363506944443</v>
      </c>
      <c r="V3655" s="9">
        <f t="shared" si="404"/>
        <v>42221.363506944443</v>
      </c>
      <c r="W3655">
        <f t="shared" si="405"/>
        <v>2015</v>
      </c>
    </row>
    <row r="3656" spans="1:23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9">
        <f t="shared" si="399"/>
        <v>42463.708333333328</v>
      </c>
      <c r="K3656">
        <v>1457690386</v>
      </c>
      <c r="L3656" s="9">
        <f t="shared" si="400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2">
        <f t="shared" si="401"/>
        <v>1.74</v>
      </c>
      <c r="R3656">
        <f t="shared" si="402"/>
        <v>68.84</v>
      </c>
      <c r="S3656" s="14" t="s">
        <v>8315</v>
      </c>
      <c r="T3656" t="s">
        <v>8316</v>
      </c>
      <c r="U3656" s="9">
        <f t="shared" si="403"/>
        <v>42440.416504629626</v>
      </c>
      <c r="V3656" s="9">
        <f t="shared" si="404"/>
        <v>42463.708333333328</v>
      </c>
      <c r="W3656">
        <f t="shared" si="405"/>
        <v>2016</v>
      </c>
    </row>
    <row r="3657" spans="1:23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9">
        <f t="shared" si="399"/>
        <v>42203.290972222225</v>
      </c>
      <c r="K3657">
        <v>1434654998</v>
      </c>
      <c r="L3657" s="9">
        <f t="shared" si="400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2">
        <f t="shared" si="401"/>
        <v>1.1599999999999999</v>
      </c>
      <c r="R3657">
        <f t="shared" si="402"/>
        <v>73.58</v>
      </c>
      <c r="S3657" s="14" t="s">
        <v>8315</v>
      </c>
      <c r="T3657" t="s">
        <v>8316</v>
      </c>
      <c r="U3657" s="9">
        <f t="shared" si="403"/>
        <v>42173.803217592591</v>
      </c>
      <c r="V3657" s="9">
        <f t="shared" si="404"/>
        <v>42203.290972222225</v>
      </c>
      <c r="W3657">
        <f t="shared" si="405"/>
        <v>2015</v>
      </c>
    </row>
    <row r="3658" spans="1:23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9">
        <f t="shared" si="399"/>
        <v>42767.957638888889</v>
      </c>
      <c r="K3658">
        <v>1483393836</v>
      </c>
      <c r="L3658" s="9">
        <f t="shared" si="400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 s="12">
        <f t="shared" si="401"/>
        <v>1.06</v>
      </c>
      <c r="R3658">
        <f t="shared" si="402"/>
        <v>115.02</v>
      </c>
      <c r="S3658" s="14" t="s">
        <v>8315</v>
      </c>
      <c r="T3658" t="s">
        <v>8316</v>
      </c>
      <c r="U3658" s="9">
        <f t="shared" si="403"/>
        <v>42737.910138888888</v>
      </c>
      <c r="V3658" s="9">
        <f t="shared" si="404"/>
        <v>42767.957638888889</v>
      </c>
      <c r="W3658">
        <f t="shared" si="405"/>
        <v>2017</v>
      </c>
    </row>
    <row r="3659" spans="1:23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9">
        <f t="shared" si="399"/>
        <v>42522.904166666667</v>
      </c>
      <c r="K3659">
        <v>1462806419</v>
      </c>
      <c r="L3659" s="9">
        <f t="shared" si="400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 s="12">
        <f t="shared" si="401"/>
        <v>1.1100000000000001</v>
      </c>
      <c r="R3659">
        <f t="shared" si="402"/>
        <v>110.75</v>
      </c>
      <c r="S3659" s="14" t="s">
        <v>8315</v>
      </c>
      <c r="T3659" t="s">
        <v>8316</v>
      </c>
      <c r="U3659" s="9">
        <f t="shared" si="403"/>
        <v>42499.629849537036</v>
      </c>
      <c r="V3659" s="9">
        <f t="shared" si="404"/>
        <v>42522.904166666667</v>
      </c>
      <c r="W3659">
        <f t="shared" si="405"/>
        <v>2016</v>
      </c>
    </row>
    <row r="3660" spans="1:23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9">
        <f t="shared" si="399"/>
        <v>41822.165972222225</v>
      </c>
      <c r="K3660">
        <v>1400272580</v>
      </c>
      <c r="L3660" s="9">
        <f t="shared" si="400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2">
        <f t="shared" si="401"/>
        <v>1.01</v>
      </c>
      <c r="R3660">
        <f t="shared" si="402"/>
        <v>75.5</v>
      </c>
      <c r="S3660" s="14" t="s">
        <v>8315</v>
      </c>
      <c r="T3660" t="s">
        <v>8316</v>
      </c>
      <c r="U3660" s="9">
        <f t="shared" si="403"/>
        <v>41775.858564814815</v>
      </c>
      <c r="V3660" s="9">
        <f t="shared" si="404"/>
        <v>41822.165972222225</v>
      </c>
      <c r="W3660">
        <f t="shared" si="405"/>
        <v>2014</v>
      </c>
    </row>
    <row r="3661" spans="1:23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9">
        <f t="shared" si="399"/>
        <v>42082.610416666663</v>
      </c>
      <c r="K3661">
        <v>1424414350</v>
      </c>
      <c r="L3661" s="9">
        <f t="shared" si="400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2">
        <f t="shared" si="401"/>
        <v>1.02</v>
      </c>
      <c r="R3661">
        <f t="shared" si="402"/>
        <v>235.46</v>
      </c>
      <c r="S3661" s="14" t="s">
        <v>8315</v>
      </c>
      <c r="T3661" t="s">
        <v>8316</v>
      </c>
      <c r="U3661" s="9">
        <f t="shared" si="403"/>
        <v>42055.277199074073</v>
      </c>
      <c r="V3661" s="9">
        <f t="shared" si="404"/>
        <v>42082.610416666663</v>
      </c>
      <c r="W3661">
        <f t="shared" si="405"/>
        <v>2015</v>
      </c>
    </row>
    <row r="3662" spans="1:23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9">
        <f t="shared" si="399"/>
        <v>41996.881076388891</v>
      </c>
      <c r="K3662">
        <v>1417208925</v>
      </c>
      <c r="L3662" s="9">
        <f t="shared" si="400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2">
        <f t="shared" si="401"/>
        <v>1</v>
      </c>
      <c r="R3662">
        <f t="shared" si="402"/>
        <v>11.36</v>
      </c>
      <c r="S3662" s="14" t="s">
        <v>8315</v>
      </c>
      <c r="T3662" t="s">
        <v>8316</v>
      </c>
      <c r="U3662" s="9">
        <f t="shared" si="403"/>
        <v>41971.881076388891</v>
      </c>
      <c r="V3662" s="9">
        <f t="shared" si="404"/>
        <v>41996.881076388891</v>
      </c>
      <c r="W3662">
        <f t="shared" si="405"/>
        <v>2014</v>
      </c>
    </row>
    <row r="3663" spans="1:23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9">
        <f t="shared" si="399"/>
        <v>42470.166666666672</v>
      </c>
      <c r="K3663">
        <v>1458336672</v>
      </c>
      <c r="L3663" s="9">
        <f t="shared" si="400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2">
        <f t="shared" si="401"/>
        <v>1.1100000000000001</v>
      </c>
      <c r="R3663">
        <f t="shared" si="402"/>
        <v>92.5</v>
      </c>
      <c r="S3663" s="14" t="s">
        <v>8315</v>
      </c>
      <c r="T3663" t="s">
        <v>8316</v>
      </c>
      <c r="U3663" s="9">
        <f t="shared" si="403"/>
        <v>42447.896666666667</v>
      </c>
      <c r="V3663" s="9">
        <f t="shared" si="404"/>
        <v>42470.166666666672</v>
      </c>
      <c r="W3663">
        <f t="shared" si="405"/>
        <v>2016</v>
      </c>
    </row>
    <row r="3664" spans="1:23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9">
        <f t="shared" si="399"/>
        <v>42094.178402777776</v>
      </c>
      <c r="K3664">
        <v>1425187014</v>
      </c>
      <c r="L3664" s="9">
        <f t="shared" si="400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2">
        <f t="shared" si="401"/>
        <v>1.01</v>
      </c>
      <c r="R3664">
        <f t="shared" si="402"/>
        <v>202.85</v>
      </c>
      <c r="S3664" s="14" t="s">
        <v>8315</v>
      </c>
      <c r="T3664" t="s">
        <v>8316</v>
      </c>
      <c r="U3664" s="9">
        <f t="shared" si="403"/>
        <v>42064.220069444447</v>
      </c>
      <c r="V3664" s="9">
        <f t="shared" si="404"/>
        <v>42094.178402777776</v>
      </c>
      <c r="W3664">
        <f t="shared" si="405"/>
        <v>2015</v>
      </c>
    </row>
    <row r="3665" spans="1:23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9">
        <f t="shared" si="399"/>
        <v>42725.493402777778</v>
      </c>
      <c r="K3665">
        <v>1477133430</v>
      </c>
      <c r="L3665" s="9">
        <f t="shared" si="400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2">
        <f t="shared" si="401"/>
        <v>1.04</v>
      </c>
      <c r="R3665">
        <f t="shared" si="402"/>
        <v>26</v>
      </c>
      <c r="S3665" s="14" t="s">
        <v>8315</v>
      </c>
      <c r="T3665" t="s">
        <v>8316</v>
      </c>
      <c r="U3665" s="9">
        <f t="shared" si="403"/>
        <v>42665.451736111107</v>
      </c>
      <c r="V3665" s="9">
        <f t="shared" si="404"/>
        <v>42725.493402777778</v>
      </c>
      <c r="W3665">
        <f t="shared" si="405"/>
        <v>2016</v>
      </c>
    </row>
    <row r="3666" spans="1:23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9">
        <f t="shared" si="399"/>
        <v>42537.248715277776</v>
      </c>
      <c r="K3666">
        <v>1464847089</v>
      </c>
      <c r="L3666" s="9">
        <f t="shared" si="400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2">
        <f t="shared" si="401"/>
        <v>1.0900000000000001</v>
      </c>
      <c r="R3666">
        <f t="shared" si="402"/>
        <v>46.05</v>
      </c>
      <c r="S3666" s="14" t="s">
        <v>8315</v>
      </c>
      <c r="T3666" t="s">
        <v>8316</v>
      </c>
      <c r="U3666" s="9">
        <f t="shared" si="403"/>
        <v>42523.248715277776</v>
      </c>
      <c r="V3666" s="9">
        <f t="shared" si="404"/>
        <v>42537.248715277776</v>
      </c>
      <c r="W3666">
        <f t="shared" si="405"/>
        <v>2016</v>
      </c>
    </row>
    <row r="3667" spans="1:23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9">
        <f t="shared" si="399"/>
        <v>42305.829166666663</v>
      </c>
      <c r="K3667">
        <v>1445109822</v>
      </c>
      <c r="L3667" s="9">
        <f t="shared" si="400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2">
        <f t="shared" si="401"/>
        <v>1.1499999999999999</v>
      </c>
      <c r="R3667">
        <f t="shared" si="402"/>
        <v>51</v>
      </c>
      <c r="S3667" s="14" t="s">
        <v>8315</v>
      </c>
      <c r="T3667" t="s">
        <v>8316</v>
      </c>
      <c r="U3667" s="9">
        <f t="shared" si="403"/>
        <v>42294.808124999996</v>
      </c>
      <c r="V3667" s="9">
        <f t="shared" si="404"/>
        <v>42305.829166666663</v>
      </c>
      <c r="W3667">
        <f t="shared" si="405"/>
        <v>2015</v>
      </c>
    </row>
    <row r="3668" spans="1:23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9">
        <f t="shared" si="399"/>
        <v>41844.291666666664</v>
      </c>
      <c r="K3668">
        <v>1404337382</v>
      </c>
      <c r="L3668" s="9">
        <f t="shared" si="400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2">
        <f t="shared" si="401"/>
        <v>1</v>
      </c>
      <c r="R3668">
        <f t="shared" si="402"/>
        <v>31.58</v>
      </c>
      <c r="S3668" s="14" t="s">
        <v>8315</v>
      </c>
      <c r="T3668" t="s">
        <v>8316</v>
      </c>
      <c r="U3668" s="9">
        <f t="shared" si="403"/>
        <v>41822.90488425926</v>
      </c>
      <c r="V3668" s="9">
        <f t="shared" si="404"/>
        <v>41844.291666666664</v>
      </c>
      <c r="W3668">
        <f t="shared" si="405"/>
        <v>2014</v>
      </c>
    </row>
    <row r="3669" spans="1:23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9">
        <f t="shared" si="399"/>
        <v>42203.970127314809</v>
      </c>
      <c r="K3669">
        <v>1434669419</v>
      </c>
      <c r="L3669" s="9">
        <f t="shared" si="400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 s="12">
        <f t="shared" si="401"/>
        <v>1.03</v>
      </c>
      <c r="R3669">
        <f t="shared" si="402"/>
        <v>53.36</v>
      </c>
      <c r="S3669" s="14" t="s">
        <v>8315</v>
      </c>
      <c r="T3669" t="s">
        <v>8316</v>
      </c>
      <c r="U3669" s="9">
        <f t="shared" si="403"/>
        <v>42173.970127314809</v>
      </c>
      <c r="V3669" s="9">
        <f t="shared" si="404"/>
        <v>42203.970127314809</v>
      </c>
      <c r="W3669">
        <f t="shared" si="405"/>
        <v>2015</v>
      </c>
    </row>
    <row r="3670" spans="1:23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9">
        <f t="shared" si="399"/>
        <v>42208.772916666669</v>
      </c>
      <c r="K3670">
        <v>1435670452</v>
      </c>
      <c r="L3670" s="9">
        <f t="shared" si="400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2">
        <f t="shared" si="401"/>
        <v>1.04</v>
      </c>
      <c r="R3670">
        <f t="shared" si="402"/>
        <v>36.96</v>
      </c>
      <c r="S3670" s="14" t="s">
        <v>8315</v>
      </c>
      <c r="T3670" t="s">
        <v>8316</v>
      </c>
      <c r="U3670" s="9">
        <f t="shared" si="403"/>
        <v>42185.556157407409</v>
      </c>
      <c r="V3670" s="9">
        <f t="shared" si="404"/>
        <v>42208.772916666669</v>
      </c>
      <c r="W3670">
        <f t="shared" si="405"/>
        <v>2015</v>
      </c>
    </row>
    <row r="3671" spans="1:23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9">
        <f t="shared" si="399"/>
        <v>42166.675196759257</v>
      </c>
      <c r="K3671">
        <v>1431447137</v>
      </c>
      <c r="L3671" s="9">
        <f t="shared" si="400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2">
        <f t="shared" si="401"/>
        <v>1.38</v>
      </c>
      <c r="R3671">
        <f t="shared" si="402"/>
        <v>81.290000000000006</v>
      </c>
      <c r="S3671" s="14" t="s">
        <v>8315</v>
      </c>
      <c r="T3671" t="s">
        <v>8316</v>
      </c>
      <c r="U3671" s="9">
        <f t="shared" si="403"/>
        <v>42136.675196759257</v>
      </c>
      <c r="V3671" s="9">
        <f t="shared" si="404"/>
        <v>42166.675196759257</v>
      </c>
      <c r="W3671">
        <f t="shared" si="405"/>
        <v>2015</v>
      </c>
    </row>
    <row r="3672" spans="1:23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9">
        <f t="shared" si="399"/>
        <v>42155.958333333328</v>
      </c>
      <c r="K3672">
        <v>1431951611</v>
      </c>
      <c r="L3672" s="9">
        <f t="shared" si="400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2">
        <f t="shared" si="401"/>
        <v>1.1000000000000001</v>
      </c>
      <c r="R3672">
        <f t="shared" si="402"/>
        <v>20.079999999999998</v>
      </c>
      <c r="S3672" s="14" t="s">
        <v>8315</v>
      </c>
      <c r="T3672" t="s">
        <v>8316</v>
      </c>
      <c r="U3672" s="9">
        <f t="shared" si="403"/>
        <v>42142.514016203699</v>
      </c>
      <c r="V3672" s="9">
        <f t="shared" si="404"/>
        <v>42155.958333333328</v>
      </c>
      <c r="W3672">
        <f t="shared" si="405"/>
        <v>2015</v>
      </c>
    </row>
    <row r="3673" spans="1:23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9">
        <f t="shared" si="399"/>
        <v>41841.165972222225</v>
      </c>
      <c r="K3673">
        <v>1404140667</v>
      </c>
      <c r="L3673" s="9">
        <f t="shared" si="400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2">
        <f t="shared" si="401"/>
        <v>1.01</v>
      </c>
      <c r="R3673">
        <f t="shared" si="402"/>
        <v>88.25</v>
      </c>
      <c r="S3673" s="14" t="s">
        <v>8315</v>
      </c>
      <c r="T3673" t="s">
        <v>8316</v>
      </c>
      <c r="U3673" s="9">
        <f t="shared" si="403"/>
        <v>41820.62809027778</v>
      </c>
      <c r="V3673" s="9">
        <f t="shared" si="404"/>
        <v>41841.165972222225</v>
      </c>
      <c r="W3673">
        <f t="shared" si="405"/>
        <v>2014</v>
      </c>
    </row>
    <row r="3674" spans="1:23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9">
        <f t="shared" si="399"/>
        <v>41908.946574074071</v>
      </c>
      <c r="K3674">
        <v>1409179384</v>
      </c>
      <c r="L3674" s="9">
        <f t="shared" si="400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2">
        <f t="shared" si="401"/>
        <v>1.02</v>
      </c>
      <c r="R3674">
        <f t="shared" si="402"/>
        <v>53.44</v>
      </c>
      <c r="S3674" s="14" t="s">
        <v>8315</v>
      </c>
      <c r="T3674" t="s">
        <v>8316</v>
      </c>
      <c r="U3674" s="9">
        <f t="shared" si="403"/>
        <v>41878.946574074071</v>
      </c>
      <c r="V3674" s="9">
        <f t="shared" si="404"/>
        <v>41908.946574074071</v>
      </c>
      <c r="W3674">
        <f t="shared" si="405"/>
        <v>2014</v>
      </c>
    </row>
    <row r="3675" spans="1:23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9">
        <f t="shared" si="399"/>
        <v>41948.536111111112</v>
      </c>
      <c r="K3675">
        <v>1412233497</v>
      </c>
      <c r="L3675" s="9">
        <f t="shared" si="400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2">
        <f t="shared" si="401"/>
        <v>1.1399999999999999</v>
      </c>
      <c r="R3675">
        <f t="shared" si="402"/>
        <v>39.869999999999997</v>
      </c>
      <c r="S3675" s="14" t="s">
        <v>8315</v>
      </c>
      <c r="T3675" t="s">
        <v>8316</v>
      </c>
      <c r="U3675" s="9">
        <f t="shared" si="403"/>
        <v>41914.295104166667</v>
      </c>
      <c r="V3675" s="9">
        <f t="shared" si="404"/>
        <v>41948.536111111112</v>
      </c>
      <c r="W3675">
        <f t="shared" si="405"/>
        <v>2014</v>
      </c>
    </row>
    <row r="3676" spans="1:23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9">
        <f t="shared" si="399"/>
        <v>42616.873020833329</v>
      </c>
      <c r="K3676">
        <v>1467752229</v>
      </c>
      <c r="L3676" s="9">
        <f t="shared" si="400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2">
        <f t="shared" si="401"/>
        <v>1</v>
      </c>
      <c r="R3676">
        <f t="shared" si="402"/>
        <v>145.16</v>
      </c>
      <c r="S3676" s="14" t="s">
        <v>8315</v>
      </c>
      <c r="T3676" t="s">
        <v>8316</v>
      </c>
      <c r="U3676" s="9">
        <f t="shared" si="403"/>
        <v>42556.873020833329</v>
      </c>
      <c r="V3676" s="9">
        <f t="shared" si="404"/>
        <v>42616.873020833329</v>
      </c>
      <c r="W3676">
        <f t="shared" si="405"/>
        <v>2016</v>
      </c>
    </row>
    <row r="3677" spans="1:23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9">
        <f t="shared" si="399"/>
        <v>42505.958333333328</v>
      </c>
      <c r="K3677">
        <v>1462285182</v>
      </c>
      <c r="L3677" s="9">
        <f t="shared" si="400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2">
        <f t="shared" si="401"/>
        <v>1.4</v>
      </c>
      <c r="R3677">
        <f t="shared" si="402"/>
        <v>23.33</v>
      </c>
      <c r="S3677" s="14" t="s">
        <v>8315</v>
      </c>
      <c r="T3677" t="s">
        <v>8316</v>
      </c>
      <c r="U3677" s="9">
        <f t="shared" si="403"/>
        <v>42493.597013888888</v>
      </c>
      <c r="V3677" s="9">
        <f t="shared" si="404"/>
        <v>42505.958333333328</v>
      </c>
      <c r="W3677">
        <f t="shared" si="405"/>
        <v>2016</v>
      </c>
    </row>
    <row r="3678" spans="1:23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9">
        <f t="shared" si="399"/>
        <v>41894.815787037034</v>
      </c>
      <c r="K3678">
        <v>1408995284</v>
      </c>
      <c r="L3678" s="9">
        <f t="shared" si="400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2">
        <f t="shared" si="401"/>
        <v>1.29</v>
      </c>
      <c r="R3678">
        <f t="shared" si="402"/>
        <v>64.38</v>
      </c>
      <c r="S3678" s="14" t="s">
        <v>8315</v>
      </c>
      <c r="T3678" t="s">
        <v>8316</v>
      </c>
      <c r="U3678" s="9">
        <f t="shared" si="403"/>
        <v>41876.815787037034</v>
      </c>
      <c r="V3678" s="9">
        <f t="shared" si="404"/>
        <v>41894.815787037034</v>
      </c>
      <c r="W3678">
        <f t="shared" si="405"/>
        <v>2014</v>
      </c>
    </row>
    <row r="3679" spans="1:23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9">
        <f t="shared" si="399"/>
        <v>41823.165972222225</v>
      </c>
      <c r="K3679">
        <v>1402580818</v>
      </c>
      <c r="L3679" s="9">
        <f t="shared" si="400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 s="12">
        <f t="shared" si="401"/>
        <v>1.03</v>
      </c>
      <c r="R3679">
        <f t="shared" si="402"/>
        <v>62.05</v>
      </c>
      <c r="S3679" s="14" t="s">
        <v>8315</v>
      </c>
      <c r="T3679" t="s">
        <v>8316</v>
      </c>
      <c r="U3679" s="9">
        <f t="shared" si="403"/>
        <v>41802.574282407411</v>
      </c>
      <c r="V3679" s="9">
        <f t="shared" si="404"/>
        <v>41823.165972222225</v>
      </c>
      <c r="W3679">
        <f t="shared" si="405"/>
        <v>2014</v>
      </c>
    </row>
    <row r="3680" spans="1:23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9">
        <f t="shared" si="399"/>
        <v>42155.531226851846</v>
      </c>
      <c r="K3680">
        <v>1430052298</v>
      </c>
      <c r="L3680" s="9">
        <f t="shared" si="400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2">
        <f t="shared" si="401"/>
        <v>1.03</v>
      </c>
      <c r="R3680">
        <f t="shared" si="402"/>
        <v>66.13</v>
      </c>
      <c r="S3680" s="14" t="s">
        <v>8315</v>
      </c>
      <c r="T3680" t="s">
        <v>8316</v>
      </c>
      <c r="U3680" s="9">
        <f t="shared" si="403"/>
        <v>42120.531226851846</v>
      </c>
      <c r="V3680" s="9">
        <f t="shared" si="404"/>
        <v>42155.531226851846</v>
      </c>
      <c r="W3680">
        <f t="shared" si="405"/>
        <v>2015</v>
      </c>
    </row>
    <row r="3681" spans="1:23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9">
        <f t="shared" si="399"/>
        <v>41821.207638888889</v>
      </c>
      <c r="K3681">
        <v>1401214581</v>
      </c>
      <c r="L3681" s="9">
        <f t="shared" si="400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2">
        <f t="shared" si="401"/>
        <v>1.1000000000000001</v>
      </c>
      <c r="R3681">
        <f t="shared" si="402"/>
        <v>73.400000000000006</v>
      </c>
      <c r="S3681" s="14" t="s">
        <v>8315</v>
      </c>
      <c r="T3681" t="s">
        <v>8316</v>
      </c>
      <c r="U3681" s="9">
        <f t="shared" si="403"/>
        <v>41786.761354166665</v>
      </c>
      <c r="V3681" s="9">
        <f t="shared" si="404"/>
        <v>41821.207638888889</v>
      </c>
      <c r="W3681">
        <f t="shared" si="405"/>
        <v>2014</v>
      </c>
    </row>
    <row r="3682" spans="1:23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9">
        <f t="shared" si="399"/>
        <v>42648.454097222224</v>
      </c>
      <c r="K3682">
        <v>1473850434</v>
      </c>
      <c r="L3682" s="9">
        <f t="shared" si="400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 s="12">
        <f t="shared" si="401"/>
        <v>1.1299999999999999</v>
      </c>
      <c r="R3682">
        <f t="shared" si="402"/>
        <v>99.5</v>
      </c>
      <c r="S3682" s="14" t="s">
        <v>8315</v>
      </c>
      <c r="T3682" t="s">
        <v>8316</v>
      </c>
      <c r="U3682" s="9">
        <f t="shared" si="403"/>
        <v>42627.454097222224</v>
      </c>
      <c r="V3682" s="9">
        <f t="shared" si="404"/>
        <v>42648.454097222224</v>
      </c>
      <c r="W3682">
        <f t="shared" si="405"/>
        <v>2016</v>
      </c>
    </row>
    <row r="3683" spans="1:23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9">
        <f t="shared" si="399"/>
        <v>42384.651504629626</v>
      </c>
      <c r="K3683">
        <v>1452008290</v>
      </c>
      <c r="L3683" s="9">
        <f t="shared" si="400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2">
        <f t="shared" si="401"/>
        <v>1.1200000000000001</v>
      </c>
      <c r="R3683">
        <f t="shared" si="402"/>
        <v>62.17</v>
      </c>
      <c r="S3683" s="14" t="s">
        <v>8315</v>
      </c>
      <c r="T3683" t="s">
        <v>8316</v>
      </c>
      <c r="U3683" s="9">
        <f t="shared" si="403"/>
        <v>42374.651504629626</v>
      </c>
      <c r="V3683" s="9">
        <f t="shared" si="404"/>
        <v>42384.651504629626</v>
      </c>
      <c r="W3683">
        <f t="shared" si="405"/>
        <v>2016</v>
      </c>
    </row>
    <row r="3684" spans="1:23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9">
        <f t="shared" si="399"/>
        <v>41806.290972222225</v>
      </c>
      <c r="K3684">
        <v>1399998418</v>
      </c>
      <c r="L3684" s="9">
        <f t="shared" si="400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2">
        <f t="shared" si="401"/>
        <v>1.39</v>
      </c>
      <c r="R3684">
        <f t="shared" si="402"/>
        <v>62.33</v>
      </c>
      <c r="S3684" s="14" t="s">
        <v>8315</v>
      </c>
      <c r="T3684" t="s">
        <v>8316</v>
      </c>
      <c r="U3684" s="9">
        <f t="shared" si="403"/>
        <v>41772.685393518521</v>
      </c>
      <c r="V3684" s="9">
        <f t="shared" si="404"/>
        <v>41806.290972222225</v>
      </c>
      <c r="W3684">
        <f t="shared" si="405"/>
        <v>2014</v>
      </c>
    </row>
    <row r="3685" spans="1:23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9">
        <f t="shared" si="399"/>
        <v>42663.116851851853</v>
      </c>
      <c r="K3685">
        <v>1474339696</v>
      </c>
      <c r="L3685" s="9">
        <f t="shared" si="400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2">
        <f t="shared" si="401"/>
        <v>1.1100000000000001</v>
      </c>
      <c r="R3685">
        <f t="shared" si="402"/>
        <v>58.79</v>
      </c>
      <c r="S3685" s="14" t="s">
        <v>8315</v>
      </c>
      <c r="T3685" t="s">
        <v>8316</v>
      </c>
      <c r="U3685" s="9">
        <f t="shared" si="403"/>
        <v>42633.116851851853</v>
      </c>
      <c r="V3685" s="9">
        <f t="shared" si="404"/>
        <v>42663.116851851853</v>
      </c>
      <c r="W3685">
        <f t="shared" si="405"/>
        <v>2016</v>
      </c>
    </row>
    <row r="3686" spans="1:23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9">
        <f t="shared" si="399"/>
        <v>42249.180393518516</v>
      </c>
      <c r="K3686">
        <v>1438575586</v>
      </c>
      <c r="L3686" s="9">
        <f t="shared" si="400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2">
        <f t="shared" si="401"/>
        <v>1.39</v>
      </c>
      <c r="R3686">
        <f t="shared" si="402"/>
        <v>45.35</v>
      </c>
      <c r="S3686" s="14" t="s">
        <v>8315</v>
      </c>
      <c r="T3686" t="s">
        <v>8316</v>
      </c>
      <c r="U3686" s="9">
        <f t="shared" si="403"/>
        <v>42219.180393518516</v>
      </c>
      <c r="V3686" s="9">
        <f t="shared" si="404"/>
        <v>42249.180393518516</v>
      </c>
      <c r="W3686">
        <f t="shared" si="405"/>
        <v>2015</v>
      </c>
    </row>
    <row r="3687" spans="1:23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9">
        <f t="shared" si="399"/>
        <v>41778.875</v>
      </c>
      <c r="K3687">
        <v>1398348859</v>
      </c>
      <c r="L3687" s="9">
        <f t="shared" si="400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2">
        <f t="shared" si="401"/>
        <v>1.06</v>
      </c>
      <c r="R3687">
        <f t="shared" si="402"/>
        <v>41.94</v>
      </c>
      <c r="S3687" s="14" t="s">
        <v>8315</v>
      </c>
      <c r="T3687" t="s">
        <v>8316</v>
      </c>
      <c r="U3687" s="9">
        <f t="shared" si="403"/>
        <v>41753.593275462961</v>
      </c>
      <c r="V3687" s="9">
        <f t="shared" si="404"/>
        <v>41778.875</v>
      </c>
      <c r="W3687">
        <f t="shared" si="405"/>
        <v>2014</v>
      </c>
    </row>
    <row r="3688" spans="1:23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9">
        <f t="shared" si="399"/>
        <v>42245.165972222225</v>
      </c>
      <c r="K3688">
        <v>1439567660</v>
      </c>
      <c r="L3688" s="9">
        <f t="shared" si="400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2">
        <f t="shared" si="401"/>
        <v>1.01</v>
      </c>
      <c r="R3688">
        <f t="shared" si="402"/>
        <v>59.17</v>
      </c>
      <c r="S3688" s="14" t="s">
        <v>8315</v>
      </c>
      <c r="T3688" t="s">
        <v>8316</v>
      </c>
      <c r="U3688" s="9">
        <f t="shared" si="403"/>
        <v>42230.662731481483</v>
      </c>
      <c r="V3688" s="9">
        <f t="shared" si="404"/>
        <v>42245.165972222225</v>
      </c>
      <c r="W3688">
        <f t="shared" si="405"/>
        <v>2015</v>
      </c>
    </row>
    <row r="3689" spans="1:23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9">
        <f t="shared" si="399"/>
        <v>41817.218229166669</v>
      </c>
      <c r="K3689">
        <v>1401254055</v>
      </c>
      <c r="L3689" s="9">
        <f t="shared" si="400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2">
        <f t="shared" si="401"/>
        <v>1</v>
      </c>
      <c r="R3689">
        <f t="shared" si="402"/>
        <v>200.49</v>
      </c>
      <c r="S3689" s="14" t="s">
        <v>8315</v>
      </c>
      <c r="T3689" t="s">
        <v>8316</v>
      </c>
      <c r="U3689" s="9">
        <f t="shared" si="403"/>
        <v>41787.218229166669</v>
      </c>
      <c r="V3689" s="9">
        <f t="shared" si="404"/>
        <v>41817.218229166669</v>
      </c>
      <c r="W3689">
        <f t="shared" si="405"/>
        <v>2014</v>
      </c>
    </row>
    <row r="3690" spans="1:23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9">
        <f t="shared" si="399"/>
        <v>41859.787083333329</v>
      </c>
      <c r="K3690">
        <v>1404932004</v>
      </c>
      <c r="L3690" s="9">
        <f t="shared" si="400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2">
        <f t="shared" si="401"/>
        <v>1.0900000000000001</v>
      </c>
      <c r="R3690">
        <f t="shared" si="402"/>
        <v>83.97</v>
      </c>
      <c r="S3690" s="14" t="s">
        <v>8315</v>
      </c>
      <c r="T3690" t="s">
        <v>8316</v>
      </c>
      <c r="U3690" s="9">
        <f t="shared" si="403"/>
        <v>41829.787083333329</v>
      </c>
      <c r="V3690" s="9">
        <f t="shared" si="404"/>
        <v>41859.787083333329</v>
      </c>
      <c r="W3690">
        <f t="shared" si="405"/>
        <v>2014</v>
      </c>
    </row>
    <row r="3691" spans="1:23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9">
        <f t="shared" si="399"/>
        <v>42176.934027777781</v>
      </c>
      <c r="K3691">
        <v>1432410639</v>
      </c>
      <c r="L3691" s="9">
        <f t="shared" si="400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2">
        <f t="shared" si="401"/>
        <v>1.18</v>
      </c>
      <c r="R3691">
        <f t="shared" si="402"/>
        <v>57.26</v>
      </c>
      <c r="S3691" s="14" t="s">
        <v>8315</v>
      </c>
      <c r="T3691" t="s">
        <v>8316</v>
      </c>
      <c r="U3691" s="9">
        <f t="shared" si="403"/>
        <v>42147.826840277776</v>
      </c>
      <c r="V3691" s="9">
        <f t="shared" si="404"/>
        <v>42176.934027777781</v>
      </c>
      <c r="W3691">
        <f t="shared" si="405"/>
        <v>2015</v>
      </c>
    </row>
    <row r="3692" spans="1:23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9">
        <f t="shared" si="399"/>
        <v>41970.639849537038</v>
      </c>
      <c r="K3692">
        <v>1414506083</v>
      </c>
      <c r="L3692" s="9">
        <f t="shared" si="400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 s="12">
        <f t="shared" si="401"/>
        <v>1.2</v>
      </c>
      <c r="R3692">
        <f t="shared" si="402"/>
        <v>58.06</v>
      </c>
      <c r="S3692" s="14" t="s">
        <v>8315</v>
      </c>
      <c r="T3692" t="s">
        <v>8316</v>
      </c>
      <c r="U3692" s="9">
        <f t="shared" si="403"/>
        <v>41940.598182870366</v>
      </c>
      <c r="V3692" s="9">
        <f t="shared" si="404"/>
        <v>41970.639849537038</v>
      </c>
      <c r="W3692">
        <f t="shared" si="405"/>
        <v>2014</v>
      </c>
    </row>
    <row r="3693" spans="1:23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9">
        <f t="shared" si="399"/>
        <v>42065.207638888889</v>
      </c>
      <c r="K3693">
        <v>1421426929</v>
      </c>
      <c r="L3693" s="9">
        <f t="shared" si="400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2">
        <f t="shared" si="401"/>
        <v>1.28</v>
      </c>
      <c r="R3693">
        <f t="shared" si="402"/>
        <v>186.8</v>
      </c>
      <c r="S3693" s="14" t="s">
        <v>8315</v>
      </c>
      <c r="T3693" t="s">
        <v>8316</v>
      </c>
      <c r="U3693" s="9">
        <f t="shared" si="403"/>
        <v>42020.700567129628</v>
      </c>
      <c r="V3693" s="9">
        <f t="shared" si="404"/>
        <v>42065.207638888889</v>
      </c>
      <c r="W3693">
        <f t="shared" si="405"/>
        <v>2015</v>
      </c>
    </row>
    <row r="3694" spans="1:23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9">
        <f t="shared" si="399"/>
        <v>41901</v>
      </c>
      <c r="K3694">
        <v>1410304179</v>
      </c>
      <c r="L3694" s="9">
        <f t="shared" si="400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2">
        <f t="shared" si="401"/>
        <v>1.26</v>
      </c>
      <c r="R3694">
        <f t="shared" si="402"/>
        <v>74.12</v>
      </c>
      <c r="S3694" s="14" t="s">
        <v>8315</v>
      </c>
      <c r="T3694" t="s">
        <v>8316</v>
      </c>
      <c r="U3694" s="9">
        <f t="shared" si="403"/>
        <v>41891.96503472222</v>
      </c>
      <c r="V3694" s="9">
        <f t="shared" si="404"/>
        <v>41901</v>
      </c>
      <c r="W3694">
        <f t="shared" si="405"/>
        <v>2014</v>
      </c>
    </row>
    <row r="3695" spans="1:23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9">
        <f t="shared" si="399"/>
        <v>42338.9375</v>
      </c>
      <c r="K3695">
        <v>1446352529</v>
      </c>
      <c r="L3695" s="9">
        <f t="shared" si="400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2">
        <f t="shared" si="401"/>
        <v>1.29</v>
      </c>
      <c r="R3695">
        <f t="shared" si="402"/>
        <v>30.71</v>
      </c>
      <c r="S3695" s="14" t="s">
        <v>8315</v>
      </c>
      <c r="T3695" t="s">
        <v>8316</v>
      </c>
      <c r="U3695" s="9">
        <f t="shared" si="403"/>
        <v>42309.191307870366</v>
      </c>
      <c r="V3695" s="9">
        <f t="shared" si="404"/>
        <v>42338.9375</v>
      </c>
      <c r="W3695">
        <f t="shared" si="405"/>
        <v>2015</v>
      </c>
    </row>
    <row r="3696" spans="1:23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9">
        <f t="shared" si="399"/>
        <v>42527.083333333328</v>
      </c>
      <c r="K3696">
        <v>1461985967</v>
      </c>
      <c r="L3696" s="9">
        <f t="shared" si="400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2">
        <f t="shared" si="401"/>
        <v>1.07</v>
      </c>
      <c r="R3696">
        <f t="shared" si="402"/>
        <v>62.67</v>
      </c>
      <c r="S3696" s="14" t="s">
        <v>8315</v>
      </c>
      <c r="T3696" t="s">
        <v>8316</v>
      </c>
      <c r="U3696" s="9">
        <f t="shared" si="403"/>
        <v>42490.133877314816</v>
      </c>
      <c r="V3696" s="9">
        <f t="shared" si="404"/>
        <v>42527.083333333328</v>
      </c>
      <c r="W3696">
        <f t="shared" si="405"/>
        <v>2016</v>
      </c>
    </row>
    <row r="3697" spans="1:23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9">
        <f t="shared" si="399"/>
        <v>42015.870486111111</v>
      </c>
      <c r="K3697">
        <v>1419281610</v>
      </c>
      <c r="L3697" s="9">
        <f t="shared" si="400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2">
        <f t="shared" si="401"/>
        <v>1</v>
      </c>
      <c r="R3697">
        <f t="shared" si="402"/>
        <v>121.36</v>
      </c>
      <c r="S3697" s="14" t="s">
        <v>8315</v>
      </c>
      <c r="T3697" t="s">
        <v>8316</v>
      </c>
      <c r="U3697" s="9">
        <f t="shared" si="403"/>
        <v>41995.870486111111</v>
      </c>
      <c r="V3697" s="9">
        <f t="shared" si="404"/>
        <v>42015.870486111111</v>
      </c>
      <c r="W3697">
        <f t="shared" si="405"/>
        <v>2014</v>
      </c>
    </row>
    <row r="3698" spans="1:23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9">
        <f t="shared" si="399"/>
        <v>42048.617083333331</v>
      </c>
      <c r="K3698">
        <v>1418654916</v>
      </c>
      <c r="L3698" s="9">
        <f t="shared" si="400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2">
        <f t="shared" si="401"/>
        <v>1.55</v>
      </c>
      <c r="R3698">
        <f t="shared" si="402"/>
        <v>39.74</v>
      </c>
      <c r="S3698" s="14" t="s">
        <v>8315</v>
      </c>
      <c r="T3698" t="s">
        <v>8316</v>
      </c>
      <c r="U3698" s="9">
        <f t="shared" si="403"/>
        <v>41988.617083333331</v>
      </c>
      <c r="V3698" s="9">
        <f t="shared" si="404"/>
        <v>42048.617083333331</v>
      </c>
      <c r="W3698">
        <f t="shared" si="405"/>
        <v>2014</v>
      </c>
    </row>
    <row r="3699" spans="1:23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9">
        <f t="shared" si="399"/>
        <v>42500.465833333335</v>
      </c>
      <c r="K3699">
        <v>1461064248</v>
      </c>
      <c r="L3699" s="9">
        <f t="shared" si="400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2">
        <f t="shared" si="401"/>
        <v>1.08</v>
      </c>
      <c r="R3699">
        <f t="shared" si="402"/>
        <v>72</v>
      </c>
      <c r="S3699" s="14" t="s">
        <v>8315</v>
      </c>
      <c r="T3699" t="s">
        <v>8316</v>
      </c>
      <c r="U3699" s="9">
        <f t="shared" si="403"/>
        <v>42479.465833333335</v>
      </c>
      <c r="V3699" s="9">
        <f t="shared" si="404"/>
        <v>42500.465833333335</v>
      </c>
      <c r="W3699">
        <f t="shared" si="405"/>
        <v>2016</v>
      </c>
    </row>
    <row r="3700" spans="1:23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9">
        <f t="shared" si="399"/>
        <v>42431.806562500002</v>
      </c>
      <c r="K3700">
        <v>1454354487</v>
      </c>
      <c r="L3700" s="9">
        <f t="shared" si="400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2">
        <f t="shared" si="401"/>
        <v>1.1100000000000001</v>
      </c>
      <c r="R3700">
        <f t="shared" si="402"/>
        <v>40.630000000000003</v>
      </c>
      <c r="S3700" s="14" t="s">
        <v>8315</v>
      </c>
      <c r="T3700" t="s">
        <v>8316</v>
      </c>
      <c r="U3700" s="9">
        <f t="shared" si="403"/>
        <v>42401.806562500002</v>
      </c>
      <c r="V3700" s="9">
        <f t="shared" si="404"/>
        <v>42431.806562500002</v>
      </c>
      <c r="W3700">
        <f t="shared" si="405"/>
        <v>2016</v>
      </c>
    </row>
    <row r="3701" spans="1:23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9">
        <f t="shared" si="399"/>
        <v>41927.602037037039</v>
      </c>
      <c r="K3701">
        <v>1410791216</v>
      </c>
      <c r="L3701" s="9">
        <f t="shared" si="400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2">
        <f t="shared" si="401"/>
        <v>1.01</v>
      </c>
      <c r="R3701">
        <f t="shared" si="402"/>
        <v>63</v>
      </c>
      <c r="S3701" s="14" t="s">
        <v>8315</v>
      </c>
      <c r="T3701" t="s">
        <v>8316</v>
      </c>
      <c r="U3701" s="9">
        <f t="shared" si="403"/>
        <v>41897.602037037039</v>
      </c>
      <c r="V3701" s="9">
        <f t="shared" si="404"/>
        <v>41927.602037037039</v>
      </c>
      <c r="W3701">
        <f t="shared" si="405"/>
        <v>2014</v>
      </c>
    </row>
    <row r="3702" spans="1:23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9">
        <f t="shared" si="399"/>
        <v>41912.666666666664</v>
      </c>
      <c r="K3702">
        <v>1409493800</v>
      </c>
      <c r="L3702" s="9">
        <f t="shared" si="400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2">
        <f t="shared" si="401"/>
        <v>1.21</v>
      </c>
      <c r="R3702">
        <f t="shared" si="402"/>
        <v>33.67</v>
      </c>
      <c r="S3702" s="14" t="s">
        <v>8315</v>
      </c>
      <c r="T3702" t="s">
        <v>8316</v>
      </c>
      <c r="U3702" s="9">
        <f t="shared" si="403"/>
        <v>41882.585648148146</v>
      </c>
      <c r="V3702" s="9">
        <f t="shared" si="404"/>
        <v>41912.666666666664</v>
      </c>
      <c r="W3702">
        <f t="shared" si="405"/>
        <v>2014</v>
      </c>
    </row>
    <row r="3703" spans="1:23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9">
        <f t="shared" si="399"/>
        <v>42159.541585648149</v>
      </c>
      <c r="K3703">
        <v>1430830793</v>
      </c>
      <c r="L3703" s="9">
        <f t="shared" si="400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2">
        <f t="shared" si="401"/>
        <v>1</v>
      </c>
      <c r="R3703">
        <f t="shared" si="402"/>
        <v>38.590000000000003</v>
      </c>
      <c r="S3703" s="14" t="s">
        <v>8315</v>
      </c>
      <c r="T3703" t="s">
        <v>8316</v>
      </c>
      <c r="U3703" s="9">
        <f t="shared" si="403"/>
        <v>42129.541585648149</v>
      </c>
      <c r="V3703" s="9">
        <f t="shared" si="404"/>
        <v>42159.541585648149</v>
      </c>
      <c r="W3703">
        <f t="shared" si="405"/>
        <v>2015</v>
      </c>
    </row>
    <row r="3704" spans="1:23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9">
        <f t="shared" si="399"/>
        <v>42561.957638888889</v>
      </c>
      <c r="K3704">
        <v>1464958484</v>
      </c>
      <c r="L3704" s="9">
        <f t="shared" si="400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2">
        <f t="shared" si="401"/>
        <v>1.0900000000000001</v>
      </c>
      <c r="R3704">
        <f t="shared" si="402"/>
        <v>155.94999999999999</v>
      </c>
      <c r="S3704" s="14" t="s">
        <v>8315</v>
      </c>
      <c r="T3704" t="s">
        <v>8316</v>
      </c>
      <c r="U3704" s="9">
        <f t="shared" si="403"/>
        <v>42524.53800925926</v>
      </c>
      <c r="V3704" s="9">
        <f t="shared" si="404"/>
        <v>42561.957638888889</v>
      </c>
      <c r="W3704">
        <f t="shared" si="405"/>
        <v>2016</v>
      </c>
    </row>
    <row r="3705" spans="1:23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9">
        <f t="shared" si="399"/>
        <v>42595.290972222225</v>
      </c>
      <c r="K3705">
        <v>1467720388</v>
      </c>
      <c r="L3705" s="9">
        <f t="shared" si="400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2">
        <f t="shared" si="401"/>
        <v>1.23</v>
      </c>
      <c r="R3705">
        <f t="shared" si="402"/>
        <v>43.2</v>
      </c>
      <c r="S3705" s="14" t="s">
        <v>8315</v>
      </c>
      <c r="T3705" t="s">
        <v>8316</v>
      </c>
      <c r="U3705" s="9">
        <f t="shared" si="403"/>
        <v>42556.504490740743</v>
      </c>
      <c r="V3705" s="9">
        <f t="shared" si="404"/>
        <v>42595.290972222225</v>
      </c>
      <c r="W3705">
        <f t="shared" si="405"/>
        <v>2016</v>
      </c>
    </row>
    <row r="3706" spans="1:23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9">
        <f t="shared" si="399"/>
        <v>42521.689745370371</v>
      </c>
      <c r="K3706">
        <v>1459528394</v>
      </c>
      <c r="L3706" s="9">
        <f t="shared" si="400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2">
        <f t="shared" si="401"/>
        <v>1.36</v>
      </c>
      <c r="R3706">
        <f t="shared" si="402"/>
        <v>15.15</v>
      </c>
      <c r="S3706" s="14" t="s">
        <v>8315</v>
      </c>
      <c r="T3706" t="s">
        <v>8316</v>
      </c>
      <c r="U3706" s="9">
        <f t="shared" si="403"/>
        <v>42461.689745370371</v>
      </c>
      <c r="V3706" s="9">
        <f t="shared" si="404"/>
        <v>42521.689745370371</v>
      </c>
      <c r="W3706">
        <f t="shared" si="405"/>
        <v>2016</v>
      </c>
    </row>
    <row r="3707" spans="1:23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9">
        <f t="shared" si="399"/>
        <v>41813.75</v>
      </c>
      <c r="K3707">
        <v>1401714114</v>
      </c>
      <c r="L3707" s="9">
        <f t="shared" si="400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2">
        <f t="shared" si="401"/>
        <v>1.03</v>
      </c>
      <c r="R3707">
        <f t="shared" si="402"/>
        <v>83.57</v>
      </c>
      <c r="S3707" s="14" t="s">
        <v>8315</v>
      </c>
      <c r="T3707" t="s">
        <v>8316</v>
      </c>
      <c r="U3707" s="9">
        <f t="shared" si="403"/>
        <v>41792.542986111112</v>
      </c>
      <c r="V3707" s="9">
        <f t="shared" si="404"/>
        <v>41813.75</v>
      </c>
      <c r="W3707">
        <f t="shared" si="405"/>
        <v>2014</v>
      </c>
    </row>
    <row r="3708" spans="1:23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9">
        <f t="shared" si="399"/>
        <v>41894.913761574076</v>
      </c>
      <c r="K3708">
        <v>1409262949</v>
      </c>
      <c r="L3708" s="9">
        <f t="shared" si="400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2">
        <f t="shared" si="401"/>
        <v>1.21</v>
      </c>
      <c r="R3708">
        <f t="shared" si="402"/>
        <v>140</v>
      </c>
      <c r="S3708" s="14" t="s">
        <v>8315</v>
      </c>
      <c r="T3708" t="s">
        <v>8316</v>
      </c>
      <c r="U3708" s="9">
        <f t="shared" si="403"/>
        <v>41879.913761574076</v>
      </c>
      <c r="V3708" s="9">
        <f t="shared" si="404"/>
        <v>41894.913761574076</v>
      </c>
      <c r="W3708">
        <f t="shared" si="405"/>
        <v>2014</v>
      </c>
    </row>
    <row r="3709" spans="1:23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9">
        <f t="shared" si="399"/>
        <v>42573.226388888885</v>
      </c>
      <c r="K3709">
        <v>1467335378</v>
      </c>
      <c r="L3709" s="9">
        <f t="shared" si="400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2">
        <f t="shared" si="401"/>
        <v>1.86</v>
      </c>
      <c r="R3709">
        <f t="shared" si="402"/>
        <v>80.87</v>
      </c>
      <c r="S3709" s="14" t="s">
        <v>8315</v>
      </c>
      <c r="T3709" t="s">
        <v>8316</v>
      </c>
      <c r="U3709" s="9">
        <f t="shared" si="403"/>
        <v>42552.048356481479</v>
      </c>
      <c r="V3709" s="9">
        <f t="shared" si="404"/>
        <v>42573.226388888885</v>
      </c>
      <c r="W3709">
        <f t="shared" si="405"/>
        <v>2016</v>
      </c>
    </row>
    <row r="3710" spans="1:23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9">
        <f t="shared" si="399"/>
        <v>41824.142199074078</v>
      </c>
      <c r="K3710">
        <v>1403234686</v>
      </c>
      <c r="L3710" s="9">
        <f t="shared" si="400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 s="12">
        <f t="shared" si="401"/>
        <v>3</v>
      </c>
      <c r="R3710">
        <f t="shared" si="402"/>
        <v>53.85</v>
      </c>
      <c r="S3710" s="14" t="s">
        <v>8315</v>
      </c>
      <c r="T3710" t="s">
        <v>8316</v>
      </c>
      <c r="U3710" s="9">
        <f t="shared" si="403"/>
        <v>41810.142199074078</v>
      </c>
      <c r="V3710" s="9">
        <f t="shared" si="404"/>
        <v>41824.142199074078</v>
      </c>
      <c r="W3710">
        <f t="shared" si="405"/>
        <v>2014</v>
      </c>
    </row>
    <row r="3711" spans="1:23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9">
        <f t="shared" si="399"/>
        <v>41815.707708333335</v>
      </c>
      <c r="K3711">
        <v>1401123546</v>
      </c>
      <c r="L3711" s="9">
        <f t="shared" si="400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2">
        <f t="shared" si="401"/>
        <v>1.08</v>
      </c>
      <c r="R3711">
        <f t="shared" si="402"/>
        <v>30.93</v>
      </c>
      <c r="S3711" s="14" t="s">
        <v>8315</v>
      </c>
      <c r="T3711" t="s">
        <v>8316</v>
      </c>
      <c r="U3711" s="9">
        <f t="shared" si="403"/>
        <v>41785.707708333335</v>
      </c>
      <c r="V3711" s="9">
        <f t="shared" si="404"/>
        <v>41815.707708333335</v>
      </c>
      <c r="W3711">
        <f t="shared" si="405"/>
        <v>2014</v>
      </c>
    </row>
    <row r="3712" spans="1:23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9">
        <f t="shared" si="399"/>
        <v>42097.576249999998</v>
      </c>
      <c r="K3712">
        <v>1425908988</v>
      </c>
      <c r="L3712" s="9">
        <f t="shared" si="400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2">
        <f t="shared" si="401"/>
        <v>1.41</v>
      </c>
      <c r="R3712">
        <f t="shared" si="402"/>
        <v>67.959999999999994</v>
      </c>
      <c r="S3712" s="14" t="s">
        <v>8315</v>
      </c>
      <c r="T3712" t="s">
        <v>8316</v>
      </c>
      <c r="U3712" s="9">
        <f t="shared" si="403"/>
        <v>42072.576249999998</v>
      </c>
      <c r="V3712" s="9">
        <f t="shared" si="404"/>
        <v>42097.576249999998</v>
      </c>
      <c r="W3712">
        <f t="shared" si="405"/>
        <v>2015</v>
      </c>
    </row>
    <row r="3713" spans="1:23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9">
        <f t="shared" si="399"/>
        <v>41805.666666666664</v>
      </c>
      <c r="K3713">
        <v>1400606573</v>
      </c>
      <c r="L3713" s="9">
        <f t="shared" si="400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2">
        <f t="shared" si="401"/>
        <v>1.1399999999999999</v>
      </c>
      <c r="R3713">
        <f t="shared" si="402"/>
        <v>27.14</v>
      </c>
      <c r="S3713" s="14" t="s">
        <v>8315</v>
      </c>
      <c r="T3713" t="s">
        <v>8316</v>
      </c>
      <c r="U3713" s="9">
        <f t="shared" si="403"/>
        <v>41779.724224537036</v>
      </c>
      <c r="V3713" s="9">
        <f t="shared" si="404"/>
        <v>41805.666666666664</v>
      </c>
      <c r="W3713">
        <f t="shared" si="405"/>
        <v>2014</v>
      </c>
    </row>
    <row r="3714" spans="1:23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9">
        <f t="shared" ref="J3714:J3777" si="406">(I3714/86400)+DATE(1970,1,1)</f>
        <v>42155.290972222225</v>
      </c>
      <c r="K3714">
        <v>1431230867</v>
      </c>
      <c r="L3714" s="9">
        <f t="shared" ref="L3714:L3777" si="407">(K3714/86400)+DATE(1970,1,1)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 s="12">
        <f t="shared" si="401"/>
        <v>1.54</v>
      </c>
      <c r="R3714">
        <f t="shared" si="402"/>
        <v>110.87</v>
      </c>
      <c r="S3714" s="14" t="s">
        <v>8315</v>
      </c>
      <c r="T3714" t="s">
        <v>8316</v>
      </c>
      <c r="U3714" s="9">
        <f t="shared" si="403"/>
        <v>42134.172071759254</v>
      </c>
      <c r="V3714" s="9">
        <f t="shared" si="404"/>
        <v>42155.290972222225</v>
      </c>
      <c r="W3714">
        <f t="shared" si="405"/>
        <v>2015</v>
      </c>
    </row>
    <row r="3715" spans="1:23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9">
        <f t="shared" si="406"/>
        <v>42525.738032407404</v>
      </c>
      <c r="K3715">
        <v>1463334166</v>
      </c>
      <c r="L3715" s="9">
        <f t="shared" si="407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2">
        <f t="shared" ref="Q3715:Q3778" si="408">ROUND(E3715/D3715,2)</f>
        <v>1.02</v>
      </c>
      <c r="R3715">
        <f t="shared" ref="R3715:R3778" si="409">IFERROR(ROUND(E3715/N3715,2),0)</f>
        <v>106.84</v>
      </c>
      <c r="S3715" s="14" t="s">
        <v>8315</v>
      </c>
      <c r="T3715" t="s">
        <v>8316</v>
      </c>
      <c r="U3715" s="9">
        <f t="shared" ref="U3715:U3778" si="410">(K3715/86400)+DATE(1970,1,1)</f>
        <v>42505.738032407404</v>
      </c>
      <c r="V3715" s="9">
        <f t="shared" ref="V3715:V3778" si="411">(I3715/86400)+DATE(1970,1,1)</f>
        <v>42525.738032407404</v>
      </c>
      <c r="W3715">
        <f t="shared" ref="W3715:W3778" si="412">YEAR(U3715)</f>
        <v>2016</v>
      </c>
    </row>
    <row r="3716" spans="1:23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9">
        <f t="shared" si="406"/>
        <v>42150.165972222225</v>
      </c>
      <c r="K3716">
        <v>1429881667</v>
      </c>
      <c r="L3716" s="9">
        <f t="shared" si="407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 s="12">
        <f t="shared" si="408"/>
        <v>1.02</v>
      </c>
      <c r="R3716">
        <f t="shared" si="409"/>
        <v>105.52</v>
      </c>
      <c r="S3716" s="14" t="s">
        <v>8315</v>
      </c>
      <c r="T3716" t="s">
        <v>8316</v>
      </c>
      <c r="U3716" s="9">
        <f t="shared" si="410"/>
        <v>42118.556331018517</v>
      </c>
      <c r="V3716" s="9">
        <f t="shared" si="411"/>
        <v>42150.165972222225</v>
      </c>
      <c r="W3716">
        <f t="shared" si="412"/>
        <v>2015</v>
      </c>
    </row>
    <row r="3717" spans="1:23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9">
        <f t="shared" si="406"/>
        <v>42094.536111111112</v>
      </c>
      <c r="K3717">
        <v>1422834819</v>
      </c>
      <c r="L3717" s="9">
        <f t="shared" si="40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2">
        <f t="shared" si="408"/>
        <v>1.03</v>
      </c>
      <c r="R3717">
        <f t="shared" si="409"/>
        <v>132.96</v>
      </c>
      <c r="S3717" s="14" t="s">
        <v>8315</v>
      </c>
      <c r="T3717" t="s">
        <v>8316</v>
      </c>
      <c r="U3717" s="9">
        <f t="shared" si="410"/>
        <v>42036.995590277773</v>
      </c>
      <c r="V3717" s="9">
        <f t="shared" si="411"/>
        <v>42094.536111111112</v>
      </c>
      <c r="W3717">
        <f t="shared" si="412"/>
        <v>2015</v>
      </c>
    </row>
    <row r="3718" spans="1:23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9">
        <f t="shared" si="406"/>
        <v>42390.887835648144</v>
      </c>
      <c r="K3718">
        <v>1450819109</v>
      </c>
      <c r="L3718" s="9">
        <f t="shared" si="40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2">
        <f t="shared" si="408"/>
        <v>1.56</v>
      </c>
      <c r="R3718">
        <f t="shared" si="409"/>
        <v>51.92</v>
      </c>
      <c r="S3718" s="14" t="s">
        <v>8315</v>
      </c>
      <c r="T3718" t="s">
        <v>8316</v>
      </c>
      <c r="U3718" s="9">
        <f t="shared" si="410"/>
        <v>42360.887835648144</v>
      </c>
      <c r="V3718" s="9">
        <f t="shared" si="411"/>
        <v>42390.887835648144</v>
      </c>
      <c r="W3718">
        <f t="shared" si="412"/>
        <v>2015</v>
      </c>
    </row>
    <row r="3719" spans="1:23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9">
        <f t="shared" si="406"/>
        <v>42133.866307870368</v>
      </c>
      <c r="K3719">
        <v>1428526049</v>
      </c>
      <c r="L3719" s="9">
        <f t="shared" si="40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2">
        <f t="shared" si="408"/>
        <v>1.01</v>
      </c>
      <c r="R3719">
        <f t="shared" si="409"/>
        <v>310</v>
      </c>
      <c r="S3719" s="14" t="s">
        <v>8315</v>
      </c>
      <c r="T3719" t="s">
        <v>8316</v>
      </c>
      <c r="U3719" s="9">
        <f t="shared" si="410"/>
        <v>42102.866307870368</v>
      </c>
      <c r="V3719" s="9">
        <f t="shared" si="411"/>
        <v>42133.866307870368</v>
      </c>
      <c r="W3719">
        <f t="shared" si="412"/>
        <v>2015</v>
      </c>
    </row>
    <row r="3720" spans="1:23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9">
        <f t="shared" si="406"/>
        <v>42062.716145833328</v>
      </c>
      <c r="K3720">
        <v>1422465075</v>
      </c>
      <c r="L3720" s="9">
        <f t="shared" si="40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2">
        <f t="shared" si="408"/>
        <v>2.39</v>
      </c>
      <c r="R3720">
        <f t="shared" si="409"/>
        <v>26.02</v>
      </c>
      <c r="S3720" s="14" t="s">
        <v>8315</v>
      </c>
      <c r="T3720" t="s">
        <v>8316</v>
      </c>
      <c r="U3720" s="9">
        <f t="shared" si="410"/>
        <v>42032.716145833328</v>
      </c>
      <c r="V3720" s="9">
        <f t="shared" si="411"/>
        <v>42062.716145833328</v>
      </c>
      <c r="W3720">
        <f t="shared" si="412"/>
        <v>2015</v>
      </c>
    </row>
    <row r="3721" spans="1:23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9">
        <f t="shared" si="406"/>
        <v>42177.729930555557</v>
      </c>
      <c r="K3721">
        <v>1432402266</v>
      </c>
      <c r="L3721" s="9">
        <f t="shared" si="40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2">
        <f t="shared" si="408"/>
        <v>2.1</v>
      </c>
      <c r="R3721">
        <f t="shared" si="409"/>
        <v>105</v>
      </c>
      <c r="S3721" s="14" t="s">
        <v>8315</v>
      </c>
      <c r="T3721" t="s">
        <v>8316</v>
      </c>
      <c r="U3721" s="9">
        <f t="shared" si="410"/>
        <v>42147.729930555557</v>
      </c>
      <c r="V3721" s="9">
        <f t="shared" si="411"/>
        <v>42177.729930555557</v>
      </c>
      <c r="W3721">
        <f t="shared" si="412"/>
        <v>2015</v>
      </c>
    </row>
    <row r="3722" spans="1:23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9">
        <f t="shared" si="406"/>
        <v>42187.993125000001</v>
      </c>
      <c r="K3722">
        <v>1433980206</v>
      </c>
      <c r="L3722" s="9">
        <f t="shared" si="40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2">
        <f t="shared" si="408"/>
        <v>1.05</v>
      </c>
      <c r="R3722">
        <f t="shared" si="409"/>
        <v>86.23</v>
      </c>
      <c r="S3722" s="14" t="s">
        <v>8315</v>
      </c>
      <c r="T3722" t="s">
        <v>8316</v>
      </c>
      <c r="U3722" s="9">
        <f t="shared" si="410"/>
        <v>42165.993125000001</v>
      </c>
      <c r="V3722" s="9">
        <f t="shared" si="411"/>
        <v>42187.993125000001</v>
      </c>
      <c r="W3722">
        <f t="shared" si="412"/>
        <v>2015</v>
      </c>
    </row>
    <row r="3723" spans="1:23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9">
        <f t="shared" si="406"/>
        <v>41948.977824074071</v>
      </c>
      <c r="K3723">
        <v>1413412084</v>
      </c>
      <c r="L3723" s="9">
        <f t="shared" si="40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2">
        <f t="shared" si="408"/>
        <v>1.01</v>
      </c>
      <c r="R3723">
        <f t="shared" si="409"/>
        <v>114.55</v>
      </c>
      <c r="S3723" s="14" t="s">
        <v>8315</v>
      </c>
      <c r="T3723" t="s">
        <v>8316</v>
      </c>
      <c r="U3723" s="9">
        <f t="shared" si="410"/>
        <v>41927.936157407406</v>
      </c>
      <c r="V3723" s="9">
        <f t="shared" si="411"/>
        <v>41948.977824074071</v>
      </c>
      <c r="W3723">
        <f t="shared" si="412"/>
        <v>2014</v>
      </c>
    </row>
    <row r="3724" spans="1:23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9">
        <f t="shared" si="406"/>
        <v>42411.957638888889</v>
      </c>
      <c r="K3724">
        <v>1452614847</v>
      </c>
      <c r="L3724" s="9">
        <f t="shared" si="40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2">
        <f t="shared" si="408"/>
        <v>1.1100000000000001</v>
      </c>
      <c r="R3724">
        <f t="shared" si="409"/>
        <v>47.66</v>
      </c>
      <c r="S3724" s="14" t="s">
        <v>8315</v>
      </c>
      <c r="T3724" t="s">
        <v>8316</v>
      </c>
      <c r="U3724" s="9">
        <f t="shared" si="410"/>
        <v>42381.671840277777</v>
      </c>
      <c r="V3724" s="9">
        <f t="shared" si="411"/>
        <v>42411.957638888889</v>
      </c>
      <c r="W3724">
        <f t="shared" si="412"/>
        <v>2016</v>
      </c>
    </row>
    <row r="3725" spans="1:23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9">
        <f t="shared" si="406"/>
        <v>41973.794699074075</v>
      </c>
      <c r="K3725">
        <v>1414778662</v>
      </c>
      <c r="L3725" s="9">
        <f t="shared" si="407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 s="12">
        <f t="shared" si="408"/>
        <v>1.02</v>
      </c>
      <c r="R3725">
        <f t="shared" si="409"/>
        <v>72.89</v>
      </c>
      <c r="S3725" s="14" t="s">
        <v>8315</v>
      </c>
      <c r="T3725" t="s">
        <v>8316</v>
      </c>
      <c r="U3725" s="9">
        <f t="shared" si="410"/>
        <v>41943.753032407403</v>
      </c>
      <c r="V3725" s="9">
        <f t="shared" si="411"/>
        <v>41973.794699074075</v>
      </c>
      <c r="W3725">
        <f t="shared" si="412"/>
        <v>2014</v>
      </c>
    </row>
    <row r="3726" spans="1:23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9">
        <f t="shared" si="406"/>
        <v>42494.958333333328</v>
      </c>
      <c r="K3726">
        <v>1459856860</v>
      </c>
      <c r="L3726" s="9">
        <f t="shared" si="407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 s="12">
        <f t="shared" si="408"/>
        <v>1.03</v>
      </c>
      <c r="R3726">
        <f t="shared" si="409"/>
        <v>49.55</v>
      </c>
      <c r="S3726" s="14" t="s">
        <v>8315</v>
      </c>
      <c r="T3726" t="s">
        <v>8316</v>
      </c>
      <c r="U3726" s="9">
        <f t="shared" si="410"/>
        <v>42465.491435185184</v>
      </c>
      <c r="V3726" s="9">
        <f t="shared" si="411"/>
        <v>42494.958333333328</v>
      </c>
      <c r="W3726">
        <f t="shared" si="412"/>
        <v>2016</v>
      </c>
    </row>
    <row r="3727" spans="1:23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9">
        <f t="shared" si="406"/>
        <v>42418.895833333328</v>
      </c>
      <c r="K3727">
        <v>1454366467</v>
      </c>
      <c r="L3727" s="9">
        <f t="shared" si="40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2">
        <f t="shared" si="408"/>
        <v>1.27</v>
      </c>
      <c r="R3727">
        <f t="shared" si="409"/>
        <v>25.4</v>
      </c>
      <c r="S3727" s="14" t="s">
        <v>8315</v>
      </c>
      <c r="T3727" t="s">
        <v>8316</v>
      </c>
      <c r="U3727" s="9">
        <f t="shared" si="410"/>
        <v>42401.945219907408</v>
      </c>
      <c r="V3727" s="9">
        <f t="shared" si="411"/>
        <v>42418.895833333328</v>
      </c>
      <c r="W3727">
        <f t="shared" si="412"/>
        <v>2016</v>
      </c>
    </row>
    <row r="3728" spans="1:23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9">
        <f t="shared" si="406"/>
        <v>42489.875</v>
      </c>
      <c r="K3728">
        <v>1459567371</v>
      </c>
      <c r="L3728" s="9">
        <f t="shared" si="407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 s="12">
        <f t="shared" si="408"/>
        <v>3.39</v>
      </c>
      <c r="R3728">
        <f t="shared" si="409"/>
        <v>62.59</v>
      </c>
      <c r="S3728" s="14" t="s">
        <v>8315</v>
      </c>
      <c r="T3728" t="s">
        <v>8316</v>
      </c>
      <c r="U3728" s="9">
        <f t="shared" si="410"/>
        <v>42462.140868055554</v>
      </c>
      <c r="V3728" s="9">
        <f t="shared" si="411"/>
        <v>42489.875</v>
      </c>
      <c r="W3728">
        <f t="shared" si="412"/>
        <v>2016</v>
      </c>
    </row>
    <row r="3729" spans="1:23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9">
        <f t="shared" si="406"/>
        <v>42663.204861111109</v>
      </c>
      <c r="K3729">
        <v>1474273294</v>
      </c>
      <c r="L3729" s="9">
        <f t="shared" si="40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2">
        <f t="shared" si="408"/>
        <v>1.01</v>
      </c>
      <c r="R3729">
        <f t="shared" si="409"/>
        <v>61.06</v>
      </c>
      <c r="S3729" s="14" t="s">
        <v>8315</v>
      </c>
      <c r="T3729" t="s">
        <v>8316</v>
      </c>
      <c r="U3729" s="9">
        <f t="shared" si="410"/>
        <v>42632.348310185189</v>
      </c>
      <c r="V3729" s="9">
        <f t="shared" si="411"/>
        <v>42663.204861111109</v>
      </c>
      <c r="W3729">
        <f t="shared" si="412"/>
        <v>2016</v>
      </c>
    </row>
    <row r="3730" spans="1:23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9">
        <f t="shared" si="406"/>
        <v>42235.171018518522</v>
      </c>
      <c r="K3730">
        <v>1437365176</v>
      </c>
      <c r="L3730" s="9">
        <f t="shared" si="40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2">
        <f t="shared" si="408"/>
        <v>0.09</v>
      </c>
      <c r="R3730">
        <f t="shared" si="409"/>
        <v>60.06</v>
      </c>
      <c r="S3730" s="14" t="s">
        <v>8315</v>
      </c>
      <c r="T3730" t="s">
        <v>8316</v>
      </c>
      <c r="U3730" s="9">
        <f t="shared" si="410"/>
        <v>42205.171018518522</v>
      </c>
      <c r="V3730" s="9">
        <f t="shared" si="411"/>
        <v>42235.171018518522</v>
      </c>
      <c r="W3730">
        <f t="shared" si="412"/>
        <v>2015</v>
      </c>
    </row>
    <row r="3731" spans="1:23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9">
        <f t="shared" si="406"/>
        <v>42086.16333333333</v>
      </c>
      <c r="K3731">
        <v>1423198512</v>
      </c>
      <c r="L3731" s="9">
        <f t="shared" si="40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2">
        <f t="shared" si="408"/>
        <v>7.0000000000000007E-2</v>
      </c>
      <c r="R3731">
        <f t="shared" si="409"/>
        <v>72.400000000000006</v>
      </c>
      <c r="S3731" s="14" t="s">
        <v>8315</v>
      </c>
      <c r="T3731" t="s">
        <v>8316</v>
      </c>
      <c r="U3731" s="9">
        <f t="shared" si="410"/>
        <v>42041.205000000002</v>
      </c>
      <c r="V3731" s="9">
        <f t="shared" si="411"/>
        <v>42086.16333333333</v>
      </c>
      <c r="W3731">
        <f t="shared" si="412"/>
        <v>2015</v>
      </c>
    </row>
    <row r="3732" spans="1:23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9">
        <f t="shared" si="406"/>
        <v>42233.677766203706</v>
      </c>
      <c r="K3732">
        <v>1437236159</v>
      </c>
      <c r="L3732" s="9">
        <f t="shared" si="40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2">
        <f t="shared" si="408"/>
        <v>0.1</v>
      </c>
      <c r="R3732">
        <f t="shared" si="409"/>
        <v>100</v>
      </c>
      <c r="S3732" s="14" t="s">
        <v>8315</v>
      </c>
      <c r="T3732" t="s">
        <v>8316</v>
      </c>
      <c r="U3732" s="9">
        <f t="shared" si="410"/>
        <v>42203.677766203706</v>
      </c>
      <c r="V3732" s="9">
        <f t="shared" si="411"/>
        <v>42233.677766203706</v>
      </c>
      <c r="W3732">
        <f t="shared" si="412"/>
        <v>2015</v>
      </c>
    </row>
    <row r="3733" spans="1:23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9">
        <f t="shared" si="406"/>
        <v>42014.140972222223</v>
      </c>
      <c r="K3733">
        <v>1418234646</v>
      </c>
      <c r="L3733" s="9">
        <f t="shared" si="40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2">
        <f t="shared" si="408"/>
        <v>0.11</v>
      </c>
      <c r="R3733">
        <f t="shared" si="409"/>
        <v>51.67</v>
      </c>
      <c r="S3733" s="14" t="s">
        <v>8315</v>
      </c>
      <c r="T3733" t="s">
        <v>8316</v>
      </c>
      <c r="U3733" s="9">
        <f t="shared" si="410"/>
        <v>41983.752847222218</v>
      </c>
      <c r="V3733" s="9">
        <f t="shared" si="411"/>
        <v>42014.140972222223</v>
      </c>
      <c r="W3733">
        <f t="shared" si="412"/>
        <v>2014</v>
      </c>
    </row>
    <row r="3734" spans="1:23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9">
        <f t="shared" si="406"/>
        <v>42028.5</v>
      </c>
      <c r="K3734">
        <v>1416932133</v>
      </c>
      <c r="L3734" s="9">
        <f t="shared" si="40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2">
        <f t="shared" si="408"/>
        <v>0.15</v>
      </c>
      <c r="R3734">
        <f t="shared" si="409"/>
        <v>32.75</v>
      </c>
      <c r="S3734" s="14" t="s">
        <v>8315</v>
      </c>
      <c r="T3734" t="s">
        <v>8316</v>
      </c>
      <c r="U3734" s="9">
        <f t="shared" si="410"/>
        <v>41968.677465277782</v>
      </c>
      <c r="V3734" s="9">
        <f t="shared" si="411"/>
        <v>42028.5</v>
      </c>
      <c r="W3734">
        <f t="shared" si="412"/>
        <v>2014</v>
      </c>
    </row>
    <row r="3735" spans="1:23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9">
        <f t="shared" si="406"/>
        <v>42112.9375</v>
      </c>
      <c r="K3735">
        <v>1428539708</v>
      </c>
      <c r="L3735" s="9">
        <f t="shared" si="40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2">
        <f t="shared" si="408"/>
        <v>0</v>
      </c>
      <c r="R3735">
        <f t="shared" si="409"/>
        <v>0</v>
      </c>
      <c r="S3735" s="14" t="s">
        <v>8315</v>
      </c>
      <c r="T3735" t="s">
        <v>8316</v>
      </c>
      <c r="U3735" s="9">
        <f t="shared" si="410"/>
        <v>42103.024398148147</v>
      </c>
      <c r="V3735" s="9">
        <f t="shared" si="411"/>
        <v>42112.9375</v>
      </c>
      <c r="W3735">
        <f t="shared" si="412"/>
        <v>2015</v>
      </c>
    </row>
    <row r="3736" spans="1:23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9">
        <f t="shared" si="406"/>
        <v>42149.901574074072</v>
      </c>
      <c r="K3736">
        <v>1427405896</v>
      </c>
      <c r="L3736" s="9">
        <f t="shared" si="40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2">
        <f t="shared" si="408"/>
        <v>0.28000000000000003</v>
      </c>
      <c r="R3736">
        <f t="shared" si="409"/>
        <v>61</v>
      </c>
      <c r="S3736" s="14" t="s">
        <v>8315</v>
      </c>
      <c r="T3736" t="s">
        <v>8316</v>
      </c>
      <c r="U3736" s="9">
        <f t="shared" si="410"/>
        <v>42089.901574074072</v>
      </c>
      <c r="V3736" s="9">
        <f t="shared" si="411"/>
        <v>42149.901574074072</v>
      </c>
      <c r="W3736">
        <f t="shared" si="412"/>
        <v>2015</v>
      </c>
    </row>
    <row r="3737" spans="1:23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9">
        <f t="shared" si="406"/>
        <v>42152.693159722221</v>
      </c>
      <c r="K3737">
        <v>1430239089</v>
      </c>
      <c r="L3737" s="9">
        <f t="shared" si="40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2">
        <f t="shared" si="408"/>
        <v>0.13</v>
      </c>
      <c r="R3737">
        <f t="shared" si="409"/>
        <v>10</v>
      </c>
      <c r="S3737" s="14" t="s">
        <v>8315</v>
      </c>
      <c r="T3737" t="s">
        <v>8316</v>
      </c>
      <c r="U3737" s="9">
        <f t="shared" si="410"/>
        <v>42122.693159722221</v>
      </c>
      <c r="V3737" s="9">
        <f t="shared" si="411"/>
        <v>42152.693159722221</v>
      </c>
      <c r="W3737">
        <f t="shared" si="412"/>
        <v>2015</v>
      </c>
    </row>
    <row r="3738" spans="1:23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9">
        <f t="shared" si="406"/>
        <v>42086.75</v>
      </c>
      <c r="K3738">
        <v>1423847093</v>
      </c>
      <c r="L3738" s="9">
        <f t="shared" si="40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2">
        <f t="shared" si="408"/>
        <v>0.01</v>
      </c>
      <c r="R3738">
        <f t="shared" si="409"/>
        <v>10</v>
      </c>
      <c r="S3738" s="14" t="s">
        <v>8315</v>
      </c>
      <c r="T3738" t="s">
        <v>8316</v>
      </c>
      <c r="U3738" s="9">
        <f t="shared" si="410"/>
        <v>42048.711724537032</v>
      </c>
      <c r="V3738" s="9">
        <f t="shared" si="411"/>
        <v>42086.75</v>
      </c>
      <c r="W3738">
        <f t="shared" si="412"/>
        <v>2015</v>
      </c>
    </row>
    <row r="3739" spans="1:23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9">
        <f t="shared" si="406"/>
        <v>42320.290972222225</v>
      </c>
      <c r="K3739">
        <v>1445358903</v>
      </c>
      <c r="L3739" s="9">
        <f t="shared" si="40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2">
        <f t="shared" si="408"/>
        <v>0.21</v>
      </c>
      <c r="R3739">
        <f t="shared" si="409"/>
        <v>37.5</v>
      </c>
      <c r="S3739" s="14" t="s">
        <v>8315</v>
      </c>
      <c r="T3739" t="s">
        <v>8316</v>
      </c>
      <c r="U3739" s="9">
        <f t="shared" si="410"/>
        <v>42297.691006944442</v>
      </c>
      <c r="V3739" s="9">
        <f t="shared" si="411"/>
        <v>42320.290972222225</v>
      </c>
      <c r="W3739">
        <f t="shared" si="412"/>
        <v>2015</v>
      </c>
    </row>
    <row r="3740" spans="1:23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9">
        <f t="shared" si="406"/>
        <v>41835.916666666664</v>
      </c>
      <c r="K3740">
        <v>1403562705</v>
      </c>
      <c r="L3740" s="9">
        <f t="shared" si="40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2">
        <f t="shared" si="408"/>
        <v>0.18</v>
      </c>
      <c r="R3740">
        <f t="shared" si="409"/>
        <v>45</v>
      </c>
      <c r="S3740" s="14" t="s">
        <v>8315</v>
      </c>
      <c r="T3740" t="s">
        <v>8316</v>
      </c>
      <c r="U3740" s="9">
        <f t="shared" si="410"/>
        <v>41813.938715277778</v>
      </c>
      <c r="V3740" s="9">
        <f t="shared" si="411"/>
        <v>41835.916666666664</v>
      </c>
      <c r="W3740">
        <f t="shared" si="412"/>
        <v>2014</v>
      </c>
    </row>
    <row r="3741" spans="1:23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9">
        <f t="shared" si="406"/>
        <v>42568.449861111112</v>
      </c>
      <c r="K3741">
        <v>1467024468</v>
      </c>
      <c r="L3741" s="9">
        <f t="shared" si="40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2">
        <f t="shared" si="408"/>
        <v>0.2</v>
      </c>
      <c r="R3741">
        <f t="shared" si="409"/>
        <v>100.63</v>
      </c>
      <c r="S3741" s="14" t="s">
        <v>8315</v>
      </c>
      <c r="T3741" t="s">
        <v>8316</v>
      </c>
      <c r="U3741" s="9">
        <f t="shared" si="410"/>
        <v>42548.449861111112</v>
      </c>
      <c r="V3741" s="9">
        <f t="shared" si="411"/>
        <v>42568.449861111112</v>
      </c>
      <c r="W3741">
        <f t="shared" si="412"/>
        <v>2016</v>
      </c>
    </row>
    <row r="3742" spans="1:23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9">
        <f t="shared" si="406"/>
        <v>41863.079143518517</v>
      </c>
      <c r="K3742">
        <v>1405217355</v>
      </c>
      <c r="L3742" s="9">
        <f t="shared" si="40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2">
        <f t="shared" si="408"/>
        <v>0.18</v>
      </c>
      <c r="R3742">
        <f t="shared" si="409"/>
        <v>25.57</v>
      </c>
      <c r="S3742" s="14" t="s">
        <v>8315</v>
      </c>
      <c r="T3742" t="s">
        <v>8316</v>
      </c>
      <c r="U3742" s="9">
        <f t="shared" si="410"/>
        <v>41833.089756944442</v>
      </c>
      <c r="V3742" s="9">
        <f t="shared" si="411"/>
        <v>41863.079143518517</v>
      </c>
      <c r="W3742">
        <f t="shared" si="412"/>
        <v>2014</v>
      </c>
    </row>
    <row r="3743" spans="1:23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9">
        <f t="shared" si="406"/>
        <v>42355.920717592591</v>
      </c>
      <c r="K3743">
        <v>1447797950</v>
      </c>
      <c r="L3743" s="9">
        <f t="shared" si="40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2">
        <f t="shared" si="408"/>
        <v>0</v>
      </c>
      <c r="R3743">
        <f t="shared" si="409"/>
        <v>0</v>
      </c>
      <c r="S3743" s="14" t="s">
        <v>8315</v>
      </c>
      <c r="T3743" t="s">
        <v>8316</v>
      </c>
      <c r="U3743" s="9">
        <f t="shared" si="410"/>
        <v>42325.920717592591</v>
      </c>
      <c r="V3743" s="9">
        <f t="shared" si="411"/>
        <v>42355.920717592591</v>
      </c>
      <c r="W3743">
        <f t="shared" si="412"/>
        <v>2015</v>
      </c>
    </row>
    <row r="3744" spans="1:23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9">
        <f t="shared" si="406"/>
        <v>41888.214629629627</v>
      </c>
      <c r="K3744">
        <v>1407388144</v>
      </c>
      <c r="L3744" s="9">
        <f t="shared" si="40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2">
        <f t="shared" si="408"/>
        <v>0.02</v>
      </c>
      <c r="R3744">
        <f t="shared" si="409"/>
        <v>25</v>
      </c>
      <c r="S3744" s="14" t="s">
        <v>8315</v>
      </c>
      <c r="T3744" t="s">
        <v>8316</v>
      </c>
      <c r="U3744" s="9">
        <f t="shared" si="410"/>
        <v>41858.214629629627</v>
      </c>
      <c r="V3744" s="9">
        <f t="shared" si="411"/>
        <v>41888.214629629627</v>
      </c>
      <c r="W3744">
        <f t="shared" si="412"/>
        <v>2014</v>
      </c>
    </row>
    <row r="3745" spans="1:23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9">
        <f t="shared" si="406"/>
        <v>41823.710231481484</v>
      </c>
      <c r="K3745">
        <v>1401814964</v>
      </c>
      <c r="L3745" s="9">
        <f t="shared" si="40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2">
        <f t="shared" si="408"/>
        <v>0</v>
      </c>
      <c r="R3745">
        <f t="shared" si="409"/>
        <v>0</v>
      </c>
      <c r="S3745" s="14" t="s">
        <v>8315</v>
      </c>
      <c r="T3745" t="s">
        <v>8316</v>
      </c>
      <c r="U3745" s="9">
        <f t="shared" si="410"/>
        <v>41793.710231481484</v>
      </c>
      <c r="V3745" s="9">
        <f t="shared" si="411"/>
        <v>41823.710231481484</v>
      </c>
      <c r="W3745">
        <f t="shared" si="412"/>
        <v>2014</v>
      </c>
    </row>
    <row r="3746" spans="1:23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9">
        <f t="shared" si="406"/>
        <v>41825.165972222225</v>
      </c>
      <c r="K3746">
        <v>1401823952</v>
      </c>
      <c r="L3746" s="9">
        <f t="shared" si="40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2">
        <f t="shared" si="408"/>
        <v>0</v>
      </c>
      <c r="R3746">
        <f t="shared" si="409"/>
        <v>0</v>
      </c>
      <c r="S3746" s="14" t="s">
        <v>8315</v>
      </c>
      <c r="T3746" t="s">
        <v>8316</v>
      </c>
      <c r="U3746" s="9">
        <f t="shared" si="410"/>
        <v>41793.814259259263</v>
      </c>
      <c r="V3746" s="9">
        <f t="shared" si="411"/>
        <v>41825.165972222225</v>
      </c>
      <c r="W3746">
        <f t="shared" si="412"/>
        <v>2014</v>
      </c>
    </row>
    <row r="3747" spans="1:23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9">
        <f t="shared" si="406"/>
        <v>41861.697939814811</v>
      </c>
      <c r="K3747">
        <v>1405097102</v>
      </c>
      <c r="L3747" s="9">
        <f t="shared" si="407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 s="12">
        <f t="shared" si="408"/>
        <v>0.1</v>
      </c>
      <c r="R3747">
        <f t="shared" si="409"/>
        <v>10</v>
      </c>
      <c r="S3747" s="14" t="s">
        <v>8315</v>
      </c>
      <c r="T3747" t="s">
        <v>8316</v>
      </c>
      <c r="U3747" s="9">
        <f t="shared" si="410"/>
        <v>41831.697939814811</v>
      </c>
      <c r="V3747" s="9">
        <f t="shared" si="411"/>
        <v>41861.697939814811</v>
      </c>
      <c r="W3747">
        <f t="shared" si="412"/>
        <v>2014</v>
      </c>
    </row>
    <row r="3748" spans="1:23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9">
        <f t="shared" si="406"/>
        <v>42651.389340277776</v>
      </c>
      <c r="K3748">
        <v>1473326439</v>
      </c>
      <c r="L3748" s="9">
        <f t="shared" si="40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2">
        <f t="shared" si="408"/>
        <v>0.02</v>
      </c>
      <c r="R3748">
        <f t="shared" si="409"/>
        <v>202</v>
      </c>
      <c r="S3748" s="14" t="s">
        <v>8315</v>
      </c>
      <c r="T3748" t="s">
        <v>8316</v>
      </c>
      <c r="U3748" s="9">
        <f t="shared" si="410"/>
        <v>42621.389340277776</v>
      </c>
      <c r="V3748" s="9">
        <f t="shared" si="411"/>
        <v>42651.389340277776</v>
      </c>
      <c r="W3748">
        <f t="shared" si="412"/>
        <v>2016</v>
      </c>
    </row>
    <row r="3749" spans="1:23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9">
        <f t="shared" si="406"/>
        <v>42190.957638888889</v>
      </c>
      <c r="K3749">
        <v>1433833896</v>
      </c>
      <c r="L3749" s="9">
        <f t="shared" si="40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2">
        <f t="shared" si="408"/>
        <v>0.01</v>
      </c>
      <c r="R3749">
        <f t="shared" si="409"/>
        <v>25</v>
      </c>
      <c r="S3749" s="14" t="s">
        <v>8315</v>
      </c>
      <c r="T3749" t="s">
        <v>8316</v>
      </c>
      <c r="U3749" s="9">
        <f t="shared" si="410"/>
        <v>42164.299722222218</v>
      </c>
      <c r="V3749" s="9">
        <f t="shared" si="411"/>
        <v>42190.957638888889</v>
      </c>
      <c r="W3749">
        <f t="shared" si="412"/>
        <v>2015</v>
      </c>
    </row>
    <row r="3750" spans="1:23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9">
        <f t="shared" si="406"/>
        <v>42416.249305555553</v>
      </c>
      <c r="K3750">
        <v>1453827436</v>
      </c>
      <c r="L3750" s="9">
        <f t="shared" si="40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2">
        <f t="shared" si="408"/>
        <v>1.04</v>
      </c>
      <c r="R3750">
        <f t="shared" si="409"/>
        <v>99.54</v>
      </c>
      <c r="S3750" s="14" t="s">
        <v>8315</v>
      </c>
      <c r="T3750" t="s">
        <v>8357</v>
      </c>
      <c r="U3750" s="9">
        <f t="shared" si="410"/>
        <v>42395.706435185188</v>
      </c>
      <c r="V3750" s="9">
        <f t="shared" si="411"/>
        <v>42416.249305555553</v>
      </c>
      <c r="W3750">
        <f t="shared" si="412"/>
        <v>2016</v>
      </c>
    </row>
    <row r="3751" spans="1:23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9">
        <f t="shared" si="406"/>
        <v>42489.165972222225</v>
      </c>
      <c r="K3751">
        <v>1459220588</v>
      </c>
      <c r="L3751" s="9">
        <f t="shared" si="40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2">
        <f t="shared" si="408"/>
        <v>1.05</v>
      </c>
      <c r="R3751">
        <f t="shared" si="409"/>
        <v>75</v>
      </c>
      <c r="S3751" s="14" t="s">
        <v>8315</v>
      </c>
      <c r="T3751" t="s">
        <v>8357</v>
      </c>
      <c r="U3751" s="9">
        <f t="shared" si="410"/>
        <v>42458.127175925925</v>
      </c>
      <c r="V3751" s="9">
        <f t="shared" si="411"/>
        <v>42489.165972222225</v>
      </c>
      <c r="W3751">
        <f t="shared" si="412"/>
        <v>2016</v>
      </c>
    </row>
    <row r="3752" spans="1:23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9">
        <f t="shared" si="406"/>
        <v>42045.332638888889</v>
      </c>
      <c r="K3752">
        <v>1421105608</v>
      </c>
      <c r="L3752" s="9">
        <f t="shared" si="40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2">
        <f t="shared" si="408"/>
        <v>1</v>
      </c>
      <c r="R3752">
        <f t="shared" si="409"/>
        <v>215.25</v>
      </c>
      <c r="S3752" s="14" t="s">
        <v>8315</v>
      </c>
      <c r="T3752" t="s">
        <v>8357</v>
      </c>
      <c r="U3752" s="9">
        <f t="shared" si="410"/>
        <v>42016.981574074074</v>
      </c>
      <c r="V3752" s="9">
        <f t="shared" si="411"/>
        <v>42045.332638888889</v>
      </c>
      <c r="W3752">
        <f t="shared" si="412"/>
        <v>2015</v>
      </c>
    </row>
    <row r="3753" spans="1:23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9">
        <f t="shared" si="406"/>
        <v>42462.993900462963</v>
      </c>
      <c r="K3753">
        <v>1454460673</v>
      </c>
      <c r="L3753" s="9">
        <f t="shared" si="40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2">
        <f t="shared" si="408"/>
        <v>1.33</v>
      </c>
      <c r="R3753">
        <f t="shared" si="409"/>
        <v>120.55</v>
      </c>
      <c r="S3753" s="14" t="s">
        <v>8315</v>
      </c>
      <c r="T3753" t="s">
        <v>8357</v>
      </c>
      <c r="U3753" s="9">
        <f t="shared" si="410"/>
        <v>42403.035567129627</v>
      </c>
      <c r="V3753" s="9">
        <f t="shared" si="411"/>
        <v>42462.993900462963</v>
      </c>
      <c r="W3753">
        <f t="shared" si="412"/>
        <v>2016</v>
      </c>
    </row>
    <row r="3754" spans="1:23" ht="60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9">
        <f t="shared" si="406"/>
        <v>42659.875</v>
      </c>
      <c r="K3754">
        <v>1473189335</v>
      </c>
      <c r="L3754" s="9">
        <f t="shared" si="40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2">
        <f t="shared" si="408"/>
        <v>1.1299999999999999</v>
      </c>
      <c r="R3754">
        <f t="shared" si="409"/>
        <v>37.67</v>
      </c>
      <c r="S3754" s="14" t="s">
        <v>8315</v>
      </c>
      <c r="T3754" t="s">
        <v>8357</v>
      </c>
      <c r="U3754" s="9">
        <f t="shared" si="410"/>
        <v>42619.802488425921</v>
      </c>
      <c r="V3754" s="9">
        <f t="shared" si="411"/>
        <v>42659.875</v>
      </c>
      <c r="W3754">
        <f t="shared" si="412"/>
        <v>2016</v>
      </c>
    </row>
    <row r="3755" spans="1:23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9">
        <f t="shared" si="406"/>
        <v>42158</v>
      </c>
      <c r="K3755">
        <v>1430768800</v>
      </c>
      <c r="L3755" s="9">
        <f t="shared" si="40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2">
        <f t="shared" si="408"/>
        <v>1.03</v>
      </c>
      <c r="R3755">
        <f t="shared" si="409"/>
        <v>172.23</v>
      </c>
      <c r="S3755" s="14" t="s">
        <v>8315</v>
      </c>
      <c r="T3755" t="s">
        <v>8357</v>
      </c>
      <c r="U3755" s="9">
        <f t="shared" si="410"/>
        <v>42128.824074074073</v>
      </c>
      <c r="V3755" s="9">
        <f t="shared" si="411"/>
        <v>42158</v>
      </c>
      <c r="W3755">
        <f t="shared" si="412"/>
        <v>2015</v>
      </c>
    </row>
    <row r="3756" spans="1:23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9">
        <f t="shared" si="406"/>
        <v>41846.207638888889</v>
      </c>
      <c r="K3756">
        <v>1403125737</v>
      </c>
      <c r="L3756" s="9">
        <f t="shared" si="40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2">
        <f t="shared" si="408"/>
        <v>1.2</v>
      </c>
      <c r="R3756">
        <f t="shared" si="409"/>
        <v>111.11</v>
      </c>
      <c r="S3756" s="14" t="s">
        <v>8315</v>
      </c>
      <c r="T3756" t="s">
        <v>8357</v>
      </c>
      <c r="U3756" s="9">
        <f t="shared" si="410"/>
        <v>41808.881215277775</v>
      </c>
      <c r="V3756" s="9">
        <f t="shared" si="411"/>
        <v>41846.207638888889</v>
      </c>
      <c r="W3756">
        <f t="shared" si="412"/>
        <v>2014</v>
      </c>
    </row>
    <row r="3757" spans="1:23" ht="60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9">
        <f t="shared" si="406"/>
        <v>42475.866979166662</v>
      </c>
      <c r="K3757">
        <v>1458161307</v>
      </c>
      <c r="L3757" s="9">
        <f t="shared" si="40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2">
        <f t="shared" si="408"/>
        <v>1.3</v>
      </c>
      <c r="R3757">
        <f t="shared" si="409"/>
        <v>25.46</v>
      </c>
      <c r="S3757" s="14" t="s">
        <v>8315</v>
      </c>
      <c r="T3757" t="s">
        <v>8357</v>
      </c>
      <c r="U3757" s="9">
        <f t="shared" si="410"/>
        <v>42445.866979166662</v>
      </c>
      <c r="V3757" s="9">
        <f t="shared" si="411"/>
        <v>42475.866979166662</v>
      </c>
      <c r="W3757">
        <f t="shared" si="412"/>
        <v>2016</v>
      </c>
    </row>
    <row r="3758" spans="1:23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9">
        <f t="shared" si="406"/>
        <v>41801.814791666664</v>
      </c>
      <c r="K3758">
        <v>1399923198</v>
      </c>
      <c r="L3758" s="9">
        <f t="shared" si="40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2">
        <f t="shared" si="408"/>
        <v>1.01</v>
      </c>
      <c r="R3758">
        <f t="shared" si="409"/>
        <v>267.64999999999998</v>
      </c>
      <c r="S3758" s="14" t="s">
        <v>8315</v>
      </c>
      <c r="T3758" t="s">
        <v>8357</v>
      </c>
      <c r="U3758" s="9">
        <f t="shared" si="410"/>
        <v>41771.814791666664</v>
      </c>
      <c r="V3758" s="9">
        <f t="shared" si="411"/>
        <v>41801.814791666664</v>
      </c>
      <c r="W3758">
        <f t="shared" si="412"/>
        <v>2014</v>
      </c>
    </row>
    <row r="3759" spans="1:23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9">
        <f t="shared" si="406"/>
        <v>41974.850868055553</v>
      </c>
      <c r="K3759">
        <v>1415737515</v>
      </c>
      <c r="L3759" s="9">
        <f t="shared" si="40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2">
        <f t="shared" si="408"/>
        <v>1.0900000000000001</v>
      </c>
      <c r="R3759">
        <f t="shared" si="409"/>
        <v>75.959999999999994</v>
      </c>
      <c r="S3759" s="14" t="s">
        <v>8315</v>
      </c>
      <c r="T3759" t="s">
        <v>8357</v>
      </c>
      <c r="U3759" s="9">
        <f t="shared" si="410"/>
        <v>41954.850868055553</v>
      </c>
      <c r="V3759" s="9">
        <f t="shared" si="411"/>
        <v>41974.850868055553</v>
      </c>
      <c r="W3759">
        <f t="shared" si="412"/>
        <v>2014</v>
      </c>
    </row>
    <row r="3760" spans="1:23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9">
        <f t="shared" si="406"/>
        <v>41778.208333333336</v>
      </c>
      <c r="K3760">
        <v>1397819938</v>
      </c>
      <c r="L3760" s="9">
        <f t="shared" si="407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 s="12">
        <f t="shared" si="408"/>
        <v>1.02</v>
      </c>
      <c r="R3760">
        <f t="shared" si="409"/>
        <v>59.04</v>
      </c>
      <c r="S3760" s="14" t="s">
        <v>8315</v>
      </c>
      <c r="T3760" t="s">
        <v>8357</v>
      </c>
      <c r="U3760" s="9">
        <f t="shared" si="410"/>
        <v>41747.471504629633</v>
      </c>
      <c r="V3760" s="9">
        <f t="shared" si="411"/>
        <v>41778.208333333336</v>
      </c>
      <c r="W3760">
        <f t="shared" si="412"/>
        <v>2014</v>
      </c>
    </row>
    <row r="3761" spans="1:23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9">
        <f t="shared" si="406"/>
        <v>42242.108252314814</v>
      </c>
      <c r="K3761">
        <v>1435372553</v>
      </c>
      <c r="L3761" s="9">
        <f t="shared" si="40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2">
        <f t="shared" si="408"/>
        <v>1.1000000000000001</v>
      </c>
      <c r="R3761">
        <f t="shared" si="409"/>
        <v>50.11</v>
      </c>
      <c r="S3761" s="14" t="s">
        <v>8315</v>
      </c>
      <c r="T3761" t="s">
        <v>8357</v>
      </c>
      <c r="U3761" s="9">
        <f t="shared" si="410"/>
        <v>42182.108252314814</v>
      </c>
      <c r="V3761" s="9">
        <f t="shared" si="411"/>
        <v>42242.108252314814</v>
      </c>
      <c r="W3761">
        <f t="shared" si="412"/>
        <v>2015</v>
      </c>
    </row>
    <row r="3762" spans="1:23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9">
        <f t="shared" si="406"/>
        <v>41764.525300925925</v>
      </c>
      <c r="K3762">
        <v>1397133386</v>
      </c>
      <c r="L3762" s="9">
        <f t="shared" si="40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2">
        <f t="shared" si="408"/>
        <v>1.01</v>
      </c>
      <c r="R3762">
        <f t="shared" si="409"/>
        <v>55.5</v>
      </c>
      <c r="S3762" s="14" t="s">
        <v>8315</v>
      </c>
      <c r="T3762" t="s">
        <v>8357</v>
      </c>
      <c r="U3762" s="9">
        <f t="shared" si="410"/>
        <v>41739.525300925925</v>
      </c>
      <c r="V3762" s="9">
        <f t="shared" si="411"/>
        <v>41764.525300925925</v>
      </c>
      <c r="W3762">
        <f t="shared" si="412"/>
        <v>2014</v>
      </c>
    </row>
    <row r="3763" spans="1:23" ht="60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9">
        <f t="shared" si="406"/>
        <v>42226.958333333328</v>
      </c>
      <c r="K3763">
        <v>1434625937</v>
      </c>
      <c r="L3763" s="9">
        <f t="shared" si="40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2">
        <f t="shared" si="408"/>
        <v>1</v>
      </c>
      <c r="R3763">
        <f t="shared" si="409"/>
        <v>166.67</v>
      </c>
      <c r="S3763" s="14" t="s">
        <v>8315</v>
      </c>
      <c r="T3763" t="s">
        <v>8357</v>
      </c>
      <c r="U3763" s="9">
        <f t="shared" si="410"/>
        <v>42173.466863425929</v>
      </c>
      <c r="V3763" s="9">
        <f t="shared" si="411"/>
        <v>42226.958333333328</v>
      </c>
      <c r="W3763">
        <f t="shared" si="412"/>
        <v>2015</v>
      </c>
    </row>
    <row r="3764" spans="1:23" ht="45" hidden="1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9">
        <f t="shared" si="406"/>
        <v>42218.813530092593</v>
      </c>
      <c r="K3764">
        <v>1436383889</v>
      </c>
      <c r="L3764" s="9">
        <f t="shared" si="40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2">
        <f t="shared" si="408"/>
        <v>1.06</v>
      </c>
      <c r="R3764">
        <f t="shared" si="409"/>
        <v>47.43</v>
      </c>
      <c r="S3764" s="14" t="s">
        <v>8315</v>
      </c>
      <c r="T3764" t="s">
        <v>8357</v>
      </c>
      <c r="U3764" s="9">
        <f t="shared" si="410"/>
        <v>42193.813530092593</v>
      </c>
      <c r="V3764" s="9">
        <f t="shared" si="411"/>
        <v>42218.813530092593</v>
      </c>
      <c r="W3764">
        <f t="shared" si="412"/>
        <v>2015</v>
      </c>
    </row>
    <row r="3765" spans="1:23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9">
        <f t="shared" si="406"/>
        <v>42095.708634259259</v>
      </c>
      <c r="K3765">
        <v>1425319226</v>
      </c>
      <c r="L3765" s="9">
        <f t="shared" si="40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2">
        <f t="shared" si="408"/>
        <v>1</v>
      </c>
      <c r="R3765">
        <f t="shared" si="409"/>
        <v>64.94</v>
      </c>
      <c r="S3765" s="14" t="s">
        <v>8315</v>
      </c>
      <c r="T3765" t="s">
        <v>8357</v>
      </c>
      <c r="U3765" s="9">
        <f t="shared" si="410"/>
        <v>42065.750300925924</v>
      </c>
      <c r="V3765" s="9">
        <f t="shared" si="411"/>
        <v>42095.708634259259</v>
      </c>
      <c r="W3765">
        <f t="shared" si="412"/>
        <v>2015</v>
      </c>
    </row>
    <row r="3766" spans="1:23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9">
        <f t="shared" si="406"/>
        <v>42519.025000000001</v>
      </c>
      <c r="K3766">
        <v>1462824832</v>
      </c>
      <c r="L3766" s="9">
        <f t="shared" si="40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2">
        <f t="shared" si="408"/>
        <v>1</v>
      </c>
      <c r="R3766">
        <f t="shared" si="409"/>
        <v>55.56</v>
      </c>
      <c r="S3766" s="14" t="s">
        <v>8315</v>
      </c>
      <c r="T3766" t="s">
        <v>8357</v>
      </c>
      <c r="U3766" s="9">
        <f t="shared" si="410"/>
        <v>42499.842962962968</v>
      </c>
      <c r="V3766" s="9">
        <f t="shared" si="411"/>
        <v>42519.025000000001</v>
      </c>
      <c r="W3766">
        <f t="shared" si="412"/>
        <v>2016</v>
      </c>
    </row>
    <row r="3767" spans="1:23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9">
        <f t="shared" si="406"/>
        <v>41850.776412037041</v>
      </c>
      <c r="K3767">
        <v>1404153482</v>
      </c>
      <c r="L3767" s="9">
        <f t="shared" si="40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2">
        <f t="shared" si="408"/>
        <v>1.1299999999999999</v>
      </c>
      <c r="R3767">
        <f t="shared" si="409"/>
        <v>74.22</v>
      </c>
      <c r="S3767" s="14" t="s">
        <v>8315</v>
      </c>
      <c r="T3767" t="s">
        <v>8357</v>
      </c>
      <c r="U3767" s="9">
        <f t="shared" si="410"/>
        <v>41820.776412037041</v>
      </c>
      <c r="V3767" s="9">
        <f t="shared" si="411"/>
        <v>41850.776412037041</v>
      </c>
      <c r="W3767">
        <f t="shared" si="412"/>
        <v>2014</v>
      </c>
    </row>
    <row r="3768" spans="1:23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9">
        <f t="shared" si="406"/>
        <v>41823.167187500003</v>
      </c>
      <c r="K3768">
        <v>1401336045</v>
      </c>
      <c r="L3768" s="9">
        <f t="shared" si="40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2">
        <f t="shared" si="408"/>
        <v>1.03</v>
      </c>
      <c r="R3768">
        <f t="shared" si="409"/>
        <v>106.93</v>
      </c>
      <c r="S3768" s="14" t="s">
        <v>8315</v>
      </c>
      <c r="T3768" t="s">
        <v>8357</v>
      </c>
      <c r="U3768" s="9">
        <f t="shared" si="410"/>
        <v>41788.167187500003</v>
      </c>
      <c r="V3768" s="9">
        <f t="shared" si="411"/>
        <v>41823.167187500003</v>
      </c>
      <c r="W3768">
        <f t="shared" si="412"/>
        <v>2014</v>
      </c>
    </row>
    <row r="3769" spans="1:23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9">
        <f t="shared" si="406"/>
        <v>42064.207638888889</v>
      </c>
      <c r="K3769">
        <v>1423960097</v>
      </c>
      <c r="L3769" s="9">
        <f t="shared" si="40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2">
        <f t="shared" si="408"/>
        <v>1.17</v>
      </c>
      <c r="R3769">
        <f t="shared" si="409"/>
        <v>41.7</v>
      </c>
      <c r="S3769" s="14" t="s">
        <v>8315</v>
      </c>
      <c r="T3769" t="s">
        <v>8357</v>
      </c>
      <c r="U3769" s="9">
        <f t="shared" si="410"/>
        <v>42050.019641203704</v>
      </c>
      <c r="V3769" s="9">
        <f t="shared" si="411"/>
        <v>42064.207638888889</v>
      </c>
      <c r="W3769">
        <f t="shared" si="412"/>
        <v>2015</v>
      </c>
    </row>
    <row r="3770" spans="1:23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9">
        <f t="shared" si="406"/>
        <v>41802.727893518517</v>
      </c>
      <c r="K3770">
        <v>1400002090</v>
      </c>
      <c r="L3770" s="9">
        <f t="shared" si="40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2">
        <f t="shared" si="408"/>
        <v>1.08</v>
      </c>
      <c r="R3770">
        <f t="shared" si="409"/>
        <v>74.239999999999995</v>
      </c>
      <c r="S3770" s="14" t="s">
        <v>8315</v>
      </c>
      <c r="T3770" t="s">
        <v>8357</v>
      </c>
      <c r="U3770" s="9">
        <f t="shared" si="410"/>
        <v>41772.727893518517</v>
      </c>
      <c r="V3770" s="9">
        <f t="shared" si="411"/>
        <v>41802.727893518517</v>
      </c>
      <c r="W3770">
        <f t="shared" si="412"/>
        <v>2014</v>
      </c>
    </row>
    <row r="3771" spans="1:23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9">
        <f t="shared" si="406"/>
        <v>42475.598136574074</v>
      </c>
      <c r="K3771">
        <v>1458138079</v>
      </c>
      <c r="L3771" s="9">
        <f t="shared" si="40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2">
        <f t="shared" si="408"/>
        <v>1</v>
      </c>
      <c r="R3771">
        <f t="shared" si="409"/>
        <v>73.33</v>
      </c>
      <c r="S3771" s="14" t="s">
        <v>8315</v>
      </c>
      <c r="T3771" t="s">
        <v>8357</v>
      </c>
      <c r="U3771" s="9">
        <f t="shared" si="410"/>
        <v>42445.598136574074</v>
      </c>
      <c r="V3771" s="9">
        <f t="shared" si="411"/>
        <v>42475.598136574074</v>
      </c>
      <c r="W3771">
        <f t="shared" si="412"/>
        <v>2016</v>
      </c>
    </row>
    <row r="3772" spans="1:23" ht="60" hidden="1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9">
        <f t="shared" si="406"/>
        <v>42168.930671296301</v>
      </c>
      <c r="K3772">
        <v>1431642010</v>
      </c>
      <c r="L3772" s="9">
        <f t="shared" si="40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2">
        <f t="shared" si="408"/>
        <v>1</v>
      </c>
      <c r="R3772">
        <f t="shared" si="409"/>
        <v>100</v>
      </c>
      <c r="S3772" s="14" t="s">
        <v>8315</v>
      </c>
      <c r="T3772" t="s">
        <v>8357</v>
      </c>
      <c r="U3772" s="9">
        <f t="shared" si="410"/>
        <v>42138.930671296301</v>
      </c>
      <c r="V3772" s="9">
        <f t="shared" si="411"/>
        <v>42168.930671296301</v>
      </c>
      <c r="W3772">
        <f t="shared" si="412"/>
        <v>2015</v>
      </c>
    </row>
    <row r="3773" spans="1:23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9">
        <f t="shared" si="406"/>
        <v>42508</v>
      </c>
      <c r="K3773">
        <v>1462307652</v>
      </c>
      <c r="L3773" s="9">
        <f t="shared" si="40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2">
        <f t="shared" si="408"/>
        <v>1.46</v>
      </c>
      <c r="R3773">
        <f t="shared" si="409"/>
        <v>38.42</v>
      </c>
      <c r="S3773" s="14" t="s">
        <v>8315</v>
      </c>
      <c r="T3773" t="s">
        <v>8357</v>
      </c>
      <c r="U3773" s="9">
        <f t="shared" si="410"/>
        <v>42493.857083333336</v>
      </c>
      <c r="V3773" s="9">
        <f t="shared" si="411"/>
        <v>42508</v>
      </c>
      <c r="W3773">
        <f t="shared" si="412"/>
        <v>2016</v>
      </c>
    </row>
    <row r="3774" spans="1:23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9">
        <f t="shared" si="406"/>
        <v>42703.25</v>
      </c>
      <c r="K3774">
        <v>1478616506</v>
      </c>
      <c r="L3774" s="9">
        <f t="shared" si="40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2">
        <f t="shared" si="408"/>
        <v>1.1000000000000001</v>
      </c>
      <c r="R3774">
        <f t="shared" si="409"/>
        <v>166.97</v>
      </c>
      <c r="S3774" s="14" t="s">
        <v>8315</v>
      </c>
      <c r="T3774" t="s">
        <v>8357</v>
      </c>
      <c r="U3774" s="9">
        <f t="shared" si="410"/>
        <v>42682.616967592592</v>
      </c>
      <c r="V3774" s="9">
        <f t="shared" si="411"/>
        <v>42703.25</v>
      </c>
      <c r="W3774">
        <f t="shared" si="412"/>
        <v>2016</v>
      </c>
    </row>
    <row r="3775" spans="1:23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9">
        <f t="shared" si="406"/>
        <v>42689.088888888888</v>
      </c>
      <c r="K3775">
        <v>1476317247</v>
      </c>
      <c r="L3775" s="9">
        <f t="shared" si="407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 s="12">
        <f t="shared" si="408"/>
        <v>1.08</v>
      </c>
      <c r="R3775">
        <f t="shared" si="409"/>
        <v>94.91</v>
      </c>
      <c r="S3775" s="14" t="s">
        <v>8315</v>
      </c>
      <c r="T3775" t="s">
        <v>8357</v>
      </c>
      <c r="U3775" s="9">
        <f t="shared" si="410"/>
        <v>42656.005173611113</v>
      </c>
      <c r="V3775" s="9">
        <f t="shared" si="411"/>
        <v>42689.088888888888</v>
      </c>
      <c r="W3775">
        <f t="shared" si="412"/>
        <v>2016</v>
      </c>
    </row>
    <row r="3776" spans="1:23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9">
        <f t="shared" si="406"/>
        <v>42103.792303240742</v>
      </c>
      <c r="K3776">
        <v>1427223655</v>
      </c>
      <c r="L3776" s="9">
        <f t="shared" si="40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2">
        <f t="shared" si="408"/>
        <v>1</v>
      </c>
      <c r="R3776">
        <f t="shared" si="409"/>
        <v>100</v>
      </c>
      <c r="S3776" s="14" t="s">
        <v>8315</v>
      </c>
      <c r="T3776" t="s">
        <v>8357</v>
      </c>
      <c r="U3776" s="9">
        <f t="shared" si="410"/>
        <v>42087.792303240742</v>
      </c>
      <c r="V3776" s="9">
        <f t="shared" si="411"/>
        <v>42103.792303240742</v>
      </c>
      <c r="W3776">
        <f t="shared" si="412"/>
        <v>2015</v>
      </c>
    </row>
    <row r="3777" spans="1:23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9">
        <f t="shared" si="406"/>
        <v>42103.166666666672</v>
      </c>
      <c r="K3777">
        <v>1426199843</v>
      </c>
      <c r="L3777" s="9">
        <f t="shared" si="40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2">
        <f t="shared" si="408"/>
        <v>1</v>
      </c>
      <c r="R3777">
        <f t="shared" si="409"/>
        <v>143.21</v>
      </c>
      <c r="S3777" s="14" t="s">
        <v>8315</v>
      </c>
      <c r="T3777" t="s">
        <v>8357</v>
      </c>
      <c r="U3777" s="9">
        <f t="shared" si="410"/>
        <v>42075.942627314813</v>
      </c>
      <c r="V3777" s="9">
        <f t="shared" si="411"/>
        <v>42103.166666666672</v>
      </c>
      <c r="W3777">
        <f t="shared" si="412"/>
        <v>2015</v>
      </c>
    </row>
    <row r="3778" spans="1:23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9">
        <f t="shared" ref="J3778:J3841" si="413">(I3778/86400)+DATE(1970,1,1)</f>
        <v>41852.041666666664</v>
      </c>
      <c r="K3778">
        <v>1403599778</v>
      </c>
      <c r="L3778" s="9">
        <f t="shared" ref="L3778:L3841" si="414">(K3778/86400)+DATE(1970,1,1)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2">
        <f t="shared" si="408"/>
        <v>1.07</v>
      </c>
      <c r="R3778">
        <f t="shared" si="409"/>
        <v>90.82</v>
      </c>
      <c r="S3778" s="14" t="s">
        <v>8315</v>
      </c>
      <c r="T3778" t="s">
        <v>8357</v>
      </c>
      <c r="U3778" s="9">
        <f t="shared" si="410"/>
        <v>41814.367800925924</v>
      </c>
      <c r="V3778" s="9">
        <f t="shared" si="411"/>
        <v>41852.041666666664</v>
      </c>
      <c r="W3778">
        <f t="shared" si="412"/>
        <v>2014</v>
      </c>
    </row>
    <row r="3779" spans="1:23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9">
        <f t="shared" si="413"/>
        <v>41909.166666666664</v>
      </c>
      <c r="K3779">
        <v>1409884821</v>
      </c>
      <c r="L3779" s="9">
        <f t="shared" si="414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2">
        <f t="shared" ref="Q3779:Q3842" si="415">ROUND(E3779/D3779,2)</f>
        <v>1.43</v>
      </c>
      <c r="R3779">
        <f t="shared" ref="R3779:R3842" si="416">IFERROR(ROUND(E3779/N3779,2),0)</f>
        <v>48.54</v>
      </c>
      <c r="S3779" s="14" t="s">
        <v>8315</v>
      </c>
      <c r="T3779" t="s">
        <v>8357</v>
      </c>
      <c r="U3779" s="9">
        <f t="shared" ref="U3779:U3842" si="417">(K3779/86400)+DATE(1970,1,1)</f>
        <v>41887.111354166671</v>
      </c>
      <c r="V3779" s="9">
        <f t="shared" ref="V3779:V3842" si="418">(I3779/86400)+DATE(1970,1,1)</f>
        <v>41909.166666666664</v>
      </c>
      <c r="W3779">
        <f t="shared" ref="W3779:W3842" si="419">YEAR(U3779)</f>
        <v>2014</v>
      </c>
    </row>
    <row r="3780" spans="1:23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9">
        <f t="shared" si="413"/>
        <v>42049.819212962961</v>
      </c>
      <c r="K3780">
        <v>1418758780</v>
      </c>
      <c r="L3780" s="9">
        <f t="shared" si="414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2">
        <f t="shared" si="415"/>
        <v>1.05</v>
      </c>
      <c r="R3780">
        <f t="shared" si="416"/>
        <v>70.03</v>
      </c>
      <c r="S3780" s="14" t="s">
        <v>8315</v>
      </c>
      <c r="T3780" t="s">
        <v>8357</v>
      </c>
      <c r="U3780" s="9">
        <f t="shared" si="417"/>
        <v>41989.819212962961</v>
      </c>
      <c r="V3780" s="9">
        <f t="shared" si="418"/>
        <v>42049.819212962961</v>
      </c>
      <c r="W3780">
        <f t="shared" si="419"/>
        <v>2014</v>
      </c>
    </row>
    <row r="3781" spans="1:23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9">
        <f t="shared" si="413"/>
        <v>42455.693749999999</v>
      </c>
      <c r="K3781">
        <v>1456421940</v>
      </c>
      <c r="L3781" s="9">
        <f t="shared" si="414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2">
        <f t="shared" si="415"/>
        <v>1.04</v>
      </c>
      <c r="R3781">
        <f t="shared" si="416"/>
        <v>135.63</v>
      </c>
      <c r="S3781" s="14" t="s">
        <v>8315</v>
      </c>
      <c r="T3781" t="s">
        <v>8357</v>
      </c>
      <c r="U3781" s="9">
        <f t="shared" si="417"/>
        <v>42425.735416666663</v>
      </c>
      <c r="V3781" s="9">
        <f t="shared" si="418"/>
        <v>42455.693749999999</v>
      </c>
      <c r="W3781">
        <f t="shared" si="419"/>
        <v>2016</v>
      </c>
    </row>
    <row r="3782" spans="1:23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9">
        <f t="shared" si="413"/>
        <v>42198.837500000001</v>
      </c>
      <c r="K3782">
        <v>1433999785</v>
      </c>
      <c r="L3782" s="9">
        <f t="shared" si="414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2">
        <f t="shared" si="415"/>
        <v>1.2</v>
      </c>
      <c r="R3782">
        <f t="shared" si="416"/>
        <v>100</v>
      </c>
      <c r="S3782" s="14" t="s">
        <v>8315</v>
      </c>
      <c r="T3782" t="s">
        <v>8357</v>
      </c>
      <c r="U3782" s="9">
        <f t="shared" si="417"/>
        <v>42166.219733796301</v>
      </c>
      <c r="V3782" s="9">
        <f t="shared" si="418"/>
        <v>42198.837500000001</v>
      </c>
      <c r="W3782">
        <f t="shared" si="419"/>
        <v>2015</v>
      </c>
    </row>
    <row r="3783" spans="1:23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9">
        <f t="shared" si="413"/>
        <v>41890.882928240739</v>
      </c>
      <c r="K3783">
        <v>1408050685</v>
      </c>
      <c r="L3783" s="9">
        <f t="shared" si="414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2">
        <f t="shared" si="415"/>
        <v>1.1000000000000001</v>
      </c>
      <c r="R3783">
        <f t="shared" si="416"/>
        <v>94.9</v>
      </c>
      <c r="S3783" s="14" t="s">
        <v>8315</v>
      </c>
      <c r="T3783" t="s">
        <v>8357</v>
      </c>
      <c r="U3783" s="9">
        <f t="shared" si="417"/>
        <v>41865.882928240739</v>
      </c>
      <c r="V3783" s="9">
        <f t="shared" si="418"/>
        <v>41890.882928240739</v>
      </c>
      <c r="W3783">
        <f t="shared" si="419"/>
        <v>2014</v>
      </c>
    </row>
    <row r="3784" spans="1:23" ht="60" hidden="1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9">
        <f t="shared" si="413"/>
        <v>42575.958333333328</v>
      </c>
      <c r="K3784">
        <v>1466887297</v>
      </c>
      <c r="L3784" s="9">
        <f t="shared" si="414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 s="12">
        <f t="shared" si="415"/>
        <v>1.02</v>
      </c>
      <c r="R3784">
        <f t="shared" si="416"/>
        <v>75.37</v>
      </c>
      <c r="S3784" s="14" t="s">
        <v>8315</v>
      </c>
      <c r="T3784" t="s">
        <v>8357</v>
      </c>
      <c r="U3784" s="9">
        <f t="shared" si="417"/>
        <v>42546.862233796295</v>
      </c>
      <c r="V3784" s="9">
        <f t="shared" si="418"/>
        <v>42575.958333333328</v>
      </c>
      <c r="W3784">
        <f t="shared" si="419"/>
        <v>2016</v>
      </c>
    </row>
    <row r="3785" spans="1:23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9">
        <f t="shared" si="413"/>
        <v>42444.666666666672</v>
      </c>
      <c r="K3785">
        <v>1455938520</v>
      </c>
      <c r="L3785" s="9">
        <f t="shared" si="414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2">
        <f t="shared" si="415"/>
        <v>1.29</v>
      </c>
      <c r="R3785">
        <f t="shared" si="416"/>
        <v>64.459999999999994</v>
      </c>
      <c r="S3785" s="14" t="s">
        <v>8315</v>
      </c>
      <c r="T3785" t="s">
        <v>8357</v>
      </c>
      <c r="U3785" s="9">
        <f t="shared" si="417"/>
        <v>42420.140277777777</v>
      </c>
      <c r="V3785" s="9">
        <f t="shared" si="418"/>
        <v>42444.666666666672</v>
      </c>
      <c r="W3785">
        <f t="shared" si="419"/>
        <v>2016</v>
      </c>
    </row>
    <row r="3786" spans="1:23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9">
        <f t="shared" si="413"/>
        <v>42561.980694444443</v>
      </c>
      <c r="K3786">
        <v>1465601532</v>
      </c>
      <c r="L3786" s="9">
        <f t="shared" si="414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2">
        <f t="shared" si="415"/>
        <v>1.1499999999999999</v>
      </c>
      <c r="R3786">
        <f t="shared" si="416"/>
        <v>115</v>
      </c>
      <c r="S3786" s="14" t="s">
        <v>8315</v>
      </c>
      <c r="T3786" t="s">
        <v>8357</v>
      </c>
      <c r="U3786" s="9">
        <f t="shared" si="417"/>
        <v>42531.980694444443</v>
      </c>
      <c r="V3786" s="9">
        <f t="shared" si="418"/>
        <v>42561.980694444443</v>
      </c>
      <c r="W3786">
        <f t="shared" si="419"/>
        <v>2016</v>
      </c>
    </row>
    <row r="3787" spans="1:23" ht="60" hidden="1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9">
        <f t="shared" si="413"/>
        <v>42584.418749999997</v>
      </c>
      <c r="K3787">
        <v>1467040769</v>
      </c>
      <c r="L3787" s="9">
        <f t="shared" si="414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2">
        <f t="shared" si="415"/>
        <v>1.51</v>
      </c>
      <c r="R3787">
        <f t="shared" si="416"/>
        <v>100.5</v>
      </c>
      <c r="S3787" s="14" t="s">
        <v>8315</v>
      </c>
      <c r="T3787" t="s">
        <v>8357</v>
      </c>
      <c r="U3787" s="9">
        <f t="shared" si="417"/>
        <v>42548.63853009259</v>
      </c>
      <c r="V3787" s="9">
        <f t="shared" si="418"/>
        <v>42584.418749999997</v>
      </c>
      <c r="W3787">
        <f t="shared" si="419"/>
        <v>2016</v>
      </c>
    </row>
    <row r="3788" spans="1:23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9">
        <f t="shared" si="413"/>
        <v>42517.037905092591</v>
      </c>
      <c r="K3788">
        <v>1461718475</v>
      </c>
      <c r="L3788" s="9">
        <f t="shared" si="414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2">
        <f t="shared" si="415"/>
        <v>1.1100000000000001</v>
      </c>
      <c r="R3788">
        <f t="shared" si="416"/>
        <v>93.77</v>
      </c>
      <c r="S3788" s="14" t="s">
        <v>8315</v>
      </c>
      <c r="T3788" t="s">
        <v>8357</v>
      </c>
      <c r="U3788" s="9">
        <f t="shared" si="417"/>
        <v>42487.037905092591</v>
      </c>
      <c r="V3788" s="9">
        <f t="shared" si="418"/>
        <v>42517.037905092591</v>
      </c>
      <c r="W3788">
        <f t="shared" si="419"/>
        <v>2016</v>
      </c>
    </row>
    <row r="3789" spans="1:23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9">
        <f t="shared" si="413"/>
        <v>42196.165972222225</v>
      </c>
      <c r="K3789">
        <v>1434113406</v>
      </c>
      <c r="L3789" s="9">
        <f t="shared" si="414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2">
        <f t="shared" si="415"/>
        <v>1</v>
      </c>
      <c r="R3789">
        <f t="shared" si="416"/>
        <v>35.1</v>
      </c>
      <c r="S3789" s="14" t="s">
        <v>8315</v>
      </c>
      <c r="T3789" t="s">
        <v>8357</v>
      </c>
      <c r="U3789" s="9">
        <f t="shared" si="417"/>
        <v>42167.534791666665</v>
      </c>
      <c r="V3789" s="9">
        <f t="shared" si="418"/>
        <v>42196.165972222225</v>
      </c>
      <c r="W3789">
        <f t="shared" si="419"/>
        <v>2015</v>
      </c>
    </row>
    <row r="3790" spans="1:23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9">
        <f t="shared" si="413"/>
        <v>42361.679166666669</v>
      </c>
      <c r="K3790">
        <v>1448469719</v>
      </c>
      <c r="L3790" s="9">
        <f t="shared" si="414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2">
        <f t="shared" si="415"/>
        <v>0.01</v>
      </c>
      <c r="R3790">
        <f t="shared" si="416"/>
        <v>500</v>
      </c>
      <c r="S3790" s="14" t="s">
        <v>8315</v>
      </c>
      <c r="T3790" t="s">
        <v>8357</v>
      </c>
      <c r="U3790" s="9">
        <f t="shared" si="417"/>
        <v>42333.695821759262</v>
      </c>
      <c r="V3790" s="9">
        <f t="shared" si="418"/>
        <v>42361.679166666669</v>
      </c>
      <c r="W3790">
        <f t="shared" si="419"/>
        <v>2015</v>
      </c>
    </row>
    <row r="3791" spans="1:23" ht="45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9">
        <f t="shared" si="413"/>
        <v>42170.798819444448</v>
      </c>
      <c r="K3791">
        <v>1431630618</v>
      </c>
      <c r="L3791" s="9">
        <f t="shared" si="414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2">
        <f t="shared" si="415"/>
        <v>0.03</v>
      </c>
      <c r="R3791">
        <f t="shared" si="416"/>
        <v>29</v>
      </c>
      <c r="S3791" s="14" t="s">
        <v>8315</v>
      </c>
      <c r="T3791" t="s">
        <v>8357</v>
      </c>
      <c r="U3791" s="9">
        <f t="shared" si="417"/>
        <v>42138.798819444448</v>
      </c>
      <c r="V3791" s="9">
        <f t="shared" si="418"/>
        <v>42170.798819444448</v>
      </c>
      <c r="W3791">
        <f t="shared" si="419"/>
        <v>2015</v>
      </c>
    </row>
    <row r="3792" spans="1:23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9">
        <f t="shared" si="413"/>
        <v>42696.708599537036</v>
      </c>
      <c r="K3792">
        <v>1477238423</v>
      </c>
      <c r="L3792" s="9">
        <f t="shared" si="414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2">
        <f t="shared" si="415"/>
        <v>0</v>
      </c>
      <c r="R3792">
        <f t="shared" si="416"/>
        <v>0</v>
      </c>
      <c r="S3792" s="14" t="s">
        <v>8315</v>
      </c>
      <c r="T3792" t="s">
        <v>8357</v>
      </c>
      <c r="U3792" s="9">
        <f t="shared" si="417"/>
        <v>42666.666932870372</v>
      </c>
      <c r="V3792" s="9">
        <f t="shared" si="418"/>
        <v>42696.708599537036</v>
      </c>
      <c r="W3792">
        <f t="shared" si="419"/>
        <v>2016</v>
      </c>
    </row>
    <row r="3793" spans="1:23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9">
        <f t="shared" si="413"/>
        <v>41826.692037037035</v>
      </c>
      <c r="K3793">
        <v>1399480592</v>
      </c>
      <c r="L3793" s="9">
        <f t="shared" si="414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2">
        <f t="shared" si="415"/>
        <v>0</v>
      </c>
      <c r="R3793">
        <f t="shared" si="416"/>
        <v>0</v>
      </c>
      <c r="S3793" s="14" t="s">
        <v>8315</v>
      </c>
      <c r="T3793" t="s">
        <v>8357</v>
      </c>
      <c r="U3793" s="9">
        <f t="shared" si="417"/>
        <v>41766.692037037035</v>
      </c>
      <c r="V3793" s="9">
        <f t="shared" si="418"/>
        <v>41826.692037037035</v>
      </c>
      <c r="W3793">
        <f t="shared" si="419"/>
        <v>2014</v>
      </c>
    </row>
    <row r="3794" spans="1:23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9">
        <f t="shared" si="413"/>
        <v>42200.447013888886</v>
      </c>
      <c r="K3794">
        <v>1434365022</v>
      </c>
      <c r="L3794" s="9">
        <f t="shared" si="414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2">
        <f t="shared" si="415"/>
        <v>0</v>
      </c>
      <c r="R3794">
        <f t="shared" si="416"/>
        <v>17.5</v>
      </c>
      <c r="S3794" s="14" t="s">
        <v>8315</v>
      </c>
      <c r="T3794" t="s">
        <v>8357</v>
      </c>
      <c r="U3794" s="9">
        <f t="shared" si="417"/>
        <v>42170.447013888886</v>
      </c>
      <c r="V3794" s="9">
        <f t="shared" si="418"/>
        <v>42200.447013888886</v>
      </c>
      <c r="W3794">
        <f t="shared" si="419"/>
        <v>2015</v>
      </c>
    </row>
    <row r="3795" spans="1:23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9">
        <f t="shared" si="413"/>
        <v>41989.938993055555</v>
      </c>
      <c r="K3795">
        <v>1416954729</v>
      </c>
      <c r="L3795" s="9">
        <f t="shared" si="414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2">
        <f t="shared" si="415"/>
        <v>0.6</v>
      </c>
      <c r="R3795">
        <f t="shared" si="416"/>
        <v>174</v>
      </c>
      <c r="S3795" s="14" t="s">
        <v>8315</v>
      </c>
      <c r="T3795" t="s">
        <v>8357</v>
      </c>
      <c r="U3795" s="9">
        <f t="shared" si="417"/>
        <v>41968.938993055555</v>
      </c>
      <c r="V3795" s="9">
        <f t="shared" si="418"/>
        <v>41989.938993055555</v>
      </c>
      <c r="W3795">
        <f t="shared" si="419"/>
        <v>2014</v>
      </c>
    </row>
    <row r="3796" spans="1:23" ht="60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9">
        <f t="shared" si="413"/>
        <v>42162.58048611111</v>
      </c>
      <c r="K3796">
        <v>1431093354</v>
      </c>
      <c r="L3796" s="9">
        <f t="shared" si="414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2">
        <f t="shared" si="415"/>
        <v>0.01</v>
      </c>
      <c r="R3796">
        <f t="shared" si="416"/>
        <v>50</v>
      </c>
      <c r="S3796" s="14" t="s">
        <v>8315</v>
      </c>
      <c r="T3796" t="s">
        <v>8357</v>
      </c>
      <c r="U3796" s="9">
        <f t="shared" si="417"/>
        <v>42132.58048611111</v>
      </c>
      <c r="V3796" s="9">
        <f t="shared" si="418"/>
        <v>42162.58048611111</v>
      </c>
      <c r="W3796">
        <f t="shared" si="419"/>
        <v>2015</v>
      </c>
    </row>
    <row r="3797" spans="1:23" ht="45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9">
        <f t="shared" si="413"/>
        <v>42244.9375</v>
      </c>
      <c r="K3797">
        <v>1437042490</v>
      </c>
      <c r="L3797" s="9">
        <f t="shared" si="414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2">
        <f t="shared" si="415"/>
        <v>0.02</v>
      </c>
      <c r="R3797">
        <f t="shared" si="416"/>
        <v>5</v>
      </c>
      <c r="S3797" s="14" t="s">
        <v>8315</v>
      </c>
      <c r="T3797" t="s">
        <v>8357</v>
      </c>
      <c r="U3797" s="9">
        <f t="shared" si="417"/>
        <v>42201.436226851853</v>
      </c>
      <c r="V3797" s="9">
        <f t="shared" si="418"/>
        <v>42244.9375</v>
      </c>
      <c r="W3797">
        <f t="shared" si="419"/>
        <v>2015</v>
      </c>
    </row>
    <row r="3798" spans="1:23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9">
        <f t="shared" si="413"/>
        <v>42749.029583333337</v>
      </c>
      <c r="K3798">
        <v>1479170556</v>
      </c>
      <c r="L3798" s="9">
        <f t="shared" si="414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2">
        <f t="shared" si="415"/>
        <v>0</v>
      </c>
      <c r="R3798">
        <f t="shared" si="416"/>
        <v>1</v>
      </c>
      <c r="S3798" s="14" t="s">
        <v>8315</v>
      </c>
      <c r="T3798" t="s">
        <v>8357</v>
      </c>
      <c r="U3798" s="9">
        <f t="shared" si="417"/>
        <v>42689.029583333337</v>
      </c>
      <c r="V3798" s="9">
        <f t="shared" si="418"/>
        <v>42749.029583333337</v>
      </c>
      <c r="W3798">
        <f t="shared" si="419"/>
        <v>2016</v>
      </c>
    </row>
    <row r="3799" spans="1:23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9">
        <f t="shared" si="413"/>
        <v>42114.881539351853</v>
      </c>
      <c r="K3799">
        <v>1426972165</v>
      </c>
      <c r="L3799" s="9">
        <f t="shared" si="414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2">
        <f t="shared" si="415"/>
        <v>0.9</v>
      </c>
      <c r="R3799">
        <f t="shared" si="416"/>
        <v>145.41</v>
      </c>
      <c r="S3799" s="14" t="s">
        <v>8315</v>
      </c>
      <c r="T3799" t="s">
        <v>8357</v>
      </c>
      <c r="U3799" s="9">
        <f t="shared" si="417"/>
        <v>42084.881539351853</v>
      </c>
      <c r="V3799" s="9">
        <f t="shared" si="418"/>
        <v>42114.881539351853</v>
      </c>
      <c r="W3799">
        <f t="shared" si="419"/>
        <v>2015</v>
      </c>
    </row>
    <row r="3800" spans="1:23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9">
        <f t="shared" si="413"/>
        <v>41861.722777777773</v>
      </c>
      <c r="K3800">
        <v>1405099248</v>
      </c>
      <c r="L3800" s="9">
        <f t="shared" si="414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 s="12">
        <f t="shared" si="415"/>
        <v>0.01</v>
      </c>
      <c r="R3800">
        <f t="shared" si="416"/>
        <v>205</v>
      </c>
      <c r="S3800" s="14" t="s">
        <v>8315</v>
      </c>
      <c r="T3800" t="s">
        <v>8357</v>
      </c>
      <c r="U3800" s="9">
        <f t="shared" si="417"/>
        <v>41831.722777777773</v>
      </c>
      <c r="V3800" s="9">
        <f t="shared" si="418"/>
        <v>41861.722777777773</v>
      </c>
      <c r="W3800">
        <f t="shared" si="419"/>
        <v>2014</v>
      </c>
    </row>
    <row r="3801" spans="1:23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9">
        <f t="shared" si="413"/>
        <v>42440.93105324074</v>
      </c>
      <c r="K3801">
        <v>1455142843</v>
      </c>
      <c r="L3801" s="9">
        <f t="shared" si="414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2">
        <f t="shared" si="415"/>
        <v>0.04</v>
      </c>
      <c r="R3801">
        <f t="shared" si="416"/>
        <v>100.5</v>
      </c>
      <c r="S3801" s="14" t="s">
        <v>8315</v>
      </c>
      <c r="T3801" t="s">
        <v>8357</v>
      </c>
      <c r="U3801" s="9">
        <f t="shared" si="417"/>
        <v>42410.93105324074</v>
      </c>
      <c r="V3801" s="9">
        <f t="shared" si="418"/>
        <v>42440.93105324074</v>
      </c>
      <c r="W3801">
        <f t="shared" si="419"/>
        <v>2016</v>
      </c>
    </row>
    <row r="3802" spans="1:23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9">
        <f t="shared" si="413"/>
        <v>42015.207638888889</v>
      </c>
      <c r="K3802">
        <v>1418146883</v>
      </c>
      <c r="L3802" s="9">
        <f t="shared" si="414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2">
        <f t="shared" si="415"/>
        <v>0.04</v>
      </c>
      <c r="R3802">
        <f t="shared" si="416"/>
        <v>55.06</v>
      </c>
      <c r="S3802" s="14" t="s">
        <v>8315</v>
      </c>
      <c r="T3802" t="s">
        <v>8357</v>
      </c>
      <c r="U3802" s="9">
        <f t="shared" si="417"/>
        <v>41982.737071759257</v>
      </c>
      <c r="V3802" s="9">
        <f t="shared" si="418"/>
        <v>42015.207638888889</v>
      </c>
      <c r="W3802">
        <f t="shared" si="419"/>
        <v>2014</v>
      </c>
    </row>
    <row r="3803" spans="1:23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9">
        <f t="shared" si="413"/>
        <v>42006.676111111112</v>
      </c>
      <c r="K3803">
        <v>1417536816</v>
      </c>
      <c r="L3803" s="9">
        <f t="shared" si="414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2">
        <f t="shared" si="415"/>
        <v>0.09</v>
      </c>
      <c r="R3803">
        <f t="shared" si="416"/>
        <v>47.33</v>
      </c>
      <c r="S3803" s="14" t="s">
        <v>8315</v>
      </c>
      <c r="T3803" t="s">
        <v>8357</v>
      </c>
      <c r="U3803" s="9">
        <f t="shared" si="417"/>
        <v>41975.676111111112</v>
      </c>
      <c r="V3803" s="9">
        <f t="shared" si="418"/>
        <v>42006.676111111112</v>
      </c>
      <c r="W3803">
        <f t="shared" si="419"/>
        <v>2014</v>
      </c>
    </row>
    <row r="3804" spans="1:23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9">
        <f t="shared" si="413"/>
        <v>42299.126226851848</v>
      </c>
      <c r="K3804">
        <v>1442890906</v>
      </c>
      <c r="L3804" s="9">
        <f t="shared" si="414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2">
        <f t="shared" si="415"/>
        <v>0</v>
      </c>
      <c r="R3804">
        <f t="shared" si="416"/>
        <v>0</v>
      </c>
      <c r="S3804" s="14" t="s">
        <v>8315</v>
      </c>
      <c r="T3804" t="s">
        <v>8357</v>
      </c>
      <c r="U3804" s="9">
        <f t="shared" si="417"/>
        <v>42269.126226851848</v>
      </c>
      <c r="V3804" s="9">
        <f t="shared" si="418"/>
        <v>42299.126226851848</v>
      </c>
      <c r="W3804">
        <f t="shared" si="419"/>
        <v>2015</v>
      </c>
    </row>
    <row r="3805" spans="1:23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9">
        <f t="shared" si="413"/>
        <v>42433.971851851849</v>
      </c>
      <c r="K3805">
        <v>1454541568</v>
      </c>
      <c r="L3805" s="9">
        <f t="shared" si="414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2">
        <f t="shared" si="415"/>
        <v>0.2</v>
      </c>
      <c r="R3805">
        <f t="shared" si="416"/>
        <v>58.95</v>
      </c>
      <c r="S3805" s="14" t="s">
        <v>8315</v>
      </c>
      <c r="T3805" t="s">
        <v>8357</v>
      </c>
      <c r="U3805" s="9">
        <f t="shared" si="417"/>
        <v>42403.971851851849</v>
      </c>
      <c r="V3805" s="9">
        <f t="shared" si="418"/>
        <v>42433.971851851849</v>
      </c>
      <c r="W3805">
        <f t="shared" si="419"/>
        <v>2016</v>
      </c>
    </row>
    <row r="3806" spans="1:23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9">
        <f t="shared" si="413"/>
        <v>42582.291666666672</v>
      </c>
      <c r="K3806">
        <v>1465172024</v>
      </c>
      <c r="L3806" s="9">
        <f t="shared" si="414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2">
        <f t="shared" si="415"/>
        <v>0</v>
      </c>
      <c r="R3806">
        <f t="shared" si="416"/>
        <v>0</v>
      </c>
      <c r="S3806" s="14" t="s">
        <v>8315</v>
      </c>
      <c r="T3806" t="s">
        <v>8357</v>
      </c>
      <c r="U3806" s="9">
        <f t="shared" si="417"/>
        <v>42527.00953703704</v>
      </c>
      <c r="V3806" s="9">
        <f t="shared" si="418"/>
        <v>42582.291666666672</v>
      </c>
      <c r="W3806">
        <f t="shared" si="419"/>
        <v>2016</v>
      </c>
    </row>
    <row r="3807" spans="1:23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9">
        <f t="shared" si="413"/>
        <v>41909.887037037035</v>
      </c>
      <c r="K3807">
        <v>1406668640</v>
      </c>
      <c r="L3807" s="9">
        <f t="shared" si="414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2">
        <f t="shared" si="415"/>
        <v>0</v>
      </c>
      <c r="R3807">
        <f t="shared" si="416"/>
        <v>1.5</v>
      </c>
      <c r="S3807" s="14" t="s">
        <v>8315</v>
      </c>
      <c r="T3807" t="s">
        <v>8357</v>
      </c>
      <c r="U3807" s="9">
        <f t="shared" si="417"/>
        <v>41849.887037037035</v>
      </c>
      <c r="V3807" s="9">
        <f t="shared" si="418"/>
        <v>41909.887037037035</v>
      </c>
      <c r="W3807">
        <f t="shared" si="419"/>
        <v>2014</v>
      </c>
    </row>
    <row r="3808" spans="1:23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9">
        <f t="shared" si="413"/>
        <v>41819.259039351848</v>
      </c>
      <c r="K3808">
        <v>1402294381</v>
      </c>
      <c r="L3808" s="9">
        <f t="shared" si="414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2">
        <f t="shared" si="415"/>
        <v>0</v>
      </c>
      <c r="R3808">
        <f t="shared" si="416"/>
        <v>5</v>
      </c>
      <c r="S3808" s="14" t="s">
        <v>8315</v>
      </c>
      <c r="T3808" t="s">
        <v>8357</v>
      </c>
      <c r="U3808" s="9">
        <f t="shared" si="417"/>
        <v>41799.259039351848</v>
      </c>
      <c r="V3808" s="9">
        <f t="shared" si="418"/>
        <v>41819.259039351848</v>
      </c>
      <c r="W3808">
        <f t="shared" si="419"/>
        <v>2014</v>
      </c>
    </row>
    <row r="3809" spans="1:23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9">
        <f t="shared" si="413"/>
        <v>42097.909016203703</v>
      </c>
      <c r="K3809">
        <v>1427492939</v>
      </c>
      <c r="L3809" s="9">
        <f t="shared" si="414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2">
        <f t="shared" si="415"/>
        <v>0.3</v>
      </c>
      <c r="R3809">
        <f t="shared" si="416"/>
        <v>50.56</v>
      </c>
      <c r="S3809" s="14" t="s">
        <v>8315</v>
      </c>
      <c r="T3809" t="s">
        <v>8357</v>
      </c>
      <c r="U3809" s="9">
        <f t="shared" si="417"/>
        <v>42090.909016203703</v>
      </c>
      <c r="V3809" s="9">
        <f t="shared" si="418"/>
        <v>42097.909016203703</v>
      </c>
      <c r="W3809">
        <f t="shared" si="419"/>
        <v>2015</v>
      </c>
    </row>
    <row r="3810" spans="1:23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9">
        <f t="shared" si="413"/>
        <v>42119.412256944444</v>
      </c>
      <c r="K3810">
        <v>1424775219</v>
      </c>
      <c r="L3810" s="9">
        <f t="shared" si="414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2">
        <f t="shared" si="415"/>
        <v>1</v>
      </c>
      <c r="R3810">
        <f t="shared" si="416"/>
        <v>41.67</v>
      </c>
      <c r="S3810" s="14" t="s">
        <v>8315</v>
      </c>
      <c r="T3810" t="s">
        <v>8316</v>
      </c>
      <c r="U3810" s="9">
        <f t="shared" si="417"/>
        <v>42059.453923611116</v>
      </c>
      <c r="V3810" s="9">
        <f t="shared" si="418"/>
        <v>42119.412256944444</v>
      </c>
      <c r="W3810">
        <f t="shared" si="419"/>
        <v>2015</v>
      </c>
    </row>
    <row r="3811" spans="1:23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9">
        <f t="shared" si="413"/>
        <v>41850.958333333336</v>
      </c>
      <c r="K3811">
        <v>1402403907</v>
      </c>
      <c r="L3811" s="9">
        <f t="shared" si="414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2">
        <f t="shared" si="415"/>
        <v>1.01</v>
      </c>
      <c r="R3811">
        <f t="shared" si="416"/>
        <v>53.29</v>
      </c>
      <c r="S3811" s="14" t="s">
        <v>8315</v>
      </c>
      <c r="T3811" t="s">
        <v>8316</v>
      </c>
      <c r="U3811" s="9">
        <f t="shared" si="417"/>
        <v>41800.526701388888</v>
      </c>
      <c r="V3811" s="9">
        <f t="shared" si="418"/>
        <v>41850.958333333336</v>
      </c>
      <c r="W3811">
        <f t="shared" si="419"/>
        <v>2014</v>
      </c>
    </row>
    <row r="3812" spans="1:23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9">
        <f t="shared" si="413"/>
        <v>42084.807384259257</v>
      </c>
      <c r="K3812">
        <v>1424377358</v>
      </c>
      <c r="L3812" s="9">
        <f t="shared" si="414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2">
        <f t="shared" si="415"/>
        <v>1.22</v>
      </c>
      <c r="R3812">
        <f t="shared" si="416"/>
        <v>70.23</v>
      </c>
      <c r="S3812" s="14" t="s">
        <v>8315</v>
      </c>
      <c r="T3812" t="s">
        <v>8316</v>
      </c>
      <c r="U3812" s="9">
        <f t="shared" si="417"/>
        <v>42054.849050925928</v>
      </c>
      <c r="V3812" s="9">
        <f t="shared" si="418"/>
        <v>42084.807384259257</v>
      </c>
      <c r="W3812">
        <f t="shared" si="419"/>
        <v>2015</v>
      </c>
    </row>
    <row r="3813" spans="1:23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9">
        <f t="shared" si="413"/>
        <v>42521.458333333328</v>
      </c>
      <c r="K3813">
        <v>1461769373</v>
      </c>
      <c r="L3813" s="9">
        <f t="shared" si="414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2">
        <f t="shared" si="415"/>
        <v>3.3</v>
      </c>
      <c r="R3813">
        <f t="shared" si="416"/>
        <v>43.42</v>
      </c>
      <c r="S3813" s="14" t="s">
        <v>8315</v>
      </c>
      <c r="T3813" t="s">
        <v>8316</v>
      </c>
      <c r="U3813" s="9">
        <f t="shared" si="417"/>
        <v>42487.62700231481</v>
      </c>
      <c r="V3813" s="9">
        <f t="shared" si="418"/>
        <v>42521.458333333328</v>
      </c>
      <c r="W3813">
        <f t="shared" si="419"/>
        <v>2016</v>
      </c>
    </row>
    <row r="3814" spans="1:23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9">
        <f t="shared" si="413"/>
        <v>42156.165972222225</v>
      </c>
      <c r="K3814">
        <v>1429120908</v>
      </c>
      <c r="L3814" s="9">
        <f t="shared" si="414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2">
        <f t="shared" si="415"/>
        <v>1.1000000000000001</v>
      </c>
      <c r="R3814">
        <f t="shared" si="416"/>
        <v>199.18</v>
      </c>
      <c r="S3814" s="14" t="s">
        <v>8315</v>
      </c>
      <c r="T3814" t="s">
        <v>8316</v>
      </c>
      <c r="U3814" s="9">
        <f t="shared" si="417"/>
        <v>42109.751250000001</v>
      </c>
      <c r="V3814" s="9">
        <f t="shared" si="418"/>
        <v>42156.165972222225</v>
      </c>
      <c r="W3814">
        <f t="shared" si="419"/>
        <v>2015</v>
      </c>
    </row>
    <row r="3815" spans="1:23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9">
        <f t="shared" si="413"/>
        <v>42535.904861111107</v>
      </c>
      <c r="K3815">
        <v>1462603021</v>
      </c>
      <c r="L3815" s="9">
        <f t="shared" si="414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2">
        <f t="shared" si="415"/>
        <v>1.01</v>
      </c>
      <c r="R3815">
        <f t="shared" si="416"/>
        <v>78.52</v>
      </c>
      <c r="S3815" s="14" t="s">
        <v>8315</v>
      </c>
      <c r="T3815" t="s">
        <v>8316</v>
      </c>
      <c r="U3815" s="9">
        <f t="shared" si="417"/>
        <v>42497.275706018518</v>
      </c>
      <c r="V3815" s="9">
        <f t="shared" si="418"/>
        <v>42535.904861111107</v>
      </c>
      <c r="W3815">
        <f t="shared" si="419"/>
        <v>2016</v>
      </c>
    </row>
    <row r="3816" spans="1:23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9">
        <f t="shared" si="413"/>
        <v>42095.165972222225</v>
      </c>
      <c r="K3816">
        <v>1424727712</v>
      </c>
      <c r="L3816" s="9">
        <f t="shared" si="414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2">
        <f t="shared" si="415"/>
        <v>1.4</v>
      </c>
      <c r="R3816">
        <f t="shared" si="416"/>
        <v>61.82</v>
      </c>
      <c r="S3816" s="14" t="s">
        <v>8315</v>
      </c>
      <c r="T3816" t="s">
        <v>8316</v>
      </c>
      <c r="U3816" s="9">
        <f t="shared" si="417"/>
        <v>42058.904074074075</v>
      </c>
      <c r="V3816" s="9">
        <f t="shared" si="418"/>
        <v>42095.165972222225</v>
      </c>
      <c r="W3816">
        <f t="shared" si="419"/>
        <v>2015</v>
      </c>
    </row>
    <row r="3817" spans="1:23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9">
        <f t="shared" si="413"/>
        <v>42236.958333333328</v>
      </c>
      <c r="K3817">
        <v>1437545657</v>
      </c>
      <c r="L3817" s="9">
        <f t="shared" si="414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2">
        <f t="shared" si="415"/>
        <v>1</v>
      </c>
      <c r="R3817">
        <f t="shared" si="416"/>
        <v>50</v>
      </c>
      <c r="S3817" s="14" t="s">
        <v>8315</v>
      </c>
      <c r="T3817" t="s">
        <v>8316</v>
      </c>
      <c r="U3817" s="9">
        <f t="shared" si="417"/>
        <v>42207.259918981479</v>
      </c>
      <c r="V3817" s="9">
        <f t="shared" si="418"/>
        <v>42236.958333333328</v>
      </c>
      <c r="W3817">
        <f t="shared" si="419"/>
        <v>2015</v>
      </c>
    </row>
    <row r="3818" spans="1:23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9">
        <f t="shared" si="413"/>
        <v>41837.690081018518</v>
      </c>
      <c r="K3818">
        <v>1403022823</v>
      </c>
      <c r="L3818" s="9">
        <f t="shared" si="414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2">
        <f t="shared" si="415"/>
        <v>1.19</v>
      </c>
      <c r="R3818">
        <f t="shared" si="416"/>
        <v>48.34</v>
      </c>
      <c r="S3818" s="14" t="s">
        <v>8315</v>
      </c>
      <c r="T3818" t="s">
        <v>8316</v>
      </c>
      <c r="U3818" s="9">
        <f t="shared" si="417"/>
        <v>41807.690081018518</v>
      </c>
      <c r="V3818" s="9">
        <f t="shared" si="418"/>
        <v>41837.690081018518</v>
      </c>
      <c r="W3818">
        <f t="shared" si="419"/>
        <v>2014</v>
      </c>
    </row>
    <row r="3819" spans="1:23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9">
        <f t="shared" si="413"/>
        <v>42301.165972222225</v>
      </c>
      <c r="K3819">
        <v>1444236216</v>
      </c>
      <c r="L3819" s="9">
        <f t="shared" si="414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2">
        <f t="shared" si="415"/>
        <v>1.07</v>
      </c>
      <c r="R3819">
        <f t="shared" si="416"/>
        <v>107.25</v>
      </c>
      <c r="S3819" s="14" t="s">
        <v>8315</v>
      </c>
      <c r="T3819" t="s">
        <v>8316</v>
      </c>
      <c r="U3819" s="9">
        <f t="shared" si="417"/>
        <v>42284.69694444444</v>
      </c>
      <c r="V3819" s="9">
        <f t="shared" si="418"/>
        <v>42301.165972222225</v>
      </c>
      <c r="W3819">
        <f t="shared" si="419"/>
        <v>2015</v>
      </c>
    </row>
    <row r="3820" spans="1:23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9">
        <f t="shared" si="413"/>
        <v>42075.800717592589</v>
      </c>
      <c r="K3820">
        <v>1423599182</v>
      </c>
      <c r="L3820" s="9">
        <f t="shared" si="414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2">
        <f t="shared" si="415"/>
        <v>2.2799999999999998</v>
      </c>
      <c r="R3820">
        <f t="shared" si="416"/>
        <v>57</v>
      </c>
      <c r="S3820" s="14" t="s">
        <v>8315</v>
      </c>
      <c r="T3820" t="s">
        <v>8316</v>
      </c>
      <c r="U3820" s="9">
        <f t="shared" si="417"/>
        <v>42045.84238425926</v>
      </c>
      <c r="V3820" s="9">
        <f t="shared" si="418"/>
        <v>42075.800717592589</v>
      </c>
      <c r="W3820">
        <f t="shared" si="419"/>
        <v>2015</v>
      </c>
    </row>
    <row r="3821" spans="1:23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9">
        <f t="shared" si="413"/>
        <v>42202.876388888893</v>
      </c>
      <c r="K3821">
        <v>1435554104</v>
      </c>
      <c r="L3821" s="9">
        <f t="shared" si="414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2">
        <f t="shared" si="415"/>
        <v>1.06</v>
      </c>
      <c r="R3821">
        <f t="shared" si="416"/>
        <v>40.92</v>
      </c>
      <c r="S3821" s="14" t="s">
        <v>8315</v>
      </c>
      <c r="T3821" t="s">
        <v>8316</v>
      </c>
      <c r="U3821" s="9">
        <f t="shared" si="417"/>
        <v>42184.209537037037</v>
      </c>
      <c r="V3821" s="9">
        <f t="shared" si="418"/>
        <v>42202.876388888893</v>
      </c>
      <c r="W3821">
        <f t="shared" si="419"/>
        <v>2015</v>
      </c>
    </row>
    <row r="3822" spans="1:23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9">
        <f t="shared" si="413"/>
        <v>42190.651817129634</v>
      </c>
      <c r="K3822">
        <v>1433518717</v>
      </c>
      <c r="L3822" s="9">
        <f t="shared" si="414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2">
        <f t="shared" si="415"/>
        <v>1.43</v>
      </c>
      <c r="R3822">
        <f t="shared" si="416"/>
        <v>21.5</v>
      </c>
      <c r="S3822" s="14" t="s">
        <v>8315</v>
      </c>
      <c r="T3822" t="s">
        <v>8316</v>
      </c>
      <c r="U3822" s="9">
        <f t="shared" si="417"/>
        <v>42160.651817129634</v>
      </c>
      <c r="V3822" s="9">
        <f t="shared" si="418"/>
        <v>42190.651817129634</v>
      </c>
      <c r="W3822">
        <f t="shared" si="419"/>
        <v>2015</v>
      </c>
    </row>
    <row r="3823" spans="1:23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9">
        <f t="shared" si="413"/>
        <v>42373.180636574078</v>
      </c>
      <c r="K3823">
        <v>1449116407</v>
      </c>
      <c r="L3823" s="9">
        <f t="shared" si="414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2">
        <f t="shared" si="415"/>
        <v>1.05</v>
      </c>
      <c r="R3823">
        <f t="shared" si="416"/>
        <v>79.540000000000006</v>
      </c>
      <c r="S3823" s="14" t="s">
        <v>8315</v>
      </c>
      <c r="T3823" t="s">
        <v>8316</v>
      </c>
      <c r="U3823" s="9">
        <f t="shared" si="417"/>
        <v>42341.180636574078</v>
      </c>
      <c r="V3823" s="9">
        <f t="shared" si="418"/>
        <v>42373.180636574078</v>
      </c>
      <c r="W3823">
        <f t="shared" si="419"/>
        <v>2015</v>
      </c>
    </row>
    <row r="3824" spans="1:23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9">
        <f t="shared" si="413"/>
        <v>42388.957638888889</v>
      </c>
      <c r="K3824">
        <v>1448136417</v>
      </c>
      <c r="L3824" s="9">
        <f t="shared" si="414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2">
        <f t="shared" si="415"/>
        <v>1.1000000000000001</v>
      </c>
      <c r="R3824">
        <f t="shared" si="416"/>
        <v>72.38</v>
      </c>
      <c r="S3824" s="14" t="s">
        <v>8315</v>
      </c>
      <c r="T3824" t="s">
        <v>8316</v>
      </c>
      <c r="U3824" s="9">
        <f t="shared" si="417"/>
        <v>42329.838159722218</v>
      </c>
      <c r="V3824" s="9">
        <f t="shared" si="418"/>
        <v>42388.957638888889</v>
      </c>
      <c r="W3824">
        <f t="shared" si="419"/>
        <v>2015</v>
      </c>
    </row>
    <row r="3825" spans="1:23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9">
        <f t="shared" si="413"/>
        <v>42205.165972222225</v>
      </c>
      <c r="K3825">
        <v>1434405044</v>
      </c>
      <c r="L3825" s="9">
        <f t="shared" si="414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2">
        <f t="shared" si="415"/>
        <v>1.06</v>
      </c>
      <c r="R3825">
        <f t="shared" si="416"/>
        <v>64.63</v>
      </c>
      <c r="S3825" s="14" t="s">
        <v>8315</v>
      </c>
      <c r="T3825" t="s">
        <v>8316</v>
      </c>
      <c r="U3825" s="9">
        <f t="shared" si="417"/>
        <v>42170.910231481481</v>
      </c>
      <c r="V3825" s="9">
        <f t="shared" si="418"/>
        <v>42205.165972222225</v>
      </c>
      <c r="W3825">
        <f t="shared" si="419"/>
        <v>2015</v>
      </c>
    </row>
    <row r="3826" spans="1:23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9">
        <f t="shared" si="413"/>
        <v>42583.570138888885</v>
      </c>
      <c r="K3826">
        <v>1469026903</v>
      </c>
      <c r="L3826" s="9">
        <f t="shared" si="414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2">
        <f t="shared" si="415"/>
        <v>1.08</v>
      </c>
      <c r="R3826">
        <f t="shared" si="416"/>
        <v>38.57</v>
      </c>
      <c r="S3826" s="14" t="s">
        <v>8315</v>
      </c>
      <c r="T3826" t="s">
        <v>8316</v>
      </c>
      <c r="U3826" s="9">
        <f t="shared" si="417"/>
        <v>42571.626192129625</v>
      </c>
      <c r="V3826" s="9">
        <f t="shared" si="418"/>
        <v>42583.570138888885</v>
      </c>
      <c r="W3826">
        <f t="shared" si="419"/>
        <v>2016</v>
      </c>
    </row>
    <row r="3827" spans="1:23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9">
        <f t="shared" si="413"/>
        <v>42172.069606481484</v>
      </c>
      <c r="K3827">
        <v>1432690814</v>
      </c>
      <c r="L3827" s="9">
        <f t="shared" si="414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2">
        <f t="shared" si="415"/>
        <v>1.05</v>
      </c>
      <c r="R3827">
        <f t="shared" si="416"/>
        <v>107.57</v>
      </c>
      <c r="S3827" s="14" t="s">
        <v>8315</v>
      </c>
      <c r="T3827" t="s">
        <v>8316</v>
      </c>
      <c r="U3827" s="9">
        <f t="shared" si="417"/>
        <v>42151.069606481484</v>
      </c>
      <c r="V3827" s="9">
        <f t="shared" si="418"/>
        <v>42172.069606481484</v>
      </c>
      <c r="W3827">
        <f t="shared" si="419"/>
        <v>2015</v>
      </c>
    </row>
    <row r="3828" spans="1:23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9">
        <f t="shared" si="413"/>
        <v>42131.423541666663</v>
      </c>
      <c r="K3828">
        <v>1428401394</v>
      </c>
      <c r="L3828" s="9">
        <f t="shared" si="414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2">
        <f t="shared" si="415"/>
        <v>1.19</v>
      </c>
      <c r="R3828">
        <f t="shared" si="416"/>
        <v>27.5</v>
      </c>
      <c r="S3828" s="14" t="s">
        <v>8315</v>
      </c>
      <c r="T3828" t="s">
        <v>8316</v>
      </c>
      <c r="U3828" s="9">
        <f t="shared" si="417"/>
        <v>42101.423541666663</v>
      </c>
      <c r="V3828" s="9">
        <f t="shared" si="418"/>
        <v>42131.423541666663</v>
      </c>
      <c r="W3828">
        <f t="shared" si="419"/>
        <v>2015</v>
      </c>
    </row>
    <row r="3829" spans="1:23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9">
        <f t="shared" si="413"/>
        <v>42090</v>
      </c>
      <c r="K3829">
        <v>1422656201</v>
      </c>
      <c r="L3829" s="9">
        <f t="shared" si="414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2">
        <f t="shared" si="415"/>
        <v>1.53</v>
      </c>
      <c r="R3829">
        <f t="shared" si="416"/>
        <v>70.459999999999994</v>
      </c>
      <c r="S3829" s="14" t="s">
        <v>8315</v>
      </c>
      <c r="T3829" t="s">
        <v>8316</v>
      </c>
      <c r="U3829" s="9">
        <f t="shared" si="417"/>
        <v>42034.928252314814</v>
      </c>
      <c r="V3829" s="9">
        <f t="shared" si="418"/>
        <v>42090</v>
      </c>
      <c r="W3829">
        <f t="shared" si="419"/>
        <v>2015</v>
      </c>
    </row>
    <row r="3830" spans="1:23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9">
        <f t="shared" si="413"/>
        <v>42004.569293981476</v>
      </c>
      <c r="K3830">
        <v>1414845587</v>
      </c>
      <c r="L3830" s="9">
        <f t="shared" si="414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2">
        <f t="shared" si="415"/>
        <v>1</v>
      </c>
      <c r="R3830">
        <f t="shared" si="416"/>
        <v>178.57</v>
      </c>
      <c r="S3830" s="14" t="s">
        <v>8315</v>
      </c>
      <c r="T3830" t="s">
        <v>8316</v>
      </c>
      <c r="U3830" s="9">
        <f t="shared" si="417"/>
        <v>41944.527627314819</v>
      </c>
      <c r="V3830" s="9">
        <f t="shared" si="418"/>
        <v>42004.569293981476</v>
      </c>
      <c r="W3830">
        <f t="shared" si="419"/>
        <v>2014</v>
      </c>
    </row>
    <row r="3831" spans="1:23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9">
        <f t="shared" si="413"/>
        <v>42613.865405092598</v>
      </c>
      <c r="K3831">
        <v>1470948371</v>
      </c>
      <c r="L3831" s="9">
        <f t="shared" si="414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2">
        <f t="shared" si="415"/>
        <v>1</v>
      </c>
      <c r="R3831">
        <f t="shared" si="416"/>
        <v>62.63</v>
      </c>
      <c r="S3831" s="14" t="s">
        <v>8315</v>
      </c>
      <c r="T3831" t="s">
        <v>8316</v>
      </c>
      <c r="U3831" s="9">
        <f t="shared" si="417"/>
        <v>42593.865405092598</v>
      </c>
      <c r="V3831" s="9">
        <f t="shared" si="418"/>
        <v>42613.865405092598</v>
      </c>
      <c r="W3831">
        <f t="shared" si="419"/>
        <v>2016</v>
      </c>
    </row>
    <row r="3832" spans="1:23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9">
        <f t="shared" si="413"/>
        <v>42517.740868055553</v>
      </c>
      <c r="K3832">
        <v>1463161611</v>
      </c>
      <c r="L3832" s="9">
        <f t="shared" si="414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2">
        <f t="shared" si="415"/>
        <v>2.25</v>
      </c>
      <c r="R3832">
        <f t="shared" si="416"/>
        <v>75</v>
      </c>
      <c r="S3832" s="14" t="s">
        <v>8315</v>
      </c>
      <c r="T3832" t="s">
        <v>8316</v>
      </c>
      <c r="U3832" s="9">
        <f t="shared" si="417"/>
        <v>42503.740868055553</v>
      </c>
      <c r="V3832" s="9">
        <f t="shared" si="418"/>
        <v>42517.740868055553</v>
      </c>
      <c r="W3832">
        <f t="shared" si="419"/>
        <v>2016</v>
      </c>
    </row>
    <row r="3833" spans="1:23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9">
        <f t="shared" si="413"/>
        <v>41948.890567129631</v>
      </c>
      <c r="K3833">
        <v>1413404545</v>
      </c>
      <c r="L3833" s="9">
        <f t="shared" si="414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2">
        <f t="shared" si="415"/>
        <v>1.06</v>
      </c>
      <c r="R3833">
        <f t="shared" si="416"/>
        <v>58.9</v>
      </c>
      <c r="S3833" s="14" t="s">
        <v>8315</v>
      </c>
      <c r="T3833" t="s">
        <v>8316</v>
      </c>
      <c r="U3833" s="9">
        <f t="shared" si="417"/>
        <v>41927.848900462966</v>
      </c>
      <c r="V3833" s="9">
        <f t="shared" si="418"/>
        <v>41948.890567129631</v>
      </c>
      <c r="W3833">
        <f t="shared" si="419"/>
        <v>2014</v>
      </c>
    </row>
    <row r="3834" spans="1:23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9">
        <f t="shared" si="413"/>
        <v>42420.114988425921</v>
      </c>
      <c r="K3834">
        <v>1452048335</v>
      </c>
      <c r="L3834" s="9">
        <f t="shared" si="414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2">
        <f t="shared" si="415"/>
        <v>1.05</v>
      </c>
      <c r="R3834">
        <f t="shared" si="416"/>
        <v>139.56</v>
      </c>
      <c r="S3834" s="14" t="s">
        <v>8315</v>
      </c>
      <c r="T3834" t="s">
        <v>8316</v>
      </c>
      <c r="U3834" s="9">
        <f t="shared" si="417"/>
        <v>42375.114988425921</v>
      </c>
      <c r="V3834" s="9">
        <f t="shared" si="418"/>
        <v>42420.114988425921</v>
      </c>
      <c r="W3834">
        <f t="shared" si="419"/>
        <v>2016</v>
      </c>
    </row>
    <row r="3835" spans="1:23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9">
        <f t="shared" si="413"/>
        <v>41974.797916666663</v>
      </c>
      <c r="K3835">
        <v>1416516972</v>
      </c>
      <c r="L3835" s="9">
        <f t="shared" si="414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 s="12">
        <f t="shared" si="415"/>
        <v>1.17</v>
      </c>
      <c r="R3835">
        <f t="shared" si="416"/>
        <v>70</v>
      </c>
      <c r="S3835" s="14" t="s">
        <v>8315</v>
      </c>
      <c r="T3835" t="s">
        <v>8316</v>
      </c>
      <c r="U3835" s="9">
        <f t="shared" si="417"/>
        <v>41963.872361111113</v>
      </c>
      <c r="V3835" s="9">
        <f t="shared" si="418"/>
        <v>41974.797916666663</v>
      </c>
      <c r="W3835">
        <f t="shared" si="419"/>
        <v>2014</v>
      </c>
    </row>
    <row r="3836" spans="1:23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9">
        <f t="shared" si="413"/>
        <v>42173.445219907408</v>
      </c>
      <c r="K3836">
        <v>1432032067</v>
      </c>
      <c r="L3836" s="9">
        <f t="shared" si="414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2">
        <f t="shared" si="415"/>
        <v>1.0900000000000001</v>
      </c>
      <c r="R3836">
        <f t="shared" si="416"/>
        <v>57.39</v>
      </c>
      <c r="S3836" s="14" t="s">
        <v>8315</v>
      </c>
      <c r="T3836" t="s">
        <v>8316</v>
      </c>
      <c r="U3836" s="9">
        <f t="shared" si="417"/>
        <v>42143.445219907408</v>
      </c>
      <c r="V3836" s="9">
        <f t="shared" si="418"/>
        <v>42173.445219907408</v>
      </c>
      <c r="W3836">
        <f t="shared" si="419"/>
        <v>2015</v>
      </c>
    </row>
    <row r="3837" spans="1:23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9">
        <f t="shared" si="413"/>
        <v>42481.94222222222</v>
      </c>
      <c r="K3837">
        <v>1459463808</v>
      </c>
      <c r="L3837" s="9">
        <f t="shared" si="414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2">
        <f t="shared" si="415"/>
        <v>1.6</v>
      </c>
      <c r="R3837">
        <f t="shared" si="416"/>
        <v>40</v>
      </c>
      <c r="S3837" s="14" t="s">
        <v>8315</v>
      </c>
      <c r="T3837" t="s">
        <v>8316</v>
      </c>
      <c r="U3837" s="9">
        <f t="shared" si="417"/>
        <v>42460.94222222222</v>
      </c>
      <c r="V3837" s="9">
        <f t="shared" si="418"/>
        <v>42481.94222222222</v>
      </c>
      <c r="W3837">
        <f t="shared" si="419"/>
        <v>2016</v>
      </c>
    </row>
    <row r="3838" spans="1:23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9">
        <f t="shared" si="413"/>
        <v>42585.172916666663</v>
      </c>
      <c r="K3838">
        <v>1467497652</v>
      </c>
      <c r="L3838" s="9">
        <f t="shared" si="414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2">
        <f t="shared" si="415"/>
        <v>1.1299999999999999</v>
      </c>
      <c r="R3838">
        <f t="shared" si="416"/>
        <v>64.290000000000006</v>
      </c>
      <c r="S3838" s="14" t="s">
        <v>8315</v>
      </c>
      <c r="T3838" t="s">
        <v>8316</v>
      </c>
      <c r="U3838" s="9">
        <f t="shared" si="417"/>
        <v>42553.926527777774</v>
      </c>
      <c r="V3838" s="9">
        <f t="shared" si="418"/>
        <v>42585.172916666663</v>
      </c>
      <c r="W3838">
        <f t="shared" si="419"/>
        <v>2016</v>
      </c>
    </row>
    <row r="3839" spans="1:23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9">
        <f t="shared" si="413"/>
        <v>42188.765717592592</v>
      </c>
      <c r="K3839">
        <v>1432837358</v>
      </c>
      <c r="L3839" s="9">
        <f t="shared" si="414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2">
        <f t="shared" si="415"/>
        <v>1.02</v>
      </c>
      <c r="R3839">
        <f t="shared" si="416"/>
        <v>120.12</v>
      </c>
      <c r="S3839" s="14" t="s">
        <v>8315</v>
      </c>
      <c r="T3839" t="s">
        <v>8316</v>
      </c>
      <c r="U3839" s="9">
        <f t="shared" si="417"/>
        <v>42152.765717592592</v>
      </c>
      <c r="V3839" s="9">
        <f t="shared" si="418"/>
        <v>42188.765717592592</v>
      </c>
      <c r="W3839">
        <f t="shared" si="419"/>
        <v>2015</v>
      </c>
    </row>
    <row r="3840" spans="1:23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9">
        <f t="shared" si="413"/>
        <v>42146.710752314815</v>
      </c>
      <c r="K3840">
        <v>1429722209</v>
      </c>
      <c r="L3840" s="9">
        <f t="shared" si="414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2">
        <f t="shared" si="415"/>
        <v>1.01</v>
      </c>
      <c r="R3840">
        <f t="shared" si="416"/>
        <v>1008.24</v>
      </c>
      <c r="S3840" s="14" t="s">
        <v>8315</v>
      </c>
      <c r="T3840" t="s">
        <v>8316</v>
      </c>
      <c r="U3840" s="9">
        <f t="shared" si="417"/>
        <v>42116.710752314815</v>
      </c>
      <c r="V3840" s="9">
        <f t="shared" si="418"/>
        <v>42146.710752314815</v>
      </c>
      <c r="W3840">
        <f t="shared" si="419"/>
        <v>2015</v>
      </c>
    </row>
    <row r="3841" spans="1:23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9">
        <f t="shared" si="413"/>
        <v>42215.142638888894</v>
      </c>
      <c r="K3841">
        <v>1433042724</v>
      </c>
      <c r="L3841" s="9">
        <f t="shared" si="414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 s="12">
        <f t="shared" si="415"/>
        <v>1.01</v>
      </c>
      <c r="R3841">
        <f t="shared" si="416"/>
        <v>63.28</v>
      </c>
      <c r="S3841" s="14" t="s">
        <v>8315</v>
      </c>
      <c r="T3841" t="s">
        <v>8316</v>
      </c>
      <c r="U3841" s="9">
        <f t="shared" si="417"/>
        <v>42155.142638888894</v>
      </c>
      <c r="V3841" s="9">
        <f t="shared" si="418"/>
        <v>42215.142638888894</v>
      </c>
      <c r="W3841">
        <f t="shared" si="419"/>
        <v>2015</v>
      </c>
    </row>
    <row r="3842" spans="1:23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9">
        <f t="shared" ref="J3842:J3905" si="420">(I3842/86400)+DATE(1970,1,1)</f>
        <v>42457.660057870366</v>
      </c>
      <c r="K3842">
        <v>1457023829</v>
      </c>
      <c r="L3842" s="9">
        <f t="shared" ref="L3842:L3905" si="421">(K3842/86400)+DATE(1970,1,1)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2">
        <f t="shared" si="415"/>
        <v>65</v>
      </c>
      <c r="R3842">
        <f t="shared" si="416"/>
        <v>21.67</v>
      </c>
      <c r="S3842" s="14" t="s">
        <v>8315</v>
      </c>
      <c r="T3842" t="s">
        <v>8316</v>
      </c>
      <c r="U3842" s="9">
        <f t="shared" si="417"/>
        <v>42432.701724537037</v>
      </c>
      <c r="V3842" s="9">
        <f t="shared" si="418"/>
        <v>42457.660057870366</v>
      </c>
      <c r="W3842">
        <f t="shared" si="419"/>
        <v>2016</v>
      </c>
    </row>
    <row r="3843" spans="1:23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9">
        <f t="shared" si="420"/>
        <v>41840.785729166666</v>
      </c>
      <c r="K3843">
        <v>1400698287</v>
      </c>
      <c r="L3843" s="9">
        <f t="shared" si="42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2">
        <f t="shared" ref="Q3843:Q3906" si="422">ROUND(E3843/D3843,2)</f>
        <v>0.09</v>
      </c>
      <c r="R3843">
        <f t="shared" ref="R3843:R3906" si="423">IFERROR(ROUND(E3843/N3843,2),0)</f>
        <v>25.65</v>
      </c>
      <c r="S3843" s="14" t="s">
        <v>8315</v>
      </c>
      <c r="T3843" t="s">
        <v>8316</v>
      </c>
      <c r="U3843" s="9">
        <f t="shared" ref="U3843:U3906" si="424">(K3843/86400)+DATE(1970,1,1)</f>
        <v>41780.785729166666</v>
      </c>
      <c r="V3843" s="9">
        <f t="shared" ref="V3843:V3906" si="425">(I3843/86400)+DATE(1970,1,1)</f>
        <v>41840.785729166666</v>
      </c>
      <c r="W3843">
        <f t="shared" ref="W3843:W3906" si="426">YEAR(U3843)</f>
        <v>2014</v>
      </c>
    </row>
    <row r="3844" spans="1:23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9">
        <f t="shared" si="420"/>
        <v>41770.493657407409</v>
      </c>
      <c r="K3844">
        <v>1397217052</v>
      </c>
      <c r="L3844" s="9">
        <f t="shared" si="4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2">
        <f t="shared" si="422"/>
        <v>0.22</v>
      </c>
      <c r="R3844">
        <f t="shared" si="423"/>
        <v>47.7</v>
      </c>
      <c r="S3844" s="14" t="s">
        <v>8315</v>
      </c>
      <c r="T3844" t="s">
        <v>8316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2014</v>
      </c>
    </row>
    <row r="3845" spans="1:23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9">
        <f t="shared" si="420"/>
        <v>41791.072500000002</v>
      </c>
      <c r="K3845">
        <v>1399427064</v>
      </c>
      <c r="L3845" s="9">
        <f t="shared" si="4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2">
        <f t="shared" si="422"/>
        <v>0.21</v>
      </c>
      <c r="R3845">
        <f t="shared" si="423"/>
        <v>56.05</v>
      </c>
      <c r="S3845" s="14" t="s">
        <v>8315</v>
      </c>
      <c r="T3845" t="s">
        <v>8316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2014</v>
      </c>
    </row>
    <row r="3846" spans="1:23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9">
        <f t="shared" si="420"/>
        <v>41793.290972222225</v>
      </c>
      <c r="K3846">
        <v>1399474134</v>
      </c>
      <c r="L3846" s="9">
        <f t="shared" si="4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2">
        <f t="shared" si="422"/>
        <v>0.41</v>
      </c>
      <c r="R3846">
        <f t="shared" si="423"/>
        <v>81.319999999999993</v>
      </c>
      <c r="S3846" s="14" t="s">
        <v>8315</v>
      </c>
      <c r="T3846" t="s">
        <v>8316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2014</v>
      </c>
    </row>
    <row r="3847" spans="1:23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9">
        <f t="shared" si="420"/>
        <v>42278.627013888894</v>
      </c>
      <c r="K3847">
        <v>1441119774</v>
      </c>
      <c r="L3847" s="9">
        <f t="shared" si="42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 s="12">
        <f t="shared" si="422"/>
        <v>0.02</v>
      </c>
      <c r="R3847">
        <f t="shared" si="423"/>
        <v>70.17</v>
      </c>
      <c r="S3847" s="14" t="s">
        <v>8315</v>
      </c>
      <c r="T3847" t="s">
        <v>8316</v>
      </c>
      <c r="U3847" s="9">
        <f t="shared" si="424"/>
        <v>42248.627013888894</v>
      </c>
      <c r="V3847" s="9">
        <f t="shared" si="425"/>
        <v>42278.627013888894</v>
      </c>
      <c r="W3847">
        <f t="shared" si="426"/>
        <v>2015</v>
      </c>
    </row>
    <row r="3848" spans="1:23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9">
        <f t="shared" si="420"/>
        <v>41916.290972222225</v>
      </c>
      <c r="K3848">
        <v>1409721542</v>
      </c>
      <c r="L3848" s="9">
        <f t="shared" si="4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2">
        <f t="shared" si="422"/>
        <v>0.03</v>
      </c>
      <c r="R3848">
        <f t="shared" si="423"/>
        <v>23.63</v>
      </c>
      <c r="S3848" s="14" t="s">
        <v>8315</v>
      </c>
      <c r="T3848" t="s">
        <v>8316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2014</v>
      </c>
    </row>
    <row r="3849" spans="1:23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9">
        <f t="shared" si="420"/>
        <v>42204.224432870367</v>
      </c>
      <c r="K3849">
        <v>1433395391</v>
      </c>
      <c r="L3849" s="9">
        <f t="shared" si="4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2">
        <f t="shared" si="422"/>
        <v>0.16</v>
      </c>
      <c r="R3849">
        <f t="shared" si="423"/>
        <v>188.56</v>
      </c>
      <c r="S3849" s="14" t="s">
        <v>8315</v>
      </c>
      <c r="T3849" t="s">
        <v>8316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2015</v>
      </c>
    </row>
    <row r="3850" spans="1:23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9">
        <f t="shared" si="420"/>
        <v>42295.817002314812</v>
      </c>
      <c r="K3850">
        <v>1442604989</v>
      </c>
      <c r="L3850" s="9">
        <f t="shared" si="4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2">
        <f t="shared" si="422"/>
        <v>0.16</v>
      </c>
      <c r="R3850">
        <f t="shared" si="423"/>
        <v>49.51</v>
      </c>
      <c r="S3850" s="14" t="s">
        <v>8315</v>
      </c>
      <c r="T3850" t="s">
        <v>8316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2015</v>
      </c>
    </row>
    <row r="3851" spans="1:23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9">
        <f t="shared" si="420"/>
        <v>42166.767175925925</v>
      </c>
      <c r="K3851">
        <v>1431455084</v>
      </c>
      <c r="L3851" s="9">
        <f t="shared" si="4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2">
        <f t="shared" si="422"/>
        <v>7.0000000000000007E-2</v>
      </c>
      <c r="R3851">
        <f t="shared" si="423"/>
        <v>75.459999999999994</v>
      </c>
      <c r="S3851" s="14" t="s">
        <v>8315</v>
      </c>
      <c r="T3851" t="s">
        <v>8316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2015</v>
      </c>
    </row>
    <row r="3852" spans="1:23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9">
        <f t="shared" si="420"/>
        <v>42005.124340277776</v>
      </c>
      <c r="K3852">
        <v>1417489143</v>
      </c>
      <c r="L3852" s="9">
        <f t="shared" si="4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2">
        <f t="shared" si="422"/>
        <v>0.04</v>
      </c>
      <c r="R3852">
        <f t="shared" si="423"/>
        <v>9.5</v>
      </c>
      <c r="S3852" s="14" t="s">
        <v>8315</v>
      </c>
      <c r="T3852" t="s">
        <v>8316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2014</v>
      </c>
    </row>
    <row r="3853" spans="1:23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9">
        <f t="shared" si="420"/>
        <v>42202.439571759256</v>
      </c>
      <c r="K3853">
        <v>1434537179</v>
      </c>
      <c r="L3853" s="9">
        <f t="shared" si="4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2">
        <f t="shared" si="422"/>
        <v>0.34</v>
      </c>
      <c r="R3853">
        <f t="shared" si="423"/>
        <v>35.5</v>
      </c>
      <c r="S3853" s="14" t="s">
        <v>8315</v>
      </c>
      <c r="T3853" t="s">
        <v>8316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2015</v>
      </c>
    </row>
    <row r="3854" spans="1:23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9">
        <f t="shared" si="420"/>
        <v>42090.149027777778</v>
      </c>
      <c r="K3854">
        <v>1425270876</v>
      </c>
      <c r="L3854" s="9">
        <f t="shared" si="4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2">
        <f t="shared" si="422"/>
        <v>0</v>
      </c>
      <c r="R3854">
        <f t="shared" si="423"/>
        <v>10</v>
      </c>
      <c r="S3854" s="14" t="s">
        <v>8315</v>
      </c>
      <c r="T3854" t="s">
        <v>8316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2015</v>
      </c>
    </row>
    <row r="3855" spans="1:23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9">
        <f t="shared" si="420"/>
        <v>41883.84002314815</v>
      </c>
      <c r="K3855">
        <v>1406578178</v>
      </c>
      <c r="L3855" s="9">
        <f t="shared" si="4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2">
        <f t="shared" si="422"/>
        <v>0</v>
      </c>
      <c r="R3855">
        <f t="shared" si="423"/>
        <v>13</v>
      </c>
      <c r="S3855" s="14" t="s">
        <v>8315</v>
      </c>
      <c r="T3855" t="s">
        <v>8316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2014</v>
      </c>
    </row>
    <row r="3856" spans="1:23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9">
        <f t="shared" si="420"/>
        <v>42133.884930555556</v>
      </c>
      <c r="K3856">
        <v>1428614058</v>
      </c>
      <c r="L3856" s="9">
        <f t="shared" si="4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2">
        <f t="shared" si="422"/>
        <v>0.16</v>
      </c>
      <c r="R3856">
        <f t="shared" si="423"/>
        <v>89.4</v>
      </c>
      <c r="S3856" s="14" t="s">
        <v>8315</v>
      </c>
      <c r="T3856" t="s">
        <v>8316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2015</v>
      </c>
    </row>
    <row r="3857" spans="1:23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9">
        <f t="shared" si="420"/>
        <v>42089.929062499999</v>
      </c>
      <c r="K3857">
        <v>1424819871</v>
      </c>
      <c r="L3857" s="9">
        <f t="shared" si="4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2">
        <f t="shared" si="422"/>
        <v>0.03</v>
      </c>
      <c r="R3857">
        <f t="shared" si="423"/>
        <v>25</v>
      </c>
      <c r="S3857" s="14" t="s">
        <v>8315</v>
      </c>
      <c r="T3857" t="s">
        <v>8316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2015</v>
      </c>
    </row>
    <row r="3858" spans="1:23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9">
        <f t="shared" si="420"/>
        <v>42071.701423611114</v>
      </c>
      <c r="K3858">
        <v>1423245003</v>
      </c>
      <c r="L3858" s="9">
        <f t="shared" si="4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2">
        <f t="shared" si="422"/>
        <v>0</v>
      </c>
      <c r="R3858">
        <f t="shared" si="423"/>
        <v>1</v>
      </c>
      <c r="S3858" s="14" t="s">
        <v>8315</v>
      </c>
      <c r="T3858" t="s">
        <v>8316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2015</v>
      </c>
    </row>
    <row r="3859" spans="1:23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9">
        <f t="shared" si="420"/>
        <v>41852.716666666667</v>
      </c>
      <c r="K3859">
        <v>1404927690</v>
      </c>
      <c r="L3859" s="9">
        <f t="shared" si="4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2">
        <f t="shared" si="422"/>
        <v>0.05</v>
      </c>
      <c r="R3859">
        <f t="shared" si="423"/>
        <v>65</v>
      </c>
      <c r="S3859" s="14" t="s">
        <v>8315</v>
      </c>
      <c r="T3859" t="s">
        <v>8316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2014</v>
      </c>
    </row>
    <row r="3860" spans="1:23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9">
        <f t="shared" si="420"/>
        <v>42146.875</v>
      </c>
      <c r="K3860">
        <v>1430734844</v>
      </c>
      <c r="L3860" s="9">
        <f t="shared" si="42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 s="12">
        <f t="shared" si="422"/>
        <v>0.02</v>
      </c>
      <c r="R3860">
        <f t="shared" si="423"/>
        <v>10</v>
      </c>
      <c r="S3860" s="14" t="s">
        <v>8315</v>
      </c>
      <c r="T3860" t="s">
        <v>8316</v>
      </c>
      <c r="U3860" s="9">
        <f t="shared" si="424"/>
        <v>42128.431064814809</v>
      </c>
      <c r="V3860" s="9">
        <f t="shared" si="425"/>
        <v>42146.875</v>
      </c>
      <c r="W3860">
        <f t="shared" si="426"/>
        <v>2015</v>
      </c>
    </row>
    <row r="3861" spans="1:23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9">
        <f t="shared" si="420"/>
        <v>41815.875</v>
      </c>
      <c r="K3861">
        <v>1401485207</v>
      </c>
      <c r="L3861" s="9">
        <f t="shared" si="4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2">
        <f t="shared" si="422"/>
        <v>0</v>
      </c>
      <c r="R3861">
        <f t="shared" si="423"/>
        <v>1</v>
      </c>
      <c r="S3861" s="14" t="s">
        <v>8315</v>
      </c>
      <c r="T3861" t="s">
        <v>8316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2014</v>
      </c>
    </row>
    <row r="3862" spans="1:23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9">
        <f t="shared" si="420"/>
        <v>41863.660995370374</v>
      </c>
      <c r="K3862">
        <v>1405266710</v>
      </c>
      <c r="L3862" s="9">
        <f t="shared" si="42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 s="12">
        <f t="shared" si="422"/>
        <v>0.18</v>
      </c>
      <c r="R3862">
        <f t="shared" si="423"/>
        <v>81.540000000000006</v>
      </c>
      <c r="S3862" s="14" t="s">
        <v>8315</v>
      </c>
      <c r="T3862" t="s">
        <v>8316</v>
      </c>
      <c r="U3862" s="9">
        <f t="shared" si="424"/>
        <v>41833.660995370374</v>
      </c>
      <c r="V3862" s="9">
        <f t="shared" si="425"/>
        <v>41863.660995370374</v>
      </c>
      <c r="W3862">
        <f t="shared" si="426"/>
        <v>2014</v>
      </c>
    </row>
    <row r="3863" spans="1:23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9">
        <f t="shared" si="420"/>
        <v>41955.907638888893</v>
      </c>
      <c r="K3863">
        <v>1412258977</v>
      </c>
      <c r="L3863" s="9">
        <f t="shared" si="4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2">
        <f t="shared" si="422"/>
        <v>0.05</v>
      </c>
      <c r="R3863">
        <f t="shared" si="423"/>
        <v>100</v>
      </c>
      <c r="S3863" s="14" t="s">
        <v>8315</v>
      </c>
      <c r="T3863" t="s">
        <v>8316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2014</v>
      </c>
    </row>
    <row r="3864" spans="1:23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9">
        <f t="shared" si="420"/>
        <v>42625.707638888889</v>
      </c>
      <c r="K3864">
        <v>1472451356</v>
      </c>
      <c r="L3864" s="9">
        <f t="shared" si="4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2">
        <f t="shared" si="422"/>
        <v>0</v>
      </c>
      <c r="R3864">
        <f t="shared" si="423"/>
        <v>1</v>
      </c>
      <c r="S3864" s="14" t="s">
        <v>8315</v>
      </c>
      <c r="T3864" t="s">
        <v>8316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2016</v>
      </c>
    </row>
    <row r="3865" spans="1:23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9">
        <f t="shared" si="420"/>
        <v>42313.674826388888</v>
      </c>
      <c r="K3865">
        <v>1441552305</v>
      </c>
      <c r="L3865" s="9">
        <f t="shared" si="4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2">
        <f t="shared" si="422"/>
        <v>0</v>
      </c>
      <c r="R3865">
        <f t="shared" si="423"/>
        <v>0</v>
      </c>
      <c r="S3865" s="14" t="s">
        <v>8315</v>
      </c>
      <c r="T3865" t="s">
        <v>8316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2015</v>
      </c>
    </row>
    <row r="3866" spans="1:23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9">
        <f t="shared" si="420"/>
        <v>42325.933495370366</v>
      </c>
      <c r="K3866">
        <v>1445203454</v>
      </c>
      <c r="L3866" s="9">
        <f t="shared" si="4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2">
        <f t="shared" si="422"/>
        <v>0.01</v>
      </c>
      <c r="R3866">
        <f t="shared" si="423"/>
        <v>20</v>
      </c>
      <c r="S3866" s="14" t="s">
        <v>8315</v>
      </c>
      <c r="T3866" t="s">
        <v>8316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2015</v>
      </c>
    </row>
    <row r="3867" spans="1:23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9">
        <f t="shared" si="420"/>
        <v>41881.229166666664</v>
      </c>
      <c r="K3867">
        <v>1405957098</v>
      </c>
      <c r="L3867" s="9">
        <f t="shared" si="4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2">
        <f t="shared" si="422"/>
        <v>0.27</v>
      </c>
      <c r="R3867">
        <f t="shared" si="423"/>
        <v>46.43</v>
      </c>
      <c r="S3867" s="14" t="s">
        <v>8315</v>
      </c>
      <c r="T3867" t="s">
        <v>8316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2014</v>
      </c>
    </row>
    <row r="3868" spans="1:23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9">
        <f t="shared" si="420"/>
        <v>42452.145138888889</v>
      </c>
      <c r="K3868">
        <v>1454453021</v>
      </c>
      <c r="L3868" s="9">
        <f t="shared" si="4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2">
        <f t="shared" si="422"/>
        <v>0.01</v>
      </c>
      <c r="R3868">
        <f t="shared" si="423"/>
        <v>5.5</v>
      </c>
      <c r="S3868" s="14" t="s">
        <v>8315</v>
      </c>
      <c r="T3868" t="s">
        <v>8316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2016</v>
      </c>
    </row>
    <row r="3869" spans="1:23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9">
        <f t="shared" si="420"/>
        <v>42539.814108796301</v>
      </c>
      <c r="K3869">
        <v>1463686339</v>
      </c>
      <c r="L3869" s="9">
        <f t="shared" si="4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2">
        <f t="shared" si="422"/>
        <v>0.13</v>
      </c>
      <c r="R3869">
        <f t="shared" si="423"/>
        <v>50.2</v>
      </c>
      <c r="S3869" s="14" t="s">
        <v>8315</v>
      </c>
      <c r="T3869" t="s">
        <v>8316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2016</v>
      </c>
    </row>
    <row r="3870" spans="1:23" ht="3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9">
        <f t="shared" si="420"/>
        <v>41890.659780092596</v>
      </c>
      <c r="K3870">
        <v>1408031405</v>
      </c>
      <c r="L3870" s="9">
        <f t="shared" si="42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s="12">
        <f t="shared" si="422"/>
        <v>0</v>
      </c>
      <c r="R3870">
        <f t="shared" si="423"/>
        <v>10</v>
      </c>
      <c r="S3870" s="14" t="s">
        <v>8315</v>
      </c>
      <c r="T3870" t="s">
        <v>8357</v>
      </c>
      <c r="U3870" s="9">
        <f t="shared" si="424"/>
        <v>41865.659780092596</v>
      </c>
      <c r="V3870" s="9">
        <f t="shared" si="425"/>
        <v>41890.659780092596</v>
      </c>
      <c r="W3870">
        <f t="shared" si="426"/>
        <v>2014</v>
      </c>
    </row>
    <row r="3871" spans="1:23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9">
        <f t="shared" si="420"/>
        <v>42077.132638888885</v>
      </c>
      <c r="K3871">
        <v>1423761792</v>
      </c>
      <c r="L3871" s="9">
        <f t="shared" si="4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2">
        <f t="shared" si="422"/>
        <v>0.03</v>
      </c>
      <c r="R3871">
        <f t="shared" si="423"/>
        <v>30.13</v>
      </c>
      <c r="S3871" s="14" t="s">
        <v>8315</v>
      </c>
      <c r="T3871" t="s">
        <v>8357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2015</v>
      </c>
    </row>
    <row r="3872" spans="1:23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9">
        <f t="shared" si="420"/>
        <v>41823.172199074077</v>
      </c>
      <c r="K3872">
        <v>1401768478</v>
      </c>
      <c r="L3872" s="9">
        <f t="shared" si="42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 s="12">
        <f t="shared" si="422"/>
        <v>0.15</v>
      </c>
      <c r="R3872">
        <f t="shared" si="423"/>
        <v>150</v>
      </c>
      <c r="S3872" s="14" t="s">
        <v>8315</v>
      </c>
      <c r="T3872" t="s">
        <v>8357</v>
      </c>
      <c r="U3872" s="9">
        <f t="shared" si="424"/>
        <v>41793.172199074077</v>
      </c>
      <c r="V3872" s="9">
        <f t="shared" si="425"/>
        <v>41823.172199074077</v>
      </c>
      <c r="W3872">
        <f t="shared" si="426"/>
        <v>2014</v>
      </c>
    </row>
    <row r="3873" spans="1:23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9">
        <f t="shared" si="420"/>
        <v>42823.739004629635</v>
      </c>
      <c r="K3873">
        <v>1485629050</v>
      </c>
      <c r="L3873" s="9">
        <f t="shared" si="4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2">
        <f t="shared" si="422"/>
        <v>0.03</v>
      </c>
      <c r="R3873">
        <f t="shared" si="423"/>
        <v>13.33</v>
      </c>
      <c r="S3873" s="14" t="s">
        <v>8315</v>
      </c>
      <c r="T3873" t="s">
        <v>8357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2017</v>
      </c>
    </row>
    <row r="3874" spans="1:23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9">
        <f t="shared" si="420"/>
        <v>42230.145787037036</v>
      </c>
      <c r="K3874">
        <v>1435202996</v>
      </c>
      <c r="L3874" s="9">
        <f t="shared" si="4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2">
        <f t="shared" si="422"/>
        <v>0</v>
      </c>
      <c r="R3874">
        <f t="shared" si="423"/>
        <v>0</v>
      </c>
      <c r="S3874" s="14" t="s">
        <v>8315</v>
      </c>
      <c r="T3874" t="s">
        <v>8357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2015</v>
      </c>
    </row>
    <row r="3875" spans="1:23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9">
        <f t="shared" si="420"/>
        <v>42285.696006944447</v>
      </c>
      <c r="K3875">
        <v>1441730535</v>
      </c>
      <c r="L3875" s="9">
        <f t="shared" si="4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2">
        <f t="shared" si="422"/>
        <v>0</v>
      </c>
      <c r="R3875">
        <f t="shared" si="423"/>
        <v>0</v>
      </c>
      <c r="S3875" s="14" t="s">
        <v>8315</v>
      </c>
      <c r="T3875" t="s">
        <v>8357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2015</v>
      </c>
    </row>
    <row r="3876" spans="1:23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9">
        <f t="shared" si="420"/>
        <v>42028.041666666672</v>
      </c>
      <c r="K3876">
        <v>1420244622</v>
      </c>
      <c r="L3876" s="9">
        <f t="shared" si="4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2">
        <f t="shared" si="422"/>
        <v>0</v>
      </c>
      <c r="R3876">
        <f t="shared" si="423"/>
        <v>0</v>
      </c>
      <c r="S3876" s="14" t="s">
        <v>8315</v>
      </c>
      <c r="T3876" t="s">
        <v>8357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2015</v>
      </c>
    </row>
    <row r="3877" spans="1:23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9">
        <f t="shared" si="420"/>
        <v>42616.416666666672</v>
      </c>
      <c r="K3877">
        <v>1472804365</v>
      </c>
      <c r="L3877" s="9">
        <f t="shared" si="4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2">
        <f t="shared" si="422"/>
        <v>0</v>
      </c>
      <c r="R3877">
        <f t="shared" si="423"/>
        <v>0</v>
      </c>
      <c r="S3877" s="14" t="s">
        <v>8315</v>
      </c>
      <c r="T3877" t="s">
        <v>8357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2016</v>
      </c>
    </row>
    <row r="3878" spans="1:23" ht="60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9">
        <f t="shared" si="420"/>
        <v>42402.624166666668</v>
      </c>
      <c r="K3878">
        <v>1451833128</v>
      </c>
      <c r="L3878" s="9">
        <f t="shared" si="4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2">
        <f t="shared" si="422"/>
        <v>0.53</v>
      </c>
      <c r="R3878">
        <f t="shared" si="423"/>
        <v>44.76</v>
      </c>
      <c r="S3878" s="14" t="s">
        <v>8315</v>
      </c>
      <c r="T3878" t="s">
        <v>8357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2016</v>
      </c>
    </row>
    <row r="3879" spans="1:23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9">
        <f t="shared" si="420"/>
        <v>42712.67768518519</v>
      </c>
      <c r="K3879">
        <v>1478621752</v>
      </c>
      <c r="L3879" s="9">
        <f t="shared" si="4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2">
        <f t="shared" si="422"/>
        <v>0.05</v>
      </c>
      <c r="R3879">
        <f t="shared" si="423"/>
        <v>88.64</v>
      </c>
      <c r="S3879" s="14" t="s">
        <v>8315</v>
      </c>
      <c r="T3879" t="s">
        <v>8357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2016</v>
      </c>
    </row>
    <row r="3880" spans="1:23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9">
        <f t="shared" si="420"/>
        <v>42185.165972222225</v>
      </c>
      <c r="K3880">
        <v>1433014746</v>
      </c>
      <c r="L3880" s="9">
        <f t="shared" si="4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2">
        <f t="shared" si="422"/>
        <v>0</v>
      </c>
      <c r="R3880">
        <f t="shared" si="423"/>
        <v>10</v>
      </c>
      <c r="S3880" s="14" t="s">
        <v>8315</v>
      </c>
      <c r="T3880" t="s">
        <v>8357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2015</v>
      </c>
    </row>
    <row r="3881" spans="1:23" ht="45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9">
        <f t="shared" si="420"/>
        <v>42029.861064814817</v>
      </c>
      <c r="K3881">
        <v>1419626396</v>
      </c>
      <c r="L3881" s="9">
        <f t="shared" si="4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2">
        <f t="shared" si="422"/>
        <v>0</v>
      </c>
      <c r="R3881">
        <f t="shared" si="423"/>
        <v>0</v>
      </c>
      <c r="S3881" s="14" t="s">
        <v>8315</v>
      </c>
      <c r="T3881" t="s">
        <v>8357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2014</v>
      </c>
    </row>
    <row r="3882" spans="1:23" ht="60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9">
        <f t="shared" si="420"/>
        <v>41850.958333333336</v>
      </c>
      <c r="K3882">
        <v>1403724820</v>
      </c>
      <c r="L3882" s="9">
        <f t="shared" si="4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2">
        <f t="shared" si="422"/>
        <v>0.13</v>
      </c>
      <c r="R3882">
        <f t="shared" si="423"/>
        <v>57.65</v>
      </c>
      <c r="S3882" s="14" t="s">
        <v>8315</v>
      </c>
      <c r="T3882" t="s">
        <v>8357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2014</v>
      </c>
    </row>
    <row r="3883" spans="1:23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9">
        <f t="shared" si="420"/>
        <v>42786.018506944441</v>
      </c>
      <c r="K3883">
        <v>1484958399</v>
      </c>
      <c r="L3883" s="9">
        <f t="shared" si="4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2">
        <f t="shared" si="422"/>
        <v>0.05</v>
      </c>
      <c r="R3883">
        <f t="shared" si="423"/>
        <v>25</v>
      </c>
      <c r="S3883" s="14" t="s">
        <v>8315</v>
      </c>
      <c r="T3883" t="s">
        <v>8357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2017</v>
      </c>
    </row>
    <row r="3884" spans="1:23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9">
        <f t="shared" si="420"/>
        <v>42400.960416666669</v>
      </c>
      <c r="K3884">
        <v>1451950570</v>
      </c>
      <c r="L3884" s="9">
        <f t="shared" si="4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2">
        <f t="shared" si="422"/>
        <v>0</v>
      </c>
      <c r="R3884">
        <f t="shared" si="423"/>
        <v>0</v>
      </c>
      <c r="S3884" s="14" t="s">
        <v>8315</v>
      </c>
      <c r="T3884" t="s">
        <v>8357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2016</v>
      </c>
    </row>
    <row r="3885" spans="1:23" ht="60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9">
        <f t="shared" si="420"/>
        <v>41884.602650462963</v>
      </c>
      <c r="K3885">
        <v>1407076069</v>
      </c>
      <c r="L3885" s="9">
        <f t="shared" si="4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2">
        <f t="shared" si="422"/>
        <v>0</v>
      </c>
      <c r="R3885">
        <f t="shared" si="423"/>
        <v>0</v>
      </c>
      <c r="S3885" s="14" t="s">
        <v>8315</v>
      </c>
      <c r="T3885" t="s">
        <v>8357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2014</v>
      </c>
    </row>
    <row r="3886" spans="1:23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9">
        <f t="shared" si="420"/>
        <v>42090.749907407408</v>
      </c>
      <c r="K3886">
        <v>1425322792</v>
      </c>
      <c r="L3886" s="9">
        <f t="shared" si="4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2">
        <f t="shared" si="422"/>
        <v>0</v>
      </c>
      <c r="R3886">
        <f t="shared" si="423"/>
        <v>0</v>
      </c>
      <c r="S3886" s="14" t="s">
        <v>8315</v>
      </c>
      <c r="T3886" t="s">
        <v>8357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2015</v>
      </c>
    </row>
    <row r="3887" spans="1:23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9">
        <f t="shared" si="420"/>
        <v>42499.951284722221</v>
      </c>
      <c r="K3887">
        <v>1460242191</v>
      </c>
      <c r="L3887" s="9">
        <f t="shared" si="4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2">
        <f t="shared" si="422"/>
        <v>0</v>
      </c>
      <c r="R3887">
        <f t="shared" si="423"/>
        <v>0</v>
      </c>
      <c r="S3887" s="14" t="s">
        <v>8315</v>
      </c>
      <c r="T3887" t="s">
        <v>8357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2016</v>
      </c>
    </row>
    <row r="3888" spans="1:23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9">
        <f t="shared" si="420"/>
        <v>41984.228032407409</v>
      </c>
      <c r="K3888">
        <v>1415683702</v>
      </c>
      <c r="L3888" s="9">
        <f t="shared" si="4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2">
        <f t="shared" si="422"/>
        <v>0</v>
      </c>
      <c r="R3888">
        <f t="shared" si="423"/>
        <v>0</v>
      </c>
      <c r="S3888" s="14" t="s">
        <v>8315</v>
      </c>
      <c r="T3888" t="s">
        <v>8357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2014</v>
      </c>
    </row>
    <row r="3889" spans="1:23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9">
        <f t="shared" si="420"/>
        <v>42125.916666666672</v>
      </c>
      <c r="K3889">
        <v>1426538129</v>
      </c>
      <c r="L3889" s="9">
        <f t="shared" si="4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2">
        <f t="shared" si="422"/>
        <v>0.02</v>
      </c>
      <c r="R3889">
        <f t="shared" si="423"/>
        <v>17.5</v>
      </c>
      <c r="S3889" s="14" t="s">
        <v>8315</v>
      </c>
      <c r="T3889" t="s">
        <v>8357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2015</v>
      </c>
    </row>
    <row r="3890" spans="1:23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9">
        <f t="shared" si="420"/>
        <v>42792.545810185184</v>
      </c>
      <c r="K3890">
        <v>1485522358</v>
      </c>
      <c r="L3890" s="9">
        <f t="shared" si="4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2">
        <f t="shared" si="422"/>
        <v>0.27</v>
      </c>
      <c r="R3890">
        <f t="shared" si="423"/>
        <v>38.71</v>
      </c>
      <c r="S3890" s="14" t="s">
        <v>8315</v>
      </c>
      <c r="T3890" t="s">
        <v>8316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2017</v>
      </c>
    </row>
    <row r="3891" spans="1:23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9">
        <f t="shared" si="420"/>
        <v>42008.976388888885</v>
      </c>
      <c r="K3891">
        <v>1417651630</v>
      </c>
      <c r="L3891" s="9">
        <f t="shared" si="4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2">
        <f t="shared" si="422"/>
        <v>0.01</v>
      </c>
      <c r="R3891">
        <f t="shared" si="423"/>
        <v>13.11</v>
      </c>
      <c r="S3891" s="14" t="s">
        <v>8315</v>
      </c>
      <c r="T3891" t="s">
        <v>8316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2014</v>
      </c>
    </row>
    <row r="3892" spans="1:23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9">
        <f t="shared" si="420"/>
        <v>42231.758611111116</v>
      </c>
      <c r="K3892">
        <v>1434478344</v>
      </c>
      <c r="L3892" s="9">
        <f t="shared" si="4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2">
        <f t="shared" si="422"/>
        <v>0.17</v>
      </c>
      <c r="R3892">
        <f t="shared" si="423"/>
        <v>315.5</v>
      </c>
      <c r="S3892" s="14" t="s">
        <v>8315</v>
      </c>
      <c r="T3892" t="s">
        <v>8316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2015</v>
      </c>
    </row>
    <row r="3893" spans="1:23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9">
        <f t="shared" si="420"/>
        <v>42086.207638888889</v>
      </c>
      <c r="K3893">
        <v>1424488244</v>
      </c>
      <c r="L3893" s="9">
        <f t="shared" si="4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2">
        <f t="shared" si="422"/>
        <v>0.33</v>
      </c>
      <c r="R3893">
        <f t="shared" si="423"/>
        <v>37.14</v>
      </c>
      <c r="S3893" s="14" t="s">
        <v>8315</v>
      </c>
      <c r="T3893" t="s">
        <v>8316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2015</v>
      </c>
    </row>
    <row r="3894" spans="1:23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9">
        <f t="shared" si="420"/>
        <v>41875.291666666664</v>
      </c>
      <c r="K3894">
        <v>1408203557</v>
      </c>
      <c r="L3894" s="9">
        <f t="shared" si="42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s="12">
        <f t="shared" si="422"/>
        <v>0</v>
      </c>
      <c r="R3894">
        <f t="shared" si="423"/>
        <v>0</v>
      </c>
      <c r="S3894" s="14" t="s">
        <v>8315</v>
      </c>
      <c r="T3894" t="s">
        <v>8316</v>
      </c>
      <c r="U3894" s="9">
        <f t="shared" si="424"/>
        <v>41867.652280092589</v>
      </c>
      <c r="V3894" s="9">
        <f t="shared" si="425"/>
        <v>41875.291666666664</v>
      </c>
      <c r="W3894">
        <f t="shared" si="426"/>
        <v>2014</v>
      </c>
    </row>
    <row r="3895" spans="1:23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9">
        <f t="shared" si="420"/>
        <v>41821.25</v>
      </c>
      <c r="K3895">
        <v>1400600840</v>
      </c>
      <c r="L3895" s="9">
        <f t="shared" si="4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2">
        <f t="shared" si="422"/>
        <v>0.22</v>
      </c>
      <c r="R3895">
        <f t="shared" si="423"/>
        <v>128.27000000000001</v>
      </c>
      <c r="S3895" s="14" t="s">
        <v>8315</v>
      </c>
      <c r="T3895" t="s">
        <v>8316</v>
      </c>
      <c r="U3895" s="9">
        <f t="shared" si="424"/>
        <v>41779.657870370371</v>
      </c>
      <c r="V3895" s="9">
        <f t="shared" si="425"/>
        <v>41821.25</v>
      </c>
      <c r="W3895">
        <f t="shared" si="426"/>
        <v>2014</v>
      </c>
    </row>
    <row r="3896" spans="1:23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9">
        <f t="shared" si="420"/>
        <v>42710.207638888889</v>
      </c>
      <c r="K3896">
        <v>1478386812</v>
      </c>
      <c r="L3896" s="9">
        <f t="shared" si="4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2">
        <f t="shared" si="422"/>
        <v>0.03</v>
      </c>
      <c r="R3896">
        <f t="shared" si="423"/>
        <v>47.27</v>
      </c>
      <c r="S3896" s="14" t="s">
        <v>8315</v>
      </c>
      <c r="T3896" t="s">
        <v>8316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2016</v>
      </c>
    </row>
    <row r="3897" spans="1:23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9">
        <f t="shared" si="420"/>
        <v>42063.250208333338</v>
      </c>
      <c r="K3897">
        <v>1422424818</v>
      </c>
      <c r="L3897" s="9">
        <f t="shared" si="4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2">
        <f t="shared" si="422"/>
        <v>0.05</v>
      </c>
      <c r="R3897">
        <f t="shared" si="423"/>
        <v>50</v>
      </c>
      <c r="S3897" s="14" t="s">
        <v>8315</v>
      </c>
      <c r="T3897" t="s">
        <v>8316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2015</v>
      </c>
    </row>
    <row r="3898" spans="1:23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9">
        <f t="shared" si="420"/>
        <v>41807.191875000004</v>
      </c>
      <c r="K3898">
        <v>1401770178</v>
      </c>
      <c r="L3898" s="9">
        <f t="shared" si="4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2">
        <f t="shared" si="422"/>
        <v>0.11</v>
      </c>
      <c r="R3898">
        <f t="shared" si="423"/>
        <v>42.5</v>
      </c>
      <c r="S3898" s="14" t="s">
        <v>8315</v>
      </c>
      <c r="T3898" t="s">
        <v>8316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2014</v>
      </c>
    </row>
    <row r="3899" spans="1:23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9">
        <f t="shared" si="420"/>
        <v>42012.87364583333</v>
      </c>
      <c r="K3899">
        <v>1418158683</v>
      </c>
      <c r="L3899" s="9">
        <f t="shared" si="4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2">
        <f t="shared" si="422"/>
        <v>0.18</v>
      </c>
      <c r="R3899">
        <f t="shared" si="423"/>
        <v>44</v>
      </c>
      <c r="S3899" s="14" t="s">
        <v>8315</v>
      </c>
      <c r="T3899" t="s">
        <v>8316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2014</v>
      </c>
    </row>
    <row r="3900" spans="1:23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9">
        <f t="shared" si="420"/>
        <v>42233.666666666672</v>
      </c>
      <c r="K3900">
        <v>1436355270</v>
      </c>
      <c r="L3900" s="9">
        <f t="shared" si="4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2">
        <f t="shared" si="422"/>
        <v>0.33</v>
      </c>
      <c r="R3900">
        <f t="shared" si="423"/>
        <v>50.88</v>
      </c>
      <c r="S3900" s="14" t="s">
        <v>8315</v>
      </c>
      <c r="T3900" t="s">
        <v>8316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2015</v>
      </c>
    </row>
    <row r="3901" spans="1:23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9">
        <f t="shared" si="420"/>
        <v>41863.775011574078</v>
      </c>
      <c r="K3901">
        <v>1406140561</v>
      </c>
      <c r="L3901" s="9">
        <f t="shared" si="42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 s="12">
        <f t="shared" si="422"/>
        <v>0.01</v>
      </c>
      <c r="R3901">
        <f t="shared" si="423"/>
        <v>62.5</v>
      </c>
      <c r="S3901" s="14" t="s">
        <v>8315</v>
      </c>
      <c r="T3901" t="s">
        <v>8316</v>
      </c>
      <c r="U3901" s="9">
        <f t="shared" si="424"/>
        <v>41843.775011574078</v>
      </c>
      <c r="V3901" s="9">
        <f t="shared" si="425"/>
        <v>41863.775011574078</v>
      </c>
      <c r="W3901">
        <f t="shared" si="426"/>
        <v>2014</v>
      </c>
    </row>
    <row r="3902" spans="1:23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9">
        <f t="shared" si="420"/>
        <v>42166.092488425929</v>
      </c>
      <c r="K3902">
        <v>1431396791</v>
      </c>
      <c r="L3902" s="9">
        <f t="shared" si="4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2">
        <f t="shared" si="422"/>
        <v>0.05</v>
      </c>
      <c r="R3902">
        <f t="shared" si="423"/>
        <v>27</v>
      </c>
      <c r="S3902" s="14" t="s">
        <v>8315</v>
      </c>
      <c r="T3902" t="s">
        <v>8316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2015</v>
      </c>
    </row>
    <row r="3903" spans="1:23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9">
        <f t="shared" si="420"/>
        <v>42357.826377314814</v>
      </c>
      <c r="K3903">
        <v>1447098599</v>
      </c>
      <c r="L3903" s="9">
        <f t="shared" si="42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 s="12">
        <f t="shared" si="422"/>
        <v>0.01</v>
      </c>
      <c r="R3903">
        <f t="shared" si="423"/>
        <v>25</v>
      </c>
      <c r="S3903" s="14" t="s">
        <v>8315</v>
      </c>
      <c r="T3903" t="s">
        <v>8316</v>
      </c>
      <c r="U3903" s="9">
        <f t="shared" si="424"/>
        <v>42317.826377314814</v>
      </c>
      <c r="V3903" s="9">
        <f t="shared" si="425"/>
        <v>42357.826377314814</v>
      </c>
      <c r="W3903">
        <f t="shared" si="426"/>
        <v>2015</v>
      </c>
    </row>
    <row r="3904" spans="1:23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9">
        <f t="shared" si="420"/>
        <v>42688.509745370371</v>
      </c>
      <c r="K3904">
        <v>1476962042</v>
      </c>
      <c r="L3904" s="9">
        <f t="shared" si="4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2">
        <f t="shared" si="422"/>
        <v>0.49</v>
      </c>
      <c r="R3904">
        <f t="shared" si="423"/>
        <v>47.26</v>
      </c>
      <c r="S3904" s="14" t="s">
        <v>8315</v>
      </c>
      <c r="T3904" t="s">
        <v>8316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2016</v>
      </c>
    </row>
    <row r="3905" spans="1:23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9">
        <f t="shared" si="420"/>
        <v>42230.818055555559</v>
      </c>
      <c r="K3905">
        <v>1435709765</v>
      </c>
      <c r="L3905" s="9">
        <f t="shared" si="4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2">
        <f t="shared" si="422"/>
        <v>0</v>
      </c>
      <c r="R3905">
        <f t="shared" si="423"/>
        <v>0</v>
      </c>
      <c r="S3905" s="14" t="s">
        <v>8315</v>
      </c>
      <c r="T3905" t="s">
        <v>8316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2015</v>
      </c>
    </row>
    <row r="3906" spans="1:23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9">
        <f t="shared" ref="J3906:J3969" si="427">(I3906/86400)+DATE(1970,1,1)</f>
        <v>42109.211111111115</v>
      </c>
      <c r="K3906">
        <v>1427866200</v>
      </c>
      <c r="L3906" s="9">
        <f t="shared" ref="L3906:L3969" si="428">(K3906/86400)+DATE(1970,1,1)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2">
        <f t="shared" si="422"/>
        <v>0</v>
      </c>
      <c r="R3906">
        <f t="shared" si="423"/>
        <v>1.5</v>
      </c>
      <c r="S3906" s="14" t="s">
        <v>8315</v>
      </c>
      <c r="T3906" t="s">
        <v>8316</v>
      </c>
      <c r="U3906" s="9">
        <f t="shared" si="424"/>
        <v>42095.229166666672</v>
      </c>
      <c r="V3906" s="9">
        <f t="shared" si="425"/>
        <v>42109.211111111115</v>
      </c>
      <c r="W3906">
        <f t="shared" si="426"/>
        <v>2015</v>
      </c>
    </row>
    <row r="3907" spans="1:23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9">
        <f t="shared" si="427"/>
        <v>42166.958333333328</v>
      </c>
      <c r="K3907">
        <v>1430405903</v>
      </c>
      <c r="L3907" s="9">
        <f t="shared" si="428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2">
        <f t="shared" ref="Q3907:Q3970" si="429">ROUND(E3907/D3907,2)</f>
        <v>0.12</v>
      </c>
      <c r="R3907">
        <f t="shared" ref="R3907:R3970" si="430">IFERROR(ROUND(E3907/N3907,2),0)</f>
        <v>24.71</v>
      </c>
      <c r="S3907" s="14" t="s">
        <v>8315</v>
      </c>
      <c r="T3907" t="s">
        <v>8316</v>
      </c>
      <c r="U3907" s="9">
        <f t="shared" ref="U3907:U3970" si="431">(K3907/86400)+DATE(1970,1,1)</f>
        <v>42124.623877314814</v>
      </c>
      <c r="V3907" s="9">
        <f t="shared" ref="V3907:V3970" si="432">(I3907/86400)+DATE(1970,1,1)</f>
        <v>42166.958333333328</v>
      </c>
      <c r="W3907">
        <f t="shared" ref="W3907:W3970" si="433">YEAR(U3907)</f>
        <v>2015</v>
      </c>
    </row>
    <row r="3908" spans="1:23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9">
        <f t="shared" si="427"/>
        <v>42181.559027777781</v>
      </c>
      <c r="K3908">
        <v>1432072893</v>
      </c>
      <c r="L3908" s="9">
        <f t="shared" si="428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2">
        <f t="shared" si="429"/>
        <v>0.67</v>
      </c>
      <c r="R3908">
        <f t="shared" si="430"/>
        <v>63.13</v>
      </c>
      <c r="S3908" s="14" t="s">
        <v>8315</v>
      </c>
      <c r="T3908" t="s">
        <v>8316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2015</v>
      </c>
    </row>
    <row r="3909" spans="1:23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9">
        <f t="shared" si="427"/>
        <v>41938.838888888888</v>
      </c>
      <c r="K3909">
        <v>1411587606</v>
      </c>
      <c r="L3909" s="9">
        <f t="shared" si="428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2">
        <f t="shared" si="429"/>
        <v>0.15</v>
      </c>
      <c r="R3909">
        <f t="shared" si="430"/>
        <v>38.25</v>
      </c>
      <c r="S3909" s="14" t="s">
        <v>8315</v>
      </c>
      <c r="T3909" t="s">
        <v>8316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2014</v>
      </c>
    </row>
    <row r="3910" spans="1:23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9">
        <f t="shared" si="427"/>
        <v>41849.135370370372</v>
      </c>
      <c r="K3910">
        <v>1405307696</v>
      </c>
      <c r="L3910" s="9">
        <f t="shared" si="428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2">
        <f t="shared" si="429"/>
        <v>0.09</v>
      </c>
      <c r="R3910">
        <f t="shared" si="430"/>
        <v>16.25</v>
      </c>
      <c r="S3910" s="14" t="s">
        <v>8315</v>
      </c>
      <c r="T3910" t="s">
        <v>8316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2014</v>
      </c>
    </row>
    <row r="3911" spans="1:23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9">
        <f t="shared" si="427"/>
        <v>41893.359282407408</v>
      </c>
      <c r="K3911">
        <v>1407832642</v>
      </c>
      <c r="L3911" s="9">
        <f t="shared" si="428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2">
        <f t="shared" si="429"/>
        <v>0</v>
      </c>
      <c r="R3911">
        <f t="shared" si="430"/>
        <v>33.75</v>
      </c>
      <c r="S3911" s="14" t="s">
        <v>8315</v>
      </c>
      <c r="T3911" t="s">
        <v>8316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2014</v>
      </c>
    </row>
    <row r="3912" spans="1:23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9">
        <f t="shared" si="427"/>
        <v>42254.756909722222</v>
      </c>
      <c r="K3912">
        <v>1439057397</v>
      </c>
      <c r="L3912" s="9">
        <f t="shared" si="428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2">
        <f t="shared" si="429"/>
        <v>0.03</v>
      </c>
      <c r="R3912">
        <f t="shared" si="430"/>
        <v>61.67</v>
      </c>
      <c r="S3912" s="14" t="s">
        <v>8315</v>
      </c>
      <c r="T3912" t="s">
        <v>8316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2015</v>
      </c>
    </row>
    <row r="3913" spans="1:23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9">
        <f t="shared" si="427"/>
        <v>41969.853900462964</v>
      </c>
      <c r="K3913">
        <v>1414438177</v>
      </c>
      <c r="L3913" s="9">
        <f t="shared" si="428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2">
        <f t="shared" si="429"/>
        <v>0.37</v>
      </c>
      <c r="R3913">
        <f t="shared" si="430"/>
        <v>83.14</v>
      </c>
      <c r="S3913" s="14" t="s">
        <v>8315</v>
      </c>
      <c r="T3913" t="s">
        <v>8316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2014</v>
      </c>
    </row>
    <row r="3914" spans="1:23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9">
        <f t="shared" si="427"/>
        <v>42119.190972222219</v>
      </c>
      <c r="K3914">
        <v>1424759330</v>
      </c>
      <c r="L3914" s="9">
        <f t="shared" si="428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2">
        <f t="shared" si="429"/>
        <v>0</v>
      </c>
      <c r="R3914">
        <f t="shared" si="430"/>
        <v>1</v>
      </c>
      <c r="S3914" s="14" t="s">
        <v>8315</v>
      </c>
      <c r="T3914" t="s">
        <v>8316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2015</v>
      </c>
    </row>
    <row r="3915" spans="1:23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9">
        <f t="shared" si="427"/>
        <v>42338.252881944441</v>
      </c>
      <c r="K3915">
        <v>1446267849</v>
      </c>
      <c r="L3915" s="9">
        <f t="shared" si="428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2">
        <f t="shared" si="429"/>
        <v>0.1</v>
      </c>
      <c r="R3915">
        <f t="shared" si="430"/>
        <v>142.86000000000001</v>
      </c>
      <c r="S3915" s="14" t="s">
        <v>8315</v>
      </c>
      <c r="T3915" t="s">
        <v>8316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2015</v>
      </c>
    </row>
    <row r="3916" spans="1:23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9">
        <f t="shared" si="427"/>
        <v>42134.957638888889</v>
      </c>
      <c r="K3916">
        <v>1429558756</v>
      </c>
      <c r="L3916" s="9">
        <f t="shared" si="428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 s="12">
        <f t="shared" si="429"/>
        <v>0.36</v>
      </c>
      <c r="R3916">
        <f t="shared" si="430"/>
        <v>33.67</v>
      </c>
      <c r="S3916" s="14" t="s">
        <v>8315</v>
      </c>
      <c r="T3916" t="s">
        <v>8316</v>
      </c>
      <c r="U3916" s="9">
        <f t="shared" si="431"/>
        <v>42114.818935185191</v>
      </c>
      <c r="V3916" s="9">
        <f t="shared" si="432"/>
        <v>42134.957638888889</v>
      </c>
      <c r="W3916">
        <f t="shared" si="433"/>
        <v>2015</v>
      </c>
    </row>
    <row r="3917" spans="1:23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9">
        <f t="shared" si="427"/>
        <v>42522.98505787037</v>
      </c>
      <c r="K3917">
        <v>1462232309</v>
      </c>
      <c r="L3917" s="9">
        <f t="shared" si="428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2">
        <f t="shared" si="429"/>
        <v>0</v>
      </c>
      <c r="R3917">
        <f t="shared" si="430"/>
        <v>5</v>
      </c>
      <c r="S3917" s="14" t="s">
        <v>8315</v>
      </c>
      <c r="T3917" t="s">
        <v>8316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2016</v>
      </c>
    </row>
    <row r="3918" spans="1:23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9">
        <f t="shared" si="427"/>
        <v>42524.471666666665</v>
      </c>
      <c r="K3918">
        <v>1462360752</v>
      </c>
      <c r="L3918" s="9">
        <f t="shared" si="428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2">
        <f t="shared" si="429"/>
        <v>0</v>
      </c>
      <c r="R3918">
        <f t="shared" si="430"/>
        <v>0</v>
      </c>
      <c r="S3918" s="14" t="s">
        <v>8315</v>
      </c>
      <c r="T3918" t="s">
        <v>8316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2016</v>
      </c>
    </row>
    <row r="3919" spans="1:23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9">
        <f t="shared" si="427"/>
        <v>41893.527326388888</v>
      </c>
      <c r="K3919">
        <v>1407847161</v>
      </c>
      <c r="L3919" s="9">
        <f t="shared" si="428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2">
        <f t="shared" si="429"/>
        <v>0</v>
      </c>
      <c r="R3919">
        <f t="shared" si="430"/>
        <v>10</v>
      </c>
      <c r="S3919" s="14" t="s">
        <v>8315</v>
      </c>
      <c r="T3919" t="s">
        <v>8316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2014</v>
      </c>
    </row>
    <row r="3920" spans="1:23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9">
        <f t="shared" si="427"/>
        <v>41855.666666666664</v>
      </c>
      <c r="K3920">
        <v>1406131023</v>
      </c>
      <c r="L3920" s="9">
        <f t="shared" si="428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2">
        <f t="shared" si="429"/>
        <v>0</v>
      </c>
      <c r="R3920">
        <f t="shared" si="430"/>
        <v>40</v>
      </c>
      <c r="S3920" s="14" t="s">
        <v>8315</v>
      </c>
      <c r="T3920" t="s">
        <v>8316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2014</v>
      </c>
    </row>
    <row r="3921" spans="1:23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9">
        <f t="shared" si="427"/>
        <v>42387</v>
      </c>
      <c r="K3921">
        <v>1450628773</v>
      </c>
      <c r="L3921" s="9">
        <f t="shared" si="428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2">
        <f t="shared" si="429"/>
        <v>0.02</v>
      </c>
      <c r="R3921">
        <f t="shared" si="430"/>
        <v>30</v>
      </c>
      <c r="S3921" s="14" t="s">
        <v>8315</v>
      </c>
      <c r="T3921" t="s">
        <v>8316</v>
      </c>
      <c r="U3921" s="9">
        <f t="shared" si="431"/>
        <v>42358.684872685189</v>
      </c>
      <c r="V3921" s="9">
        <f t="shared" si="432"/>
        <v>42387</v>
      </c>
      <c r="W3921">
        <f t="shared" si="433"/>
        <v>2015</v>
      </c>
    </row>
    <row r="3922" spans="1:23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9">
        <f t="shared" si="427"/>
        <v>42687.428935185184</v>
      </c>
      <c r="K3922">
        <v>1476436660</v>
      </c>
      <c r="L3922" s="9">
        <f t="shared" si="428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2">
        <f t="shared" si="429"/>
        <v>0.05</v>
      </c>
      <c r="R3922">
        <f t="shared" si="430"/>
        <v>45</v>
      </c>
      <c r="S3922" s="14" t="s">
        <v>8315</v>
      </c>
      <c r="T3922" t="s">
        <v>8316</v>
      </c>
      <c r="U3922" s="9">
        <f t="shared" si="431"/>
        <v>42657.38726851852</v>
      </c>
      <c r="V3922" s="9">
        <f t="shared" si="432"/>
        <v>42687.428935185184</v>
      </c>
      <c r="W3922">
        <f t="shared" si="433"/>
        <v>2016</v>
      </c>
    </row>
    <row r="3923" spans="1:23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9">
        <f t="shared" si="427"/>
        <v>41938.75</v>
      </c>
      <c r="K3923">
        <v>1413291655</v>
      </c>
      <c r="L3923" s="9">
        <f t="shared" si="428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2">
        <f t="shared" si="429"/>
        <v>0</v>
      </c>
      <c r="R3923">
        <f t="shared" si="430"/>
        <v>0</v>
      </c>
      <c r="S3923" s="14" t="s">
        <v>8315</v>
      </c>
      <c r="T3923" t="s">
        <v>8316</v>
      </c>
      <c r="U3923" s="9">
        <f t="shared" si="431"/>
        <v>41926.542303240742</v>
      </c>
      <c r="V3923" s="9">
        <f t="shared" si="432"/>
        <v>41938.75</v>
      </c>
      <c r="W3923">
        <f t="shared" si="433"/>
        <v>2014</v>
      </c>
    </row>
    <row r="3924" spans="1:23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9">
        <f t="shared" si="427"/>
        <v>42065.958333333328</v>
      </c>
      <c r="K3924">
        <v>1421432810</v>
      </c>
      <c r="L3924" s="9">
        <f t="shared" si="428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2">
        <f t="shared" si="429"/>
        <v>0.08</v>
      </c>
      <c r="R3924">
        <f t="shared" si="430"/>
        <v>10.17</v>
      </c>
      <c r="S3924" s="14" t="s">
        <v>8315</v>
      </c>
      <c r="T3924" t="s">
        <v>8316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2015</v>
      </c>
    </row>
    <row r="3925" spans="1:23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9">
        <f t="shared" si="427"/>
        <v>42103.979988425926</v>
      </c>
      <c r="K3925">
        <v>1426203071</v>
      </c>
      <c r="L3925" s="9">
        <f t="shared" si="428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2">
        <f t="shared" si="429"/>
        <v>0.12</v>
      </c>
      <c r="R3925">
        <f t="shared" si="430"/>
        <v>81.41</v>
      </c>
      <c r="S3925" s="14" t="s">
        <v>8315</v>
      </c>
      <c r="T3925" t="s">
        <v>8316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2015</v>
      </c>
    </row>
    <row r="3926" spans="1:23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9">
        <f t="shared" si="427"/>
        <v>41816.959745370368</v>
      </c>
      <c r="K3926">
        <v>1401231722</v>
      </c>
      <c r="L3926" s="9">
        <f t="shared" si="428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2">
        <f t="shared" si="429"/>
        <v>0.15</v>
      </c>
      <c r="R3926">
        <f t="shared" si="430"/>
        <v>57.25</v>
      </c>
      <c r="S3926" s="14" t="s">
        <v>8315</v>
      </c>
      <c r="T3926" t="s">
        <v>8316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2014</v>
      </c>
    </row>
    <row r="3927" spans="1:23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9">
        <f t="shared" si="427"/>
        <v>41850.870821759258</v>
      </c>
      <c r="K3927">
        <v>1404161639</v>
      </c>
      <c r="L3927" s="9">
        <f t="shared" si="428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2">
        <f t="shared" si="429"/>
        <v>0.1</v>
      </c>
      <c r="R3927">
        <f t="shared" si="430"/>
        <v>5</v>
      </c>
      <c r="S3927" s="14" t="s">
        <v>8315</v>
      </c>
      <c r="T3927" t="s">
        <v>8316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2014</v>
      </c>
    </row>
    <row r="3928" spans="1:23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9">
        <f t="shared" si="427"/>
        <v>42000.085046296299</v>
      </c>
      <c r="K3928">
        <v>1417053748</v>
      </c>
      <c r="L3928" s="9">
        <f t="shared" si="428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2">
        <f t="shared" si="429"/>
        <v>0</v>
      </c>
      <c r="R3928">
        <f t="shared" si="430"/>
        <v>15</v>
      </c>
      <c r="S3928" s="14" t="s">
        <v>8315</v>
      </c>
      <c r="T3928" t="s">
        <v>8316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2014</v>
      </c>
    </row>
    <row r="3929" spans="1:23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9">
        <f t="shared" si="427"/>
        <v>41860.267407407409</v>
      </c>
      <c r="K3929">
        <v>1404973504</v>
      </c>
      <c r="L3929" s="9">
        <f t="shared" si="428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2">
        <f t="shared" si="429"/>
        <v>0.01</v>
      </c>
      <c r="R3929">
        <f t="shared" si="430"/>
        <v>12.5</v>
      </c>
      <c r="S3929" s="14" t="s">
        <v>8315</v>
      </c>
      <c r="T3929" t="s">
        <v>8316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2014</v>
      </c>
    </row>
    <row r="3930" spans="1:23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9">
        <f t="shared" si="427"/>
        <v>42293.207638888889</v>
      </c>
      <c r="K3930">
        <v>1442593427</v>
      </c>
      <c r="L3930" s="9">
        <f t="shared" si="428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2">
        <f t="shared" si="429"/>
        <v>0.13</v>
      </c>
      <c r="R3930">
        <f t="shared" si="430"/>
        <v>93</v>
      </c>
      <c r="S3930" s="14" t="s">
        <v>8315</v>
      </c>
      <c r="T3930" t="s">
        <v>8316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2015</v>
      </c>
    </row>
    <row r="3931" spans="1:23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9">
        <f t="shared" si="427"/>
        <v>42631.827141203699</v>
      </c>
      <c r="K3931">
        <v>1471636265</v>
      </c>
      <c r="L3931" s="9">
        <f t="shared" si="428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2">
        <f t="shared" si="429"/>
        <v>0.02</v>
      </c>
      <c r="R3931">
        <f t="shared" si="430"/>
        <v>32.36</v>
      </c>
      <c r="S3931" s="14" t="s">
        <v>8315</v>
      </c>
      <c r="T3931" t="s">
        <v>8316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2016</v>
      </c>
    </row>
    <row r="3932" spans="1:23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9">
        <f t="shared" si="427"/>
        <v>42461.25</v>
      </c>
      <c r="K3932">
        <v>1457078868</v>
      </c>
      <c r="L3932" s="9">
        <f t="shared" si="428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2">
        <f t="shared" si="429"/>
        <v>0</v>
      </c>
      <c r="R3932">
        <f t="shared" si="430"/>
        <v>0</v>
      </c>
      <c r="S3932" s="14" t="s">
        <v>8315</v>
      </c>
      <c r="T3932" t="s">
        <v>8316</v>
      </c>
      <c r="U3932" s="9">
        <f t="shared" si="431"/>
        <v>42433.338749999995</v>
      </c>
      <c r="V3932" s="9">
        <f t="shared" si="432"/>
        <v>42461.25</v>
      </c>
      <c r="W3932">
        <f t="shared" si="433"/>
        <v>2016</v>
      </c>
    </row>
    <row r="3933" spans="1:23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9">
        <f t="shared" si="427"/>
        <v>42253.151701388888</v>
      </c>
      <c r="K3933">
        <v>1439350707</v>
      </c>
      <c r="L3933" s="9">
        <f t="shared" si="428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2">
        <f t="shared" si="429"/>
        <v>0</v>
      </c>
      <c r="R3933">
        <f t="shared" si="430"/>
        <v>0</v>
      </c>
      <c r="S3933" s="14" t="s">
        <v>8315</v>
      </c>
      <c r="T3933" t="s">
        <v>8316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2015</v>
      </c>
    </row>
    <row r="3934" spans="1:23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9">
        <f t="shared" si="427"/>
        <v>42445.126898148148</v>
      </c>
      <c r="K3934">
        <v>1455508964</v>
      </c>
      <c r="L3934" s="9">
        <f t="shared" si="428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2">
        <f t="shared" si="429"/>
        <v>0</v>
      </c>
      <c r="R3934">
        <f t="shared" si="430"/>
        <v>1</v>
      </c>
      <c r="S3934" s="14" t="s">
        <v>8315</v>
      </c>
      <c r="T3934" t="s">
        <v>8316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2016</v>
      </c>
    </row>
    <row r="3935" spans="1:23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9">
        <f t="shared" si="427"/>
        <v>42568.029861111107</v>
      </c>
      <c r="K3935">
        <v>1466205262</v>
      </c>
      <c r="L3935" s="9">
        <f t="shared" si="428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2">
        <f t="shared" si="429"/>
        <v>0.16</v>
      </c>
      <c r="R3935">
        <f t="shared" si="430"/>
        <v>91.83</v>
      </c>
      <c r="S3935" s="14" t="s">
        <v>8315</v>
      </c>
      <c r="T3935" t="s">
        <v>8316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2016</v>
      </c>
    </row>
    <row r="3936" spans="1:23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9">
        <f t="shared" si="427"/>
        <v>42278.541666666672</v>
      </c>
      <c r="K3936">
        <v>1439827639</v>
      </c>
      <c r="L3936" s="9">
        <f t="shared" si="428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2">
        <f t="shared" si="429"/>
        <v>0.11</v>
      </c>
      <c r="R3936">
        <f t="shared" si="430"/>
        <v>45.83</v>
      </c>
      <c r="S3936" s="14" t="s">
        <v>8315</v>
      </c>
      <c r="T3936" t="s">
        <v>8316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2015</v>
      </c>
    </row>
    <row r="3937" spans="1:23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9">
        <f t="shared" si="427"/>
        <v>42281.656782407408</v>
      </c>
      <c r="K3937">
        <v>1438789546</v>
      </c>
      <c r="L3937" s="9">
        <f t="shared" si="428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 s="12">
        <f t="shared" si="429"/>
        <v>0.44</v>
      </c>
      <c r="R3937">
        <f t="shared" si="430"/>
        <v>57.17</v>
      </c>
      <c r="S3937" s="14" t="s">
        <v>8315</v>
      </c>
      <c r="T3937" t="s">
        <v>8316</v>
      </c>
      <c r="U3937" s="9">
        <f t="shared" si="431"/>
        <v>42221.656782407408</v>
      </c>
      <c r="V3937" s="9">
        <f t="shared" si="432"/>
        <v>42281.656782407408</v>
      </c>
      <c r="W3937">
        <f t="shared" si="433"/>
        <v>2015</v>
      </c>
    </row>
    <row r="3938" spans="1:23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9">
        <f t="shared" si="427"/>
        <v>42705.304629629631</v>
      </c>
      <c r="K3938">
        <v>1477981120</v>
      </c>
      <c r="L3938" s="9">
        <f t="shared" si="428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2">
        <f t="shared" si="429"/>
        <v>0</v>
      </c>
      <c r="R3938">
        <f t="shared" si="430"/>
        <v>0</v>
      </c>
      <c r="S3938" s="14" t="s">
        <v>8315</v>
      </c>
      <c r="T3938" t="s">
        <v>8316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2016</v>
      </c>
    </row>
    <row r="3939" spans="1:23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9">
        <f t="shared" si="427"/>
        <v>42562.631481481483</v>
      </c>
      <c r="K3939">
        <v>1465830560</v>
      </c>
      <c r="L3939" s="9">
        <f t="shared" si="428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2">
        <f t="shared" si="429"/>
        <v>0.86</v>
      </c>
      <c r="R3939">
        <f t="shared" si="430"/>
        <v>248.5</v>
      </c>
      <c r="S3939" s="14" t="s">
        <v>8315</v>
      </c>
      <c r="T3939" t="s">
        <v>8316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2016</v>
      </c>
    </row>
    <row r="3940" spans="1:23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9">
        <f t="shared" si="427"/>
        <v>42182.905717592592</v>
      </c>
      <c r="K3940">
        <v>1432763054</v>
      </c>
      <c r="L3940" s="9">
        <f t="shared" si="428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 s="12">
        <f t="shared" si="429"/>
        <v>0.12</v>
      </c>
      <c r="R3940">
        <f t="shared" si="430"/>
        <v>79.400000000000006</v>
      </c>
      <c r="S3940" s="14" t="s">
        <v>8315</v>
      </c>
      <c r="T3940" t="s">
        <v>8316</v>
      </c>
      <c r="U3940" s="9">
        <f t="shared" si="431"/>
        <v>42151.905717592592</v>
      </c>
      <c r="V3940" s="9">
        <f t="shared" si="432"/>
        <v>42182.905717592592</v>
      </c>
      <c r="W3940">
        <f t="shared" si="433"/>
        <v>2015</v>
      </c>
    </row>
    <row r="3941" spans="1:23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9">
        <f t="shared" si="427"/>
        <v>41919.1875</v>
      </c>
      <c r="K3941">
        <v>1412328979</v>
      </c>
      <c r="L3941" s="9">
        <f t="shared" si="428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2">
        <f t="shared" si="429"/>
        <v>0</v>
      </c>
      <c r="R3941">
        <f t="shared" si="430"/>
        <v>5</v>
      </c>
      <c r="S3941" s="14" t="s">
        <v>8315</v>
      </c>
      <c r="T3941" t="s">
        <v>8316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2014</v>
      </c>
    </row>
    <row r="3942" spans="1:23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9">
        <f t="shared" si="427"/>
        <v>42006.492488425924</v>
      </c>
      <c r="K3942">
        <v>1416311351</v>
      </c>
      <c r="L3942" s="9">
        <f t="shared" si="428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2">
        <f t="shared" si="429"/>
        <v>0</v>
      </c>
      <c r="R3942">
        <f t="shared" si="430"/>
        <v>5.5</v>
      </c>
      <c r="S3942" s="14" t="s">
        <v>8315</v>
      </c>
      <c r="T3942" t="s">
        <v>8316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2014</v>
      </c>
    </row>
    <row r="3943" spans="1:23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9">
        <f t="shared" si="427"/>
        <v>41968.041666666672</v>
      </c>
      <c r="K3943">
        <v>1414505137</v>
      </c>
      <c r="L3943" s="9">
        <f t="shared" si="428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2">
        <f t="shared" si="429"/>
        <v>0.01</v>
      </c>
      <c r="R3943">
        <f t="shared" si="430"/>
        <v>25</v>
      </c>
      <c r="S3943" s="14" t="s">
        <v>8315</v>
      </c>
      <c r="T3943" t="s">
        <v>8316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2014</v>
      </c>
    </row>
    <row r="3944" spans="1:23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9">
        <f t="shared" si="427"/>
        <v>42171.904097222221</v>
      </c>
      <c r="K3944">
        <v>1429306914</v>
      </c>
      <c r="L3944" s="9">
        <f t="shared" si="428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2">
        <f t="shared" si="429"/>
        <v>0</v>
      </c>
      <c r="R3944">
        <f t="shared" si="430"/>
        <v>0</v>
      </c>
      <c r="S3944" s="14" t="s">
        <v>8315</v>
      </c>
      <c r="T3944" t="s">
        <v>8316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2015</v>
      </c>
    </row>
    <row r="3945" spans="1:23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9">
        <f t="shared" si="427"/>
        <v>42310.701388888891</v>
      </c>
      <c r="K3945">
        <v>1443811268</v>
      </c>
      <c r="L3945" s="9">
        <f t="shared" si="428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2">
        <f t="shared" si="429"/>
        <v>0.36</v>
      </c>
      <c r="R3945">
        <f t="shared" si="430"/>
        <v>137.08000000000001</v>
      </c>
      <c r="S3945" s="14" t="s">
        <v>8315</v>
      </c>
      <c r="T3945" t="s">
        <v>8316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2015</v>
      </c>
    </row>
    <row r="3946" spans="1:23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9">
        <f t="shared" si="427"/>
        <v>42243.662905092591</v>
      </c>
      <c r="K3946">
        <v>1438098875</v>
      </c>
      <c r="L3946" s="9">
        <f t="shared" si="428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2">
        <f t="shared" si="429"/>
        <v>0</v>
      </c>
      <c r="R3946">
        <f t="shared" si="430"/>
        <v>0</v>
      </c>
      <c r="S3946" s="14" t="s">
        <v>8315</v>
      </c>
      <c r="T3946" t="s">
        <v>8316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2015</v>
      </c>
    </row>
    <row r="3947" spans="1:23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9">
        <f t="shared" si="427"/>
        <v>42139.801712962959</v>
      </c>
      <c r="K3947">
        <v>1429125268</v>
      </c>
      <c r="L3947" s="9">
        <f t="shared" si="428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2">
        <f t="shared" si="429"/>
        <v>0</v>
      </c>
      <c r="R3947">
        <f t="shared" si="430"/>
        <v>5</v>
      </c>
      <c r="S3947" s="14" t="s">
        <v>8315</v>
      </c>
      <c r="T3947" t="s">
        <v>8316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2015</v>
      </c>
    </row>
    <row r="3948" spans="1:23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9">
        <f t="shared" si="427"/>
        <v>42063.333333333328</v>
      </c>
      <c r="K3948">
        <v>1422388822</v>
      </c>
      <c r="L3948" s="9">
        <f t="shared" si="428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2">
        <f t="shared" si="429"/>
        <v>0.03</v>
      </c>
      <c r="R3948">
        <f t="shared" si="430"/>
        <v>39</v>
      </c>
      <c r="S3948" s="14" t="s">
        <v>8315</v>
      </c>
      <c r="T3948" t="s">
        <v>8316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2015</v>
      </c>
    </row>
    <row r="3949" spans="1:23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9">
        <f t="shared" si="427"/>
        <v>42645.142870370371</v>
      </c>
      <c r="K3949">
        <v>1472786744</v>
      </c>
      <c r="L3949" s="9">
        <f t="shared" si="428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2">
        <f t="shared" si="429"/>
        <v>0.03</v>
      </c>
      <c r="R3949">
        <f t="shared" si="430"/>
        <v>50.5</v>
      </c>
      <c r="S3949" s="14" t="s">
        <v>8315</v>
      </c>
      <c r="T3949" t="s">
        <v>8316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2016</v>
      </c>
    </row>
    <row r="3950" spans="1:23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9">
        <f t="shared" si="427"/>
        <v>41889.325497685189</v>
      </c>
      <c r="K3950">
        <v>1404892123</v>
      </c>
      <c r="L3950" s="9">
        <f t="shared" si="428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s="12">
        <f t="shared" si="429"/>
        <v>0</v>
      </c>
      <c r="R3950">
        <f t="shared" si="430"/>
        <v>0</v>
      </c>
      <c r="S3950" s="14" t="s">
        <v>8315</v>
      </c>
      <c r="T3950" t="s">
        <v>8316</v>
      </c>
      <c r="U3950" s="9">
        <f t="shared" si="431"/>
        <v>41829.325497685189</v>
      </c>
      <c r="V3950" s="9">
        <f t="shared" si="432"/>
        <v>41889.325497685189</v>
      </c>
      <c r="W3950">
        <f t="shared" si="433"/>
        <v>2014</v>
      </c>
    </row>
    <row r="3951" spans="1:23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9">
        <f t="shared" si="427"/>
        <v>42046.120613425926</v>
      </c>
      <c r="K3951">
        <v>1421031221</v>
      </c>
      <c r="L3951" s="9">
        <f t="shared" si="428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2">
        <f t="shared" si="429"/>
        <v>0.16</v>
      </c>
      <c r="R3951">
        <f t="shared" si="430"/>
        <v>49.28</v>
      </c>
      <c r="S3951" s="14" t="s">
        <v>8315</v>
      </c>
      <c r="T3951" t="s">
        <v>8316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2015</v>
      </c>
    </row>
    <row r="3952" spans="1:23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9">
        <f t="shared" si="427"/>
        <v>42468.774305555555</v>
      </c>
      <c r="K3952">
        <v>1457628680</v>
      </c>
      <c r="L3952" s="9">
        <f t="shared" si="428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2">
        <f t="shared" si="429"/>
        <v>0.01</v>
      </c>
      <c r="R3952">
        <f t="shared" si="430"/>
        <v>25</v>
      </c>
      <c r="S3952" s="14" t="s">
        <v>8315</v>
      </c>
      <c r="T3952" t="s">
        <v>8316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2016</v>
      </c>
    </row>
    <row r="3953" spans="1:23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9">
        <f t="shared" si="427"/>
        <v>42493.784050925926</v>
      </c>
      <c r="K3953">
        <v>1457120942</v>
      </c>
      <c r="L3953" s="9">
        <f t="shared" si="428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2">
        <f t="shared" si="429"/>
        <v>0</v>
      </c>
      <c r="R3953">
        <f t="shared" si="430"/>
        <v>1</v>
      </c>
      <c r="S3953" s="14" t="s">
        <v>8315</v>
      </c>
      <c r="T3953" t="s">
        <v>8316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2016</v>
      </c>
    </row>
    <row r="3954" spans="1:23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9">
        <f t="shared" si="427"/>
        <v>42303.790393518517</v>
      </c>
      <c r="K3954">
        <v>1440701890</v>
      </c>
      <c r="L3954" s="9">
        <f t="shared" si="428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2">
        <f t="shared" si="429"/>
        <v>0</v>
      </c>
      <c r="R3954">
        <f t="shared" si="430"/>
        <v>25</v>
      </c>
      <c r="S3954" s="14" t="s">
        <v>8315</v>
      </c>
      <c r="T3954" t="s">
        <v>8316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2015</v>
      </c>
    </row>
    <row r="3955" spans="1:23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9">
        <f t="shared" si="427"/>
        <v>42580.978472222225</v>
      </c>
      <c r="K3955">
        <v>1467162586</v>
      </c>
      <c r="L3955" s="9">
        <f t="shared" si="428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2">
        <f t="shared" si="429"/>
        <v>0</v>
      </c>
      <c r="R3955">
        <f t="shared" si="430"/>
        <v>0</v>
      </c>
      <c r="S3955" s="14" t="s">
        <v>8315</v>
      </c>
      <c r="T3955" t="s">
        <v>8316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2016</v>
      </c>
    </row>
    <row r="3956" spans="1:23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9">
        <f t="shared" si="427"/>
        <v>41834.651203703703</v>
      </c>
      <c r="K3956">
        <v>1400168264</v>
      </c>
      <c r="L3956" s="9">
        <f t="shared" si="428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2">
        <f t="shared" si="429"/>
        <v>0</v>
      </c>
      <c r="R3956">
        <f t="shared" si="430"/>
        <v>0</v>
      </c>
      <c r="S3956" s="14" t="s">
        <v>8315</v>
      </c>
      <c r="T3956" t="s">
        <v>8316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2014</v>
      </c>
    </row>
    <row r="3957" spans="1:23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9">
        <f t="shared" si="427"/>
        <v>42336.890520833331</v>
      </c>
      <c r="K3957">
        <v>1446150141</v>
      </c>
      <c r="L3957" s="9">
        <f t="shared" si="428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2">
        <f t="shared" si="429"/>
        <v>0.24</v>
      </c>
      <c r="R3957">
        <f t="shared" si="430"/>
        <v>53.13</v>
      </c>
      <c r="S3957" s="14" t="s">
        <v>8315</v>
      </c>
      <c r="T3957" t="s">
        <v>8316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2015</v>
      </c>
    </row>
    <row r="3958" spans="1:23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9">
        <f t="shared" si="427"/>
        <v>42485.013888888891</v>
      </c>
      <c r="K3958">
        <v>1459203727</v>
      </c>
      <c r="L3958" s="9">
        <f t="shared" si="428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2">
        <f t="shared" si="429"/>
        <v>0</v>
      </c>
      <c r="R3958">
        <f t="shared" si="430"/>
        <v>0</v>
      </c>
      <c r="S3958" s="14" t="s">
        <v>8315</v>
      </c>
      <c r="T3958" t="s">
        <v>8316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2016</v>
      </c>
    </row>
    <row r="3959" spans="1:23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9">
        <f t="shared" si="427"/>
        <v>42559.976319444446</v>
      </c>
      <c r="K3959">
        <v>1464045954</v>
      </c>
      <c r="L3959" s="9">
        <f t="shared" si="428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s="12">
        <f t="shared" si="429"/>
        <v>0</v>
      </c>
      <c r="R3959">
        <f t="shared" si="430"/>
        <v>7</v>
      </c>
      <c r="S3959" s="14" t="s">
        <v>8315</v>
      </c>
      <c r="T3959" t="s">
        <v>8316</v>
      </c>
      <c r="U3959" s="9">
        <f t="shared" si="431"/>
        <v>42513.976319444446</v>
      </c>
      <c r="V3959" s="9">
        <f t="shared" si="432"/>
        <v>42559.976319444446</v>
      </c>
      <c r="W3959">
        <f t="shared" si="433"/>
        <v>2016</v>
      </c>
    </row>
    <row r="3960" spans="1:23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9">
        <f t="shared" si="427"/>
        <v>41853.583333333336</v>
      </c>
      <c r="K3960">
        <v>1403822912</v>
      </c>
      <c r="L3960" s="9">
        <f t="shared" si="428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 s="12">
        <f t="shared" si="429"/>
        <v>0.32</v>
      </c>
      <c r="R3960">
        <f t="shared" si="430"/>
        <v>40.06</v>
      </c>
      <c r="S3960" s="14" t="s">
        <v>8315</v>
      </c>
      <c r="T3960" t="s">
        <v>8316</v>
      </c>
      <c r="U3960" s="9">
        <f t="shared" si="431"/>
        <v>41816.950370370367</v>
      </c>
      <c r="V3960" s="9">
        <f t="shared" si="432"/>
        <v>41853.583333333336</v>
      </c>
      <c r="W3960">
        <f t="shared" si="433"/>
        <v>2014</v>
      </c>
    </row>
    <row r="3961" spans="1:23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9">
        <f t="shared" si="427"/>
        <v>41910.788842592592</v>
      </c>
      <c r="K3961">
        <v>1409338556</v>
      </c>
      <c r="L3961" s="9">
        <f t="shared" si="428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2">
        <f t="shared" si="429"/>
        <v>0.24</v>
      </c>
      <c r="R3961">
        <f t="shared" si="430"/>
        <v>24.33</v>
      </c>
      <c r="S3961" s="14" t="s">
        <v>8315</v>
      </c>
      <c r="T3961" t="s">
        <v>8316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2014</v>
      </c>
    </row>
    <row r="3962" spans="1:23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9">
        <f t="shared" si="427"/>
        <v>42372.845555555556</v>
      </c>
      <c r="K3962">
        <v>1449260256</v>
      </c>
      <c r="L3962" s="9">
        <f t="shared" si="428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2">
        <f t="shared" si="429"/>
        <v>0.02</v>
      </c>
      <c r="R3962">
        <f t="shared" si="430"/>
        <v>11.25</v>
      </c>
      <c r="S3962" s="14" t="s">
        <v>8315</v>
      </c>
      <c r="T3962" t="s">
        <v>8316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2015</v>
      </c>
    </row>
    <row r="3963" spans="1:23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9">
        <f t="shared" si="427"/>
        <v>41767.891319444447</v>
      </c>
      <c r="K3963">
        <v>1397683410</v>
      </c>
      <c r="L3963" s="9">
        <f t="shared" si="428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2">
        <f t="shared" si="429"/>
        <v>0</v>
      </c>
      <c r="R3963">
        <f t="shared" si="430"/>
        <v>10.5</v>
      </c>
      <c r="S3963" s="14" t="s">
        <v>8315</v>
      </c>
      <c r="T3963" t="s">
        <v>8316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2014</v>
      </c>
    </row>
    <row r="3964" spans="1:23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9">
        <f t="shared" si="427"/>
        <v>42336.621458333335</v>
      </c>
      <c r="K3964">
        <v>1446562494</v>
      </c>
      <c r="L3964" s="9">
        <f t="shared" si="428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2">
        <f t="shared" si="429"/>
        <v>0.03</v>
      </c>
      <c r="R3964">
        <f t="shared" si="430"/>
        <v>15</v>
      </c>
      <c r="S3964" s="14" t="s">
        <v>8315</v>
      </c>
      <c r="T3964" t="s">
        <v>8316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2015</v>
      </c>
    </row>
    <row r="3965" spans="1:23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9">
        <f t="shared" si="427"/>
        <v>42326.195798611108</v>
      </c>
      <c r="K3965">
        <v>1445226117</v>
      </c>
      <c r="L3965" s="9">
        <f t="shared" si="428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2">
        <f t="shared" si="429"/>
        <v>0</v>
      </c>
      <c r="R3965">
        <f t="shared" si="430"/>
        <v>0</v>
      </c>
      <c r="S3965" s="14" t="s">
        <v>8315</v>
      </c>
      <c r="T3965" t="s">
        <v>8316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2015</v>
      </c>
    </row>
    <row r="3966" spans="1:23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9">
        <f t="shared" si="427"/>
        <v>42113.680393518516</v>
      </c>
      <c r="K3966">
        <v>1424279986</v>
      </c>
      <c r="L3966" s="9">
        <f t="shared" si="428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2">
        <f t="shared" si="429"/>
        <v>0.06</v>
      </c>
      <c r="R3966">
        <f t="shared" si="430"/>
        <v>42</v>
      </c>
      <c r="S3966" s="14" t="s">
        <v>8315</v>
      </c>
      <c r="T3966" t="s">
        <v>8316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2015</v>
      </c>
    </row>
    <row r="3967" spans="1:23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9">
        <f t="shared" si="427"/>
        <v>42474.194212962961</v>
      </c>
      <c r="K3967">
        <v>1455428380</v>
      </c>
      <c r="L3967" s="9">
        <f t="shared" si="428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2">
        <f t="shared" si="429"/>
        <v>0.14000000000000001</v>
      </c>
      <c r="R3967">
        <f t="shared" si="430"/>
        <v>71.25</v>
      </c>
      <c r="S3967" s="14" t="s">
        <v>8315</v>
      </c>
      <c r="T3967" t="s">
        <v>8316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2016</v>
      </c>
    </row>
    <row r="3968" spans="1:23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9">
        <f t="shared" si="427"/>
        <v>41844.124305555553</v>
      </c>
      <c r="K3968">
        <v>1402506278</v>
      </c>
      <c r="L3968" s="9">
        <f t="shared" si="428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2">
        <f t="shared" si="429"/>
        <v>0.01</v>
      </c>
      <c r="R3968">
        <f t="shared" si="430"/>
        <v>22.5</v>
      </c>
      <c r="S3968" s="14" t="s">
        <v>8315</v>
      </c>
      <c r="T3968" t="s">
        <v>8316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2014</v>
      </c>
    </row>
    <row r="3969" spans="1:23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9">
        <f t="shared" si="427"/>
        <v>42800.290590277778</v>
      </c>
      <c r="K3969">
        <v>1486191507</v>
      </c>
      <c r="L3969" s="9">
        <f t="shared" si="428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2">
        <f t="shared" si="429"/>
        <v>0.24</v>
      </c>
      <c r="R3969">
        <f t="shared" si="430"/>
        <v>41</v>
      </c>
      <c r="S3969" s="14" t="s">
        <v>8315</v>
      </c>
      <c r="T3969" t="s">
        <v>8316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2017</v>
      </c>
    </row>
    <row r="3970" spans="1:23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9">
        <f t="shared" ref="J3970:J4033" si="434">(I3970/86400)+DATE(1970,1,1)</f>
        <v>42512.815659722226</v>
      </c>
      <c r="K3970">
        <v>1458761673</v>
      </c>
      <c r="L3970" s="9">
        <f t="shared" ref="L3970:L4033" si="435">(K3970/86400)+DATE(1970,1,1)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2">
        <f t="shared" si="429"/>
        <v>0.11</v>
      </c>
      <c r="R3970">
        <f t="shared" si="430"/>
        <v>47.91</v>
      </c>
      <c r="S3970" s="14" t="s">
        <v>8315</v>
      </c>
      <c r="T3970" t="s">
        <v>8316</v>
      </c>
      <c r="U3970" s="9">
        <f t="shared" si="431"/>
        <v>42452.815659722226</v>
      </c>
      <c r="V3970" s="9">
        <f t="shared" si="432"/>
        <v>42512.815659722226</v>
      </c>
      <c r="W3970">
        <f t="shared" si="433"/>
        <v>2016</v>
      </c>
    </row>
    <row r="3971" spans="1:23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9">
        <f t="shared" si="434"/>
        <v>42611.163194444445</v>
      </c>
      <c r="K3971">
        <v>1471638646</v>
      </c>
      <c r="L3971" s="9">
        <f t="shared" si="435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2">
        <f t="shared" ref="Q3971:Q4034" si="436">ROUND(E3971/D3971,2)</f>
        <v>7.0000000000000007E-2</v>
      </c>
      <c r="R3971">
        <f t="shared" ref="R3971:R4034" si="437">IFERROR(ROUND(E3971/N3971,2),0)</f>
        <v>35.17</v>
      </c>
      <c r="S3971" s="14" t="s">
        <v>8315</v>
      </c>
      <c r="T3971" t="s">
        <v>8316</v>
      </c>
      <c r="U3971" s="9">
        <f t="shared" ref="U3971:U4034" si="438">(K3971/86400)+DATE(1970,1,1)</f>
        <v>42601.854699074072</v>
      </c>
      <c r="V3971" s="9">
        <f t="shared" ref="V3971:V4034" si="439">(I3971/86400)+DATE(1970,1,1)</f>
        <v>42611.163194444445</v>
      </c>
      <c r="W3971">
        <f t="shared" ref="W3971:W4034" si="440">YEAR(U3971)</f>
        <v>2016</v>
      </c>
    </row>
    <row r="3972" spans="1:23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9">
        <f t="shared" si="434"/>
        <v>42477.863553240742</v>
      </c>
      <c r="K3972">
        <v>1458333811</v>
      </c>
      <c r="L3972" s="9">
        <f t="shared" si="435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s="12">
        <f t="shared" si="436"/>
        <v>0</v>
      </c>
      <c r="R3972">
        <f t="shared" si="437"/>
        <v>5.5</v>
      </c>
      <c r="S3972" s="14" t="s">
        <v>8315</v>
      </c>
      <c r="T3972" t="s">
        <v>8316</v>
      </c>
      <c r="U3972" s="9">
        <f t="shared" si="438"/>
        <v>42447.863553240742</v>
      </c>
      <c r="V3972" s="9">
        <f t="shared" si="439"/>
        <v>42477.863553240742</v>
      </c>
      <c r="W3972">
        <f t="shared" si="440"/>
        <v>2016</v>
      </c>
    </row>
    <row r="3973" spans="1:23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9">
        <f t="shared" si="434"/>
        <v>41841.536180555559</v>
      </c>
      <c r="K3973">
        <v>1403355126</v>
      </c>
      <c r="L3973" s="9">
        <f t="shared" si="43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2">
        <f t="shared" si="436"/>
        <v>0.01</v>
      </c>
      <c r="R3973">
        <f t="shared" si="437"/>
        <v>22.67</v>
      </c>
      <c r="S3973" s="14" t="s">
        <v>8315</v>
      </c>
      <c r="T3973" t="s">
        <v>8316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2014</v>
      </c>
    </row>
    <row r="3974" spans="1:23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9">
        <f t="shared" si="434"/>
        <v>42041.067523148144</v>
      </c>
      <c r="K3974">
        <v>1418002634</v>
      </c>
      <c r="L3974" s="9">
        <f t="shared" si="43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2">
        <f t="shared" si="436"/>
        <v>0.21</v>
      </c>
      <c r="R3974">
        <f t="shared" si="437"/>
        <v>26.38</v>
      </c>
      <c r="S3974" s="14" t="s">
        <v>8315</v>
      </c>
      <c r="T3974" t="s">
        <v>8316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2014</v>
      </c>
    </row>
    <row r="3975" spans="1:23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9">
        <f t="shared" si="434"/>
        <v>42499.166666666672</v>
      </c>
      <c r="K3975">
        <v>1460219110</v>
      </c>
      <c r="L3975" s="9">
        <f t="shared" si="43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2">
        <f t="shared" si="436"/>
        <v>0.78</v>
      </c>
      <c r="R3975">
        <f t="shared" si="437"/>
        <v>105.54</v>
      </c>
      <c r="S3975" s="14" t="s">
        <v>8315</v>
      </c>
      <c r="T3975" t="s">
        <v>8316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2016</v>
      </c>
    </row>
    <row r="3976" spans="1:23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9">
        <f t="shared" si="434"/>
        <v>42523.546851851846</v>
      </c>
      <c r="K3976">
        <v>1462280848</v>
      </c>
      <c r="L3976" s="9">
        <f t="shared" si="43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2">
        <f t="shared" si="436"/>
        <v>0.32</v>
      </c>
      <c r="R3976">
        <f t="shared" si="437"/>
        <v>29.09</v>
      </c>
      <c r="S3976" s="14" t="s">
        <v>8315</v>
      </c>
      <c r="T3976" t="s">
        <v>8316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2016</v>
      </c>
    </row>
    <row r="3977" spans="1:23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9">
        <f t="shared" si="434"/>
        <v>42564.866875</v>
      </c>
      <c r="K3977">
        <v>1465850898</v>
      </c>
      <c r="L3977" s="9">
        <f t="shared" si="435"/>
        <v>42534.866875</v>
      </c>
      <c r="M3977" t="b">
        <v>0</v>
      </c>
      <c r="N3977">
        <v>0</v>
      </c>
      <c r="O3977" t="b">
        <v>0</v>
      </c>
      <c r="P3977" t="s">
        <v>8269</v>
      </c>
      <c r="Q3977" s="12">
        <f t="shared" si="436"/>
        <v>0</v>
      </c>
      <c r="R3977">
        <f t="shared" si="437"/>
        <v>0</v>
      </c>
      <c r="S3977" s="14" t="s">
        <v>8315</v>
      </c>
      <c r="T3977" t="s">
        <v>8316</v>
      </c>
      <c r="U3977" s="9">
        <f t="shared" si="438"/>
        <v>42534.866875</v>
      </c>
      <c r="V3977" s="9">
        <f t="shared" si="439"/>
        <v>42564.866875</v>
      </c>
      <c r="W3977">
        <f t="shared" si="440"/>
        <v>2016</v>
      </c>
    </row>
    <row r="3978" spans="1:23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9">
        <f t="shared" si="434"/>
        <v>41852.291666666664</v>
      </c>
      <c r="K3978">
        <v>1405024561</v>
      </c>
      <c r="L3978" s="9">
        <f t="shared" si="43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2">
        <f t="shared" si="436"/>
        <v>0.48</v>
      </c>
      <c r="R3978">
        <f t="shared" si="437"/>
        <v>62</v>
      </c>
      <c r="S3978" s="14" t="s">
        <v>8315</v>
      </c>
      <c r="T3978" t="s">
        <v>8316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2014</v>
      </c>
    </row>
    <row r="3979" spans="1:23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9">
        <f t="shared" si="434"/>
        <v>42573.788564814815</v>
      </c>
      <c r="K3979">
        <v>1466621732</v>
      </c>
      <c r="L3979" s="9">
        <f t="shared" si="43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2">
        <f t="shared" si="436"/>
        <v>0.01</v>
      </c>
      <c r="R3979">
        <f t="shared" si="437"/>
        <v>217.5</v>
      </c>
      <c r="S3979" s="14" t="s">
        <v>8315</v>
      </c>
      <c r="T3979" t="s">
        <v>8316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2016</v>
      </c>
    </row>
    <row r="3980" spans="1:23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9">
        <f t="shared" si="434"/>
        <v>42035.642974537041</v>
      </c>
      <c r="K3980">
        <v>1417533953</v>
      </c>
      <c r="L3980" s="9">
        <f t="shared" si="43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2">
        <f t="shared" si="436"/>
        <v>0.11</v>
      </c>
      <c r="R3980">
        <f t="shared" si="437"/>
        <v>26.75</v>
      </c>
      <c r="S3980" s="14" t="s">
        <v>8315</v>
      </c>
      <c r="T3980" t="s">
        <v>8316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2014</v>
      </c>
    </row>
    <row r="3981" spans="1:23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9">
        <f t="shared" si="434"/>
        <v>42092.833333333328</v>
      </c>
      <c r="K3981">
        <v>1425678057</v>
      </c>
      <c r="L3981" s="9">
        <f t="shared" si="43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2">
        <f t="shared" si="436"/>
        <v>0.02</v>
      </c>
      <c r="R3981">
        <f t="shared" si="437"/>
        <v>18.329999999999998</v>
      </c>
      <c r="S3981" s="14" t="s">
        <v>8315</v>
      </c>
      <c r="T3981" t="s">
        <v>8316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2015</v>
      </c>
    </row>
    <row r="3982" spans="1:23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9">
        <f t="shared" si="434"/>
        <v>41825.598923611113</v>
      </c>
      <c r="K3982">
        <v>1401978147</v>
      </c>
      <c r="L3982" s="9">
        <f t="shared" si="43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2">
        <f t="shared" si="436"/>
        <v>0.18</v>
      </c>
      <c r="R3982">
        <f t="shared" si="437"/>
        <v>64.290000000000006</v>
      </c>
      <c r="S3982" s="14" t="s">
        <v>8315</v>
      </c>
      <c r="T3982" t="s">
        <v>8316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2014</v>
      </c>
    </row>
    <row r="3983" spans="1:23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9">
        <f t="shared" si="434"/>
        <v>42568.179965277777</v>
      </c>
      <c r="K3983">
        <v>1463545149</v>
      </c>
      <c r="L3983" s="9">
        <f t="shared" si="43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2">
        <f t="shared" si="436"/>
        <v>0.04</v>
      </c>
      <c r="R3983">
        <f t="shared" si="437"/>
        <v>175</v>
      </c>
      <c r="S3983" s="14" t="s">
        <v>8315</v>
      </c>
      <c r="T3983" t="s">
        <v>8316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2016</v>
      </c>
    </row>
    <row r="3984" spans="1:23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9">
        <f t="shared" si="434"/>
        <v>42192.809953703705</v>
      </c>
      <c r="K3984">
        <v>1431113180</v>
      </c>
      <c r="L3984" s="9">
        <f t="shared" si="43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2">
        <f t="shared" si="436"/>
        <v>0.2</v>
      </c>
      <c r="R3984">
        <f t="shared" si="437"/>
        <v>34</v>
      </c>
      <c r="S3984" s="14" t="s">
        <v>8315</v>
      </c>
      <c r="T3984" t="s">
        <v>8316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2015</v>
      </c>
    </row>
    <row r="3985" spans="1:23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9">
        <f t="shared" si="434"/>
        <v>41779.290972222225</v>
      </c>
      <c r="K3985">
        <v>1397854356</v>
      </c>
      <c r="L3985" s="9">
        <f t="shared" si="43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2">
        <f t="shared" si="436"/>
        <v>0.35</v>
      </c>
      <c r="R3985">
        <f t="shared" si="437"/>
        <v>84.28</v>
      </c>
      <c r="S3985" s="14" t="s">
        <v>8315</v>
      </c>
      <c r="T3985" t="s">
        <v>8316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2014</v>
      </c>
    </row>
    <row r="3986" spans="1:23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9">
        <f t="shared" si="434"/>
        <v>41951</v>
      </c>
      <c r="K3986">
        <v>1412809644</v>
      </c>
      <c r="L3986" s="9">
        <f t="shared" si="435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 s="12">
        <f t="shared" si="436"/>
        <v>0.06</v>
      </c>
      <c r="R3986">
        <f t="shared" si="437"/>
        <v>9.5</v>
      </c>
      <c r="S3986" s="14" t="s">
        <v>8315</v>
      </c>
      <c r="T3986" t="s">
        <v>8316</v>
      </c>
      <c r="U3986" s="9">
        <f t="shared" si="438"/>
        <v>41920.963472222225</v>
      </c>
      <c r="V3986" s="9">
        <f t="shared" si="439"/>
        <v>41951</v>
      </c>
      <c r="W3986">
        <f t="shared" si="440"/>
        <v>2014</v>
      </c>
    </row>
    <row r="3987" spans="1:23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9">
        <f t="shared" si="434"/>
        <v>42420.878472222219</v>
      </c>
      <c r="K3987">
        <v>1454173120</v>
      </c>
      <c r="L3987" s="9">
        <f t="shared" si="43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2">
        <f t="shared" si="436"/>
        <v>0.32</v>
      </c>
      <c r="R3987">
        <f t="shared" si="437"/>
        <v>33.74</v>
      </c>
      <c r="S3987" s="14" t="s">
        <v>8315</v>
      </c>
      <c r="T3987" t="s">
        <v>8316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2016</v>
      </c>
    </row>
    <row r="3988" spans="1:23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9">
        <f t="shared" si="434"/>
        <v>42496.544444444444</v>
      </c>
      <c r="K3988">
        <v>1460034594</v>
      </c>
      <c r="L3988" s="9">
        <f t="shared" si="43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2">
        <f t="shared" si="436"/>
        <v>0.1</v>
      </c>
      <c r="R3988">
        <f t="shared" si="437"/>
        <v>37.54</v>
      </c>
      <c r="S3988" s="14" t="s">
        <v>8315</v>
      </c>
      <c r="T3988" t="s">
        <v>8316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2016</v>
      </c>
    </row>
    <row r="3989" spans="1:23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9">
        <f t="shared" si="434"/>
        <v>41775.92465277778</v>
      </c>
      <c r="K3989">
        <v>1399414290</v>
      </c>
      <c r="L3989" s="9">
        <f t="shared" si="43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2">
        <f t="shared" si="436"/>
        <v>0.38</v>
      </c>
      <c r="R3989">
        <f t="shared" si="437"/>
        <v>11.62</v>
      </c>
      <c r="S3989" s="14" t="s">
        <v>8315</v>
      </c>
      <c r="T3989" t="s">
        <v>8316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2014</v>
      </c>
    </row>
    <row r="3990" spans="1:23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9">
        <f t="shared" si="434"/>
        <v>42245.08116898148</v>
      </c>
      <c r="K3990">
        <v>1439517413</v>
      </c>
      <c r="L3990" s="9">
        <f t="shared" si="43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2">
        <f t="shared" si="436"/>
        <v>0.02</v>
      </c>
      <c r="R3990">
        <f t="shared" si="437"/>
        <v>8</v>
      </c>
      <c r="S3990" s="14" t="s">
        <v>8315</v>
      </c>
      <c r="T3990" t="s">
        <v>8316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2015</v>
      </c>
    </row>
    <row r="3991" spans="1:23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9">
        <f t="shared" si="434"/>
        <v>42316.791446759264</v>
      </c>
      <c r="K3991">
        <v>1444413581</v>
      </c>
      <c r="L3991" s="9">
        <f t="shared" si="43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2">
        <f t="shared" si="436"/>
        <v>0</v>
      </c>
      <c r="R3991">
        <f t="shared" si="437"/>
        <v>0</v>
      </c>
      <c r="S3991" s="14" t="s">
        <v>8315</v>
      </c>
      <c r="T3991" t="s">
        <v>8316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2015</v>
      </c>
    </row>
    <row r="3992" spans="1:23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9">
        <f t="shared" si="434"/>
        <v>42431.672372685185</v>
      </c>
      <c r="K3992">
        <v>1454342893</v>
      </c>
      <c r="L3992" s="9">
        <f t="shared" si="43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2">
        <f t="shared" si="436"/>
        <v>0.04</v>
      </c>
      <c r="R3992">
        <f t="shared" si="437"/>
        <v>23</v>
      </c>
      <c r="S3992" s="14" t="s">
        <v>8315</v>
      </c>
      <c r="T3992" t="s">
        <v>8316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2016</v>
      </c>
    </row>
    <row r="3993" spans="1:23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9">
        <f t="shared" si="434"/>
        <v>42155.644467592589</v>
      </c>
      <c r="K3993">
        <v>1430494082</v>
      </c>
      <c r="L3993" s="9">
        <f t="shared" si="43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2">
        <f t="shared" si="436"/>
        <v>0.2</v>
      </c>
      <c r="R3993">
        <f t="shared" si="437"/>
        <v>100</v>
      </c>
      <c r="S3993" s="14" t="s">
        <v>8315</v>
      </c>
      <c r="T3993" t="s">
        <v>8316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2015</v>
      </c>
    </row>
    <row r="3994" spans="1:23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9">
        <f t="shared" si="434"/>
        <v>42349.982164351852</v>
      </c>
      <c r="K3994">
        <v>1444689259</v>
      </c>
      <c r="L3994" s="9">
        <f t="shared" si="43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2">
        <f t="shared" si="436"/>
        <v>0.05</v>
      </c>
      <c r="R3994">
        <f t="shared" si="437"/>
        <v>60.11</v>
      </c>
      <c r="S3994" s="14" t="s">
        <v>8315</v>
      </c>
      <c r="T3994" t="s">
        <v>8316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2015</v>
      </c>
    </row>
    <row r="3995" spans="1:23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9">
        <f t="shared" si="434"/>
        <v>42137.864722222221</v>
      </c>
      <c r="K3995">
        <v>1428957912</v>
      </c>
      <c r="L3995" s="9">
        <f t="shared" si="43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2">
        <f t="shared" si="436"/>
        <v>0</v>
      </c>
      <c r="R3995">
        <f t="shared" si="437"/>
        <v>3</v>
      </c>
      <c r="S3995" s="14" t="s">
        <v>8315</v>
      </c>
      <c r="T3995" t="s">
        <v>8316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2015</v>
      </c>
    </row>
    <row r="3996" spans="1:23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9">
        <f t="shared" si="434"/>
        <v>41839.389930555553</v>
      </c>
      <c r="K3996">
        <v>1403169690</v>
      </c>
      <c r="L3996" s="9">
        <f t="shared" si="43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2">
        <f t="shared" si="436"/>
        <v>0</v>
      </c>
      <c r="R3996">
        <f t="shared" si="437"/>
        <v>5</v>
      </c>
      <c r="S3996" s="14" t="s">
        <v>8315</v>
      </c>
      <c r="T3996" t="s">
        <v>8316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2014</v>
      </c>
    </row>
    <row r="3997" spans="1:23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9">
        <f t="shared" si="434"/>
        <v>42049.477083333331</v>
      </c>
      <c r="K3997">
        <v>1421339077</v>
      </c>
      <c r="L3997" s="9">
        <f t="shared" si="43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2">
        <f t="shared" si="436"/>
        <v>0.35</v>
      </c>
      <c r="R3997">
        <f t="shared" si="437"/>
        <v>17.5</v>
      </c>
      <c r="S3997" s="14" t="s">
        <v>8315</v>
      </c>
      <c r="T3997" t="s">
        <v>8316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2015</v>
      </c>
    </row>
    <row r="3998" spans="1:23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9">
        <f t="shared" si="434"/>
        <v>41963.669444444444</v>
      </c>
      <c r="K3998">
        <v>1415341464</v>
      </c>
      <c r="L3998" s="9">
        <f t="shared" si="435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 s="12">
        <f t="shared" si="436"/>
        <v>0.17</v>
      </c>
      <c r="R3998">
        <f t="shared" si="437"/>
        <v>29.24</v>
      </c>
      <c r="S3998" s="14" t="s">
        <v>8315</v>
      </c>
      <c r="T3998" t="s">
        <v>8316</v>
      </c>
      <c r="U3998" s="9">
        <f t="shared" si="438"/>
        <v>41950.266944444447</v>
      </c>
      <c r="V3998" s="9">
        <f t="shared" si="439"/>
        <v>41963.669444444444</v>
      </c>
      <c r="W3998">
        <f t="shared" si="440"/>
        <v>2014</v>
      </c>
    </row>
    <row r="3999" spans="1:23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9">
        <f t="shared" si="434"/>
        <v>42099.349780092598</v>
      </c>
      <c r="K3999">
        <v>1425633821</v>
      </c>
      <c r="L3999" s="9">
        <f t="shared" si="43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2">
        <f t="shared" si="436"/>
        <v>0</v>
      </c>
      <c r="R3999">
        <f t="shared" si="437"/>
        <v>0</v>
      </c>
      <c r="S3999" s="14" t="s">
        <v>8315</v>
      </c>
      <c r="T3999" t="s">
        <v>8316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2015</v>
      </c>
    </row>
    <row r="4000" spans="1:23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9">
        <f t="shared" si="434"/>
        <v>42091.921597222223</v>
      </c>
      <c r="K4000">
        <v>1424992026</v>
      </c>
      <c r="L4000" s="9">
        <f t="shared" si="43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2">
        <f t="shared" si="436"/>
        <v>0.56999999999999995</v>
      </c>
      <c r="R4000">
        <f t="shared" si="437"/>
        <v>59.58</v>
      </c>
      <c r="S4000" s="14" t="s">
        <v>8315</v>
      </c>
      <c r="T4000" t="s">
        <v>8316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2015</v>
      </c>
    </row>
    <row r="4001" spans="1:23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9">
        <f t="shared" si="434"/>
        <v>41882.827650462961</v>
      </c>
      <c r="K4001">
        <v>1406058798</v>
      </c>
      <c r="L4001" s="9">
        <f t="shared" si="43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2">
        <f t="shared" si="436"/>
        <v>0.17</v>
      </c>
      <c r="R4001">
        <f t="shared" si="437"/>
        <v>82.57</v>
      </c>
      <c r="S4001" s="14" t="s">
        <v>8315</v>
      </c>
      <c r="T4001" t="s">
        <v>8316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2014</v>
      </c>
    </row>
    <row r="4002" spans="1:23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9">
        <f t="shared" si="434"/>
        <v>42497.603680555556</v>
      </c>
      <c r="K4002">
        <v>1457450958</v>
      </c>
      <c r="L4002" s="9">
        <f t="shared" si="43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2">
        <f t="shared" si="436"/>
        <v>0</v>
      </c>
      <c r="R4002">
        <f t="shared" si="437"/>
        <v>10</v>
      </c>
      <c r="S4002" s="14" t="s">
        <v>8315</v>
      </c>
      <c r="T4002" t="s">
        <v>8316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2016</v>
      </c>
    </row>
    <row r="4003" spans="1:23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9">
        <f t="shared" si="434"/>
        <v>42795.791666666672</v>
      </c>
      <c r="K4003">
        <v>1486681708</v>
      </c>
      <c r="L4003" s="9">
        <f t="shared" si="43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2">
        <f t="shared" si="436"/>
        <v>0.38</v>
      </c>
      <c r="R4003">
        <f t="shared" si="437"/>
        <v>32.36</v>
      </c>
      <c r="S4003" s="14" t="s">
        <v>8315</v>
      </c>
      <c r="T4003" t="s">
        <v>8316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2017</v>
      </c>
    </row>
    <row r="4004" spans="1:23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9">
        <f t="shared" si="434"/>
        <v>41909.043530092589</v>
      </c>
      <c r="K4004">
        <v>1409187761</v>
      </c>
      <c r="L4004" s="9">
        <f t="shared" si="43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2">
        <f t="shared" si="436"/>
        <v>0.02</v>
      </c>
      <c r="R4004">
        <f t="shared" si="437"/>
        <v>5.75</v>
      </c>
      <c r="S4004" s="14" t="s">
        <v>8315</v>
      </c>
      <c r="T4004" t="s">
        <v>8316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2014</v>
      </c>
    </row>
    <row r="4005" spans="1:23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9">
        <f t="shared" si="434"/>
        <v>42050.587349537032</v>
      </c>
      <c r="K4005">
        <v>1421417147</v>
      </c>
      <c r="L4005" s="9">
        <f t="shared" si="43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2">
        <f t="shared" si="436"/>
        <v>0.1</v>
      </c>
      <c r="R4005">
        <f t="shared" si="437"/>
        <v>100.5</v>
      </c>
      <c r="S4005" s="14" t="s">
        <v>8315</v>
      </c>
      <c r="T4005" t="s">
        <v>8316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2015</v>
      </c>
    </row>
    <row r="4006" spans="1:23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9">
        <f t="shared" si="434"/>
        <v>41920.16269675926</v>
      </c>
      <c r="K4006">
        <v>1410148457</v>
      </c>
      <c r="L4006" s="9">
        <f t="shared" si="43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2">
        <f t="shared" si="436"/>
        <v>0</v>
      </c>
      <c r="R4006">
        <f t="shared" si="437"/>
        <v>1</v>
      </c>
      <c r="S4006" s="14" t="s">
        <v>8315</v>
      </c>
      <c r="T4006" t="s">
        <v>8316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2014</v>
      </c>
    </row>
    <row r="4007" spans="1:23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9">
        <f t="shared" si="434"/>
        <v>41932.807696759257</v>
      </c>
      <c r="K4007">
        <v>1408648985</v>
      </c>
      <c r="L4007" s="9">
        <f t="shared" si="43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2">
        <f t="shared" si="436"/>
        <v>0.01</v>
      </c>
      <c r="R4007">
        <f t="shared" si="437"/>
        <v>20</v>
      </c>
      <c r="S4007" s="14" t="s">
        <v>8315</v>
      </c>
      <c r="T4007" t="s">
        <v>8316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2014</v>
      </c>
    </row>
    <row r="4008" spans="1:23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9">
        <f t="shared" si="434"/>
        <v>42416.772997685184</v>
      </c>
      <c r="K4008">
        <v>1453487587</v>
      </c>
      <c r="L4008" s="9">
        <f t="shared" si="43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2">
        <f t="shared" si="436"/>
        <v>0</v>
      </c>
      <c r="R4008">
        <f t="shared" si="437"/>
        <v>2</v>
      </c>
      <c r="S4008" s="14" t="s">
        <v>8315</v>
      </c>
      <c r="T4008" t="s">
        <v>8316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2016</v>
      </c>
    </row>
    <row r="4009" spans="1:23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9">
        <f t="shared" si="434"/>
        <v>41877.686111111107</v>
      </c>
      <c r="K4009">
        <v>1406572381</v>
      </c>
      <c r="L4009" s="9">
        <f t="shared" si="43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2">
        <f t="shared" si="436"/>
        <v>0</v>
      </c>
      <c r="R4009">
        <f t="shared" si="437"/>
        <v>5</v>
      </c>
      <c r="S4009" s="14" t="s">
        <v>8315</v>
      </c>
      <c r="T4009" t="s">
        <v>8316</v>
      </c>
      <c r="U4009" s="9">
        <f t="shared" si="438"/>
        <v>41848.772928240738</v>
      </c>
      <c r="V4009" s="9">
        <f t="shared" si="439"/>
        <v>41877.686111111107</v>
      </c>
      <c r="W4009">
        <f t="shared" si="440"/>
        <v>2014</v>
      </c>
    </row>
    <row r="4010" spans="1:23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9">
        <f t="shared" si="434"/>
        <v>42207.964201388888</v>
      </c>
      <c r="K4010">
        <v>1435014507</v>
      </c>
      <c r="L4010" s="9">
        <f t="shared" si="43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2">
        <f t="shared" si="436"/>
        <v>0.06</v>
      </c>
      <c r="R4010">
        <f t="shared" si="437"/>
        <v>15</v>
      </c>
      <c r="S4010" s="14" t="s">
        <v>8315</v>
      </c>
      <c r="T4010" t="s">
        <v>8316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2015</v>
      </c>
    </row>
    <row r="4011" spans="1:23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9">
        <f t="shared" si="434"/>
        <v>41891.700925925928</v>
      </c>
      <c r="K4011">
        <v>1406825360</v>
      </c>
      <c r="L4011" s="9">
        <f t="shared" si="43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2">
        <f t="shared" si="436"/>
        <v>0.04</v>
      </c>
      <c r="R4011">
        <f t="shared" si="437"/>
        <v>25</v>
      </c>
      <c r="S4011" s="14" t="s">
        <v>8315</v>
      </c>
      <c r="T4011" t="s">
        <v>8316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2014</v>
      </c>
    </row>
    <row r="4012" spans="1:23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9">
        <f t="shared" si="434"/>
        <v>41938.770439814813</v>
      </c>
      <c r="K4012">
        <v>1412879366</v>
      </c>
      <c r="L4012" s="9">
        <f t="shared" si="43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2">
        <f t="shared" si="436"/>
        <v>0.24</v>
      </c>
      <c r="R4012">
        <f t="shared" si="437"/>
        <v>45.84</v>
      </c>
      <c r="S4012" s="14" t="s">
        <v>8315</v>
      </c>
      <c r="T4012" t="s">
        <v>8316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2014</v>
      </c>
    </row>
    <row r="4013" spans="1:23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9">
        <f t="shared" si="434"/>
        <v>42032.54488425926</v>
      </c>
      <c r="K4013">
        <v>1419858278</v>
      </c>
      <c r="L4013" s="9">
        <f t="shared" si="43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2">
        <f t="shared" si="436"/>
        <v>0.08</v>
      </c>
      <c r="R4013">
        <f t="shared" si="437"/>
        <v>4.75</v>
      </c>
      <c r="S4013" s="14" t="s">
        <v>8315</v>
      </c>
      <c r="T4013" t="s">
        <v>8316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2014</v>
      </c>
    </row>
    <row r="4014" spans="1:23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9">
        <f t="shared" si="434"/>
        <v>42126.544548611113</v>
      </c>
      <c r="K4014">
        <v>1427979849</v>
      </c>
      <c r="L4014" s="9">
        <f t="shared" si="43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2">
        <f t="shared" si="436"/>
        <v>0</v>
      </c>
      <c r="R4014">
        <f t="shared" si="437"/>
        <v>0</v>
      </c>
      <c r="S4014" s="14" t="s">
        <v>8315</v>
      </c>
      <c r="T4014" t="s">
        <v>8316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2015</v>
      </c>
    </row>
    <row r="4015" spans="1:23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9">
        <f t="shared" si="434"/>
        <v>42051.301192129627</v>
      </c>
      <c r="K4015">
        <v>1421478823</v>
      </c>
      <c r="L4015" s="9">
        <f t="shared" si="43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2">
        <f t="shared" si="436"/>
        <v>0.01</v>
      </c>
      <c r="R4015">
        <f t="shared" si="437"/>
        <v>13</v>
      </c>
      <c r="S4015" s="14" t="s">
        <v>8315</v>
      </c>
      <c r="T4015" t="s">
        <v>8316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2015</v>
      </c>
    </row>
    <row r="4016" spans="1:23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9">
        <f t="shared" si="434"/>
        <v>42434.246168981481</v>
      </c>
      <c r="K4016">
        <v>1455861269</v>
      </c>
      <c r="L4016" s="9">
        <f t="shared" si="43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2">
        <f t="shared" si="436"/>
        <v>0</v>
      </c>
      <c r="R4016">
        <f t="shared" si="437"/>
        <v>0</v>
      </c>
      <c r="S4016" s="14" t="s">
        <v>8315</v>
      </c>
      <c r="T4016" t="s">
        <v>8316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2016</v>
      </c>
    </row>
    <row r="4017" spans="1:23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9">
        <f t="shared" si="434"/>
        <v>42204.780821759261</v>
      </c>
      <c r="K4017">
        <v>1434739463</v>
      </c>
      <c r="L4017" s="9">
        <f t="shared" si="435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s="12">
        <f t="shared" si="436"/>
        <v>0</v>
      </c>
      <c r="R4017">
        <f t="shared" si="437"/>
        <v>1</v>
      </c>
      <c r="S4017" s="14" t="s">
        <v>8315</v>
      </c>
      <c r="T4017" t="s">
        <v>8316</v>
      </c>
      <c r="U4017" s="9">
        <f t="shared" si="438"/>
        <v>42174.780821759261</v>
      </c>
      <c r="V4017" s="9">
        <f t="shared" si="439"/>
        <v>42204.780821759261</v>
      </c>
      <c r="W4017">
        <f t="shared" si="440"/>
        <v>2015</v>
      </c>
    </row>
    <row r="4018" spans="1:23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9">
        <f t="shared" si="434"/>
        <v>41899.872685185182</v>
      </c>
      <c r="K4018">
        <v>1408395400</v>
      </c>
      <c r="L4018" s="9">
        <f t="shared" si="43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2">
        <f t="shared" si="436"/>
        <v>0.14000000000000001</v>
      </c>
      <c r="R4018">
        <f t="shared" si="437"/>
        <v>10</v>
      </c>
      <c r="S4018" s="14" t="s">
        <v>8315</v>
      </c>
      <c r="T4018" t="s">
        <v>8316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2014</v>
      </c>
    </row>
    <row r="4019" spans="1:23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9">
        <f t="shared" si="434"/>
        <v>41886.672152777777</v>
      </c>
      <c r="K4019">
        <v>1407254874</v>
      </c>
      <c r="L4019" s="9">
        <f t="shared" si="43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2">
        <f t="shared" si="436"/>
        <v>0.01</v>
      </c>
      <c r="R4019">
        <f t="shared" si="437"/>
        <v>52.5</v>
      </c>
      <c r="S4019" s="14" t="s">
        <v>8315</v>
      </c>
      <c r="T4019" t="s">
        <v>8316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2014</v>
      </c>
    </row>
    <row r="4020" spans="1:23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9">
        <f t="shared" si="434"/>
        <v>42650.91097222222</v>
      </c>
      <c r="K4020">
        <v>1473285108</v>
      </c>
      <c r="L4020" s="9">
        <f t="shared" si="43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2">
        <f t="shared" si="436"/>
        <v>0.09</v>
      </c>
      <c r="R4020">
        <f t="shared" si="437"/>
        <v>32.5</v>
      </c>
      <c r="S4020" s="14" t="s">
        <v>8315</v>
      </c>
      <c r="T4020" t="s">
        <v>8316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2016</v>
      </c>
    </row>
    <row r="4021" spans="1:23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9">
        <f t="shared" si="434"/>
        <v>42475.686111111107</v>
      </c>
      <c r="K4021">
        <v>1455725596</v>
      </c>
      <c r="L4021" s="9">
        <f t="shared" si="43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2">
        <f t="shared" si="436"/>
        <v>0.01</v>
      </c>
      <c r="R4021">
        <f t="shared" si="437"/>
        <v>7.25</v>
      </c>
      <c r="S4021" s="14" t="s">
        <v>8315</v>
      </c>
      <c r="T4021" t="s">
        <v>8316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2016</v>
      </c>
    </row>
    <row r="4022" spans="1:23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9">
        <f t="shared" si="434"/>
        <v>42087.149293981478</v>
      </c>
      <c r="K4022">
        <v>1424579699</v>
      </c>
      <c r="L4022" s="9">
        <f t="shared" si="43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2">
        <f t="shared" si="436"/>
        <v>0.17</v>
      </c>
      <c r="R4022">
        <f t="shared" si="437"/>
        <v>33.33</v>
      </c>
      <c r="S4022" s="14" t="s">
        <v>8315</v>
      </c>
      <c r="T4022" t="s">
        <v>8316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2015</v>
      </c>
    </row>
    <row r="4023" spans="1:23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9">
        <f t="shared" si="434"/>
        <v>41938.911550925928</v>
      </c>
      <c r="K4023">
        <v>1409176358</v>
      </c>
      <c r="L4023" s="9">
        <f t="shared" si="43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2">
        <f t="shared" si="436"/>
        <v>0.01</v>
      </c>
      <c r="R4023">
        <f t="shared" si="437"/>
        <v>62.5</v>
      </c>
      <c r="S4023" s="14" t="s">
        <v>8315</v>
      </c>
      <c r="T4023" t="s">
        <v>8316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2014</v>
      </c>
    </row>
    <row r="4024" spans="1:23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9">
        <f t="shared" si="434"/>
        <v>42036.120833333334</v>
      </c>
      <c r="K4024">
        <v>1418824867</v>
      </c>
      <c r="L4024" s="9">
        <f t="shared" si="435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 s="12">
        <f t="shared" si="436"/>
        <v>0.7</v>
      </c>
      <c r="R4024">
        <f t="shared" si="437"/>
        <v>63.56</v>
      </c>
      <c r="S4024" s="14" t="s">
        <v>8315</v>
      </c>
      <c r="T4024" t="s">
        <v>8316</v>
      </c>
      <c r="U4024" s="9">
        <f t="shared" si="438"/>
        <v>41990.584108796298</v>
      </c>
      <c r="V4024" s="9">
        <f t="shared" si="439"/>
        <v>42036.120833333334</v>
      </c>
      <c r="W4024">
        <f t="shared" si="440"/>
        <v>2014</v>
      </c>
    </row>
    <row r="4025" spans="1:23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9">
        <f t="shared" si="434"/>
        <v>42453.957905092597</v>
      </c>
      <c r="K4025">
        <v>1454975963</v>
      </c>
      <c r="L4025" s="9">
        <f t="shared" si="435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s="12">
        <f t="shared" si="436"/>
        <v>0</v>
      </c>
      <c r="R4025">
        <f t="shared" si="437"/>
        <v>0</v>
      </c>
      <c r="S4025" s="14" t="s">
        <v>8315</v>
      </c>
      <c r="T4025" t="s">
        <v>8316</v>
      </c>
      <c r="U4025" s="9">
        <f t="shared" si="438"/>
        <v>42408.999571759261</v>
      </c>
      <c r="V4025" s="9">
        <f t="shared" si="439"/>
        <v>42453.957905092597</v>
      </c>
      <c r="W4025">
        <f t="shared" si="440"/>
        <v>2016</v>
      </c>
    </row>
    <row r="4026" spans="1:23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9">
        <f t="shared" si="434"/>
        <v>42247.670104166667</v>
      </c>
      <c r="K4026">
        <v>1438445097</v>
      </c>
      <c r="L4026" s="9">
        <f t="shared" si="43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2">
        <f t="shared" si="436"/>
        <v>0.01</v>
      </c>
      <c r="R4026">
        <f t="shared" si="437"/>
        <v>10</v>
      </c>
      <c r="S4026" s="14" t="s">
        <v>8315</v>
      </c>
      <c r="T4026" t="s">
        <v>8316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2015</v>
      </c>
    </row>
    <row r="4027" spans="1:23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9">
        <f t="shared" si="434"/>
        <v>42211.237685185188</v>
      </c>
      <c r="K4027">
        <v>1432705336</v>
      </c>
      <c r="L4027" s="9">
        <f t="shared" si="43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2">
        <f t="shared" si="436"/>
        <v>0.05</v>
      </c>
      <c r="R4027">
        <f t="shared" si="437"/>
        <v>62.5</v>
      </c>
      <c r="S4027" s="14" t="s">
        <v>8315</v>
      </c>
      <c r="T4027" t="s">
        <v>8316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2015</v>
      </c>
    </row>
    <row r="4028" spans="1:23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9">
        <f t="shared" si="434"/>
        <v>42342.697210648148</v>
      </c>
      <c r="K4028">
        <v>1444059839</v>
      </c>
      <c r="L4028" s="9">
        <f t="shared" si="43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2">
        <f t="shared" si="436"/>
        <v>0</v>
      </c>
      <c r="R4028">
        <f t="shared" si="437"/>
        <v>0</v>
      </c>
      <c r="S4028" s="14" t="s">
        <v>8315</v>
      </c>
      <c r="T4028" t="s">
        <v>8316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2015</v>
      </c>
    </row>
    <row r="4029" spans="1:23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9">
        <f t="shared" si="434"/>
        <v>42789.041666666672</v>
      </c>
      <c r="K4029">
        <v>1486077481</v>
      </c>
      <c r="L4029" s="9">
        <f t="shared" si="43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2">
        <f t="shared" si="436"/>
        <v>7.0000000000000007E-2</v>
      </c>
      <c r="R4029">
        <f t="shared" si="437"/>
        <v>30.71</v>
      </c>
      <c r="S4029" s="14" t="s">
        <v>8315</v>
      </c>
      <c r="T4029" t="s">
        <v>8316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2017</v>
      </c>
    </row>
    <row r="4030" spans="1:23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9">
        <f t="shared" si="434"/>
        <v>41795.938657407409</v>
      </c>
      <c r="K4030">
        <v>1399415500</v>
      </c>
      <c r="L4030" s="9">
        <f t="shared" si="43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2">
        <f t="shared" si="436"/>
        <v>0.28000000000000003</v>
      </c>
      <c r="R4030">
        <f t="shared" si="437"/>
        <v>51</v>
      </c>
      <c r="S4030" s="14" t="s">
        <v>8315</v>
      </c>
      <c r="T4030" t="s">
        <v>8316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2014</v>
      </c>
    </row>
    <row r="4031" spans="1:23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9">
        <f t="shared" si="434"/>
        <v>42352.02511574074</v>
      </c>
      <c r="K4031">
        <v>1447461370</v>
      </c>
      <c r="L4031" s="9">
        <f t="shared" si="435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s="12">
        <f t="shared" si="436"/>
        <v>0</v>
      </c>
      <c r="R4031">
        <f t="shared" si="437"/>
        <v>0</v>
      </c>
      <c r="S4031" s="14" t="s">
        <v>8315</v>
      </c>
      <c r="T4031" t="s">
        <v>8316</v>
      </c>
      <c r="U4031" s="9">
        <f t="shared" si="438"/>
        <v>42322.02511574074</v>
      </c>
      <c r="V4031" s="9">
        <f t="shared" si="439"/>
        <v>42352.02511574074</v>
      </c>
      <c r="W4031">
        <f t="shared" si="440"/>
        <v>2015</v>
      </c>
    </row>
    <row r="4032" spans="1:23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9">
        <f t="shared" si="434"/>
        <v>42403.78402777778</v>
      </c>
      <c r="K4032">
        <v>1452008599</v>
      </c>
      <c r="L4032" s="9">
        <f t="shared" si="43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2">
        <f t="shared" si="436"/>
        <v>0.16</v>
      </c>
      <c r="R4032">
        <f t="shared" si="437"/>
        <v>66.67</v>
      </c>
      <c r="S4032" s="14" t="s">
        <v>8315</v>
      </c>
      <c r="T4032" t="s">
        <v>8316</v>
      </c>
      <c r="U4032" s="9">
        <f t="shared" si="438"/>
        <v>42374.655081018514</v>
      </c>
      <c r="V4032" s="9">
        <f t="shared" si="439"/>
        <v>42403.78402777778</v>
      </c>
      <c r="W4032">
        <f t="shared" si="440"/>
        <v>2016</v>
      </c>
    </row>
    <row r="4033" spans="1:23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9">
        <f t="shared" si="434"/>
        <v>41991.626898148148</v>
      </c>
      <c r="K4033">
        <v>1414591364</v>
      </c>
      <c r="L4033" s="9">
        <f t="shared" si="43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2">
        <f t="shared" si="436"/>
        <v>0</v>
      </c>
      <c r="R4033">
        <f t="shared" si="437"/>
        <v>0</v>
      </c>
      <c r="S4033" s="14" t="s">
        <v>8315</v>
      </c>
      <c r="T4033" t="s">
        <v>8316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2014</v>
      </c>
    </row>
    <row r="4034" spans="1:23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9">
        <f t="shared" ref="J4034:J4097" si="441">(I4034/86400)+DATE(1970,1,1)</f>
        <v>42353.85087962963</v>
      </c>
      <c r="K4034">
        <v>1445023516</v>
      </c>
      <c r="L4034" s="9">
        <f t="shared" ref="L4034:L4097" si="442">(K4034/86400)+DATE(1970,1,1)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2">
        <f t="shared" si="436"/>
        <v>7.0000000000000007E-2</v>
      </c>
      <c r="R4034">
        <f t="shared" si="437"/>
        <v>59</v>
      </c>
      <c r="S4034" s="14" t="s">
        <v>8315</v>
      </c>
      <c r="T4034" t="s">
        <v>8316</v>
      </c>
      <c r="U4034" s="9">
        <f t="shared" si="438"/>
        <v>42293.809212962966</v>
      </c>
      <c r="V4034" s="9">
        <f t="shared" si="439"/>
        <v>42353.85087962963</v>
      </c>
      <c r="W4034">
        <f t="shared" si="440"/>
        <v>2015</v>
      </c>
    </row>
    <row r="4035" spans="1:23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9">
        <f t="shared" si="441"/>
        <v>42645.375</v>
      </c>
      <c r="K4035">
        <v>1472711224</v>
      </c>
      <c r="L4035" s="9">
        <f t="shared" si="44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2">
        <f t="shared" ref="Q4035:Q4098" si="443">ROUND(E4035/D4035,2)</f>
        <v>0.26</v>
      </c>
      <c r="R4035">
        <f t="shared" ref="R4035:R4098" si="444">IFERROR(ROUND(E4035/N4035,2),0)</f>
        <v>65.34</v>
      </c>
      <c r="S4035" s="14" t="s">
        <v>8315</v>
      </c>
      <c r="T4035" t="s">
        <v>8316</v>
      </c>
      <c r="U4035" s="9">
        <f t="shared" ref="U4035:U4098" si="445">(K4035/86400)+DATE(1970,1,1)</f>
        <v>42614.268796296295</v>
      </c>
      <c r="V4035" s="9">
        <f t="shared" ref="V4035:V4098" si="446">(I4035/86400)+DATE(1970,1,1)</f>
        <v>42645.375</v>
      </c>
      <c r="W4035">
        <f t="shared" ref="W4035:W4098" si="447">YEAR(U4035)</f>
        <v>2016</v>
      </c>
    </row>
    <row r="4036" spans="1:23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9">
        <f t="shared" si="441"/>
        <v>42097.905671296292</v>
      </c>
      <c r="K4036">
        <v>1425509050</v>
      </c>
      <c r="L4036" s="9">
        <f t="shared" si="44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2">
        <f t="shared" si="443"/>
        <v>0.01</v>
      </c>
      <c r="R4036">
        <f t="shared" si="444"/>
        <v>100</v>
      </c>
      <c r="S4036" s="14" t="s">
        <v>8315</v>
      </c>
      <c r="T4036" t="s">
        <v>8316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2015</v>
      </c>
    </row>
    <row r="4037" spans="1:23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9">
        <f t="shared" si="441"/>
        <v>41933.882951388892</v>
      </c>
      <c r="K4037">
        <v>1411333887</v>
      </c>
      <c r="L4037" s="9">
        <f t="shared" si="442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 s="12">
        <f t="shared" si="443"/>
        <v>0.37</v>
      </c>
      <c r="R4037">
        <f t="shared" si="444"/>
        <v>147.4</v>
      </c>
      <c r="S4037" s="14" t="s">
        <v>8315</v>
      </c>
      <c r="T4037" t="s">
        <v>8316</v>
      </c>
      <c r="U4037" s="9">
        <f t="shared" si="445"/>
        <v>41903.882951388892</v>
      </c>
      <c r="V4037" s="9">
        <f t="shared" si="446"/>
        <v>41933.882951388892</v>
      </c>
      <c r="W4037">
        <f t="shared" si="447"/>
        <v>2014</v>
      </c>
    </row>
    <row r="4038" spans="1:23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9">
        <f t="shared" si="441"/>
        <v>41821.9375</v>
      </c>
      <c r="K4038">
        <v>1402784964</v>
      </c>
      <c r="L4038" s="9">
        <f t="shared" si="442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 s="12">
        <f t="shared" si="443"/>
        <v>0.47</v>
      </c>
      <c r="R4038">
        <f t="shared" si="444"/>
        <v>166.06</v>
      </c>
      <c r="S4038" s="14" t="s">
        <v>8315</v>
      </c>
      <c r="T4038" t="s">
        <v>8316</v>
      </c>
      <c r="U4038" s="9">
        <f t="shared" si="445"/>
        <v>41804.937083333338</v>
      </c>
      <c r="V4038" s="9">
        <f t="shared" si="446"/>
        <v>41821.9375</v>
      </c>
      <c r="W4038">
        <f t="shared" si="447"/>
        <v>2014</v>
      </c>
    </row>
    <row r="4039" spans="1:23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9">
        <f t="shared" si="441"/>
        <v>42514.600694444445</v>
      </c>
      <c r="K4039">
        <v>1462585315</v>
      </c>
      <c r="L4039" s="9">
        <f t="shared" si="442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 s="12">
        <f t="shared" si="443"/>
        <v>0.11</v>
      </c>
      <c r="R4039">
        <f t="shared" si="444"/>
        <v>40</v>
      </c>
      <c r="S4039" s="14" t="s">
        <v>8315</v>
      </c>
      <c r="T4039" t="s">
        <v>8316</v>
      </c>
      <c r="U4039" s="9">
        <f t="shared" si="445"/>
        <v>42497.070775462962</v>
      </c>
      <c r="V4039" s="9">
        <f t="shared" si="446"/>
        <v>42514.600694444445</v>
      </c>
      <c r="W4039">
        <f t="shared" si="447"/>
        <v>2016</v>
      </c>
    </row>
    <row r="4040" spans="1:23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9">
        <f t="shared" si="441"/>
        <v>41929.798726851848</v>
      </c>
      <c r="K4040">
        <v>1408389010</v>
      </c>
      <c r="L4040" s="9">
        <f t="shared" si="442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 s="12">
        <f t="shared" si="443"/>
        <v>0.12</v>
      </c>
      <c r="R4040">
        <f t="shared" si="444"/>
        <v>75.25</v>
      </c>
      <c r="S4040" s="14" t="s">
        <v>8315</v>
      </c>
      <c r="T4040" t="s">
        <v>8316</v>
      </c>
      <c r="U4040" s="9">
        <f t="shared" si="445"/>
        <v>41869.798726851848</v>
      </c>
      <c r="V4040" s="9">
        <f t="shared" si="446"/>
        <v>41929.798726851848</v>
      </c>
      <c r="W4040">
        <f t="shared" si="447"/>
        <v>2014</v>
      </c>
    </row>
    <row r="4041" spans="1:23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9">
        <f t="shared" si="441"/>
        <v>42339.249305555553</v>
      </c>
      <c r="K4041">
        <v>1446048367</v>
      </c>
      <c r="L4041" s="9">
        <f t="shared" si="44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2">
        <f t="shared" si="443"/>
        <v>0.6</v>
      </c>
      <c r="R4041">
        <f t="shared" si="444"/>
        <v>60</v>
      </c>
      <c r="S4041" s="14" t="s">
        <v>8315</v>
      </c>
      <c r="T4041" t="s">
        <v>8316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2015</v>
      </c>
    </row>
    <row r="4042" spans="1:23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9">
        <f t="shared" si="441"/>
        <v>42203.125</v>
      </c>
      <c r="K4042">
        <v>1432100004</v>
      </c>
      <c r="L4042" s="9">
        <f t="shared" si="44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2">
        <f t="shared" si="443"/>
        <v>0.31</v>
      </c>
      <c r="R4042">
        <f t="shared" si="444"/>
        <v>1250</v>
      </c>
      <c r="S4042" s="14" t="s">
        <v>8315</v>
      </c>
      <c r="T4042" t="s">
        <v>8316</v>
      </c>
      <c r="U4042" s="9">
        <f t="shared" si="445"/>
        <v>42144.231527777782</v>
      </c>
      <c r="V4042" s="9">
        <f t="shared" si="446"/>
        <v>42203.125</v>
      </c>
      <c r="W4042">
        <f t="shared" si="447"/>
        <v>2015</v>
      </c>
    </row>
    <row r="4043" spans="1:23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9">
        <f t="shared" si="441"/>
        <v>42619.474004629628</v>
      </c>
      <c r="K4043">
        <v>1467976954</v>
      </c>
      <c r="L4043" s="9">
        <f t="shared" si="44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2">
        <f t="shared" si="443"/>
        <v>0</v>
      </c>
      <c r="R4043">
        <f t="shared" si="444"/>
        <v>10.5</v>
      </c>
      <c r="S4043" s="14" t="s">
        <v>8315</v>
      </c>
      <c r="T4043" t="s">
        <v>8316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2016</v>
      </c>
    </row>
    <row r="4044" spans="1:23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9">
        <f t="shared" si="441"/>
        <v>42024.802777777775</v>
      </c>
      <c r="K4044">
        <v>1419213664</v>
      </c>
      <c r="L4044" s="9">
        <f t="shared" si="44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2">
        <f t="shared" si="443"/>
        <v>0</v>
      </c>
      <c r="R4044">
        <f t="shared" si="444"/>
        <v>7</v>
      </c>
      <c r="S4044" s="14" t="s">
        <v>8315</v>
      </c>
      <c r="T4044" t="s">
        <v>8316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2014</v>
      </c>
    </row>
    <row r="4045" spans="1:23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9">
        <f t="shared" si="441"/>
        <v>41963.957465277781</v>
      </c>
      <c r="K4045">
        <v>1415228325</v>
      </c>
      <c r="L4045" s="9">
        <f t="shared" si="44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2">
        <f t="shared" si="443"/>
        <v>0</v>
      </c>
      <c r="R4045">
        <f t="shared" si="444"/>
        <v>0</v>
      </c>
      <c r="S4045" s="14" t="s">
        <v>8315</v>
      </c>
      <c r="T4045" t="s">
        <v>8316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2014</v>
      </c>
    </row>
    <row r="4046" spans="1:23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9">
        <f t="shared" si="441"/>
        <v>42104.208333333328</v>
      </c>
      <c r="K4046">
        <v>1426050982</v>
      </c>
      <c r="L4046" s="9">
        <f t="shared" si="44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2">
        <f t="shared" si="443"/>
        <v>0.38</v>
      </c>
      <c r="R4046">
        <f t="shared" si="444"/>
        <v>56.25</v>
      </c>
      <c r="S4046" s="14" t="s">
        <v>8315</v>
      </c>
      <c r="T4046" t="s">
        <v>8316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2015</v>
      </c>
    </row>
    <row r="4047" spans="1:23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9">
        <f t="shared" si="441"/>
        <v>41872.201261574075</v>
      </c>
      <c r="K4047">
        <v>1406004589</v>
      </c>
      <c r="L4047" s="9">
        <f t="shared" si="44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2">
        <f t="shared" si="443"/>
        <v>0</v>
      </c>
      <c r="R4047">
        <f t="shared" si="444"/>
        <v>1</v>
      </c>
      <c r="S4047" s="14" t="s">
        <v>8315</v>
      </c>
      <c r="T4047" t="s">
        <v>8316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2014</v>
      </c>
    </row>
    <row r="4048" spans="1:23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9">
        <f t="shared" si="441"/>
        <v>41934.650578703702</v>
      </c>
      <c r="K4048">
        <v>1411400210</v>
      </c>
      <c r="L4048" s="9">
        <f t="shared" si="44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2">
        <f t="shared" si="443"/>
        <v>0.08</v>
      </c>
      <c r="R4048">
        <f t="shared" si="444"/>
        <v>38.33</v>
      </c>
      <c r="S4048" s="14" t="s">
        <v>8315</v>
      </c>
      <c r="T4048" t="s">
        <v>8316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2014</v>
      </c>
    </row>
    <row r="4049" spans="1:23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9">
        <f t="shared" si="441"/>
        <v>42015.041666666672</v>
      </c>
      <c r="K4049">
        <v>1418862743</v>
      </c>
      <c r="L4049" s="9">
        <f t="shared" si="44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2">
        <f t="shared" si="443"/>
        <v>0.02</v>
      </c>
      <c r="R4049">
        <f t="shared" si="444"/>
        <v>27.5</v>
      </c>
      <c r="S4049" s="14" t="s">
        <v>8315</v>
      </c>
      <c r="T4049" t="s">
        <v>8316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2014</v>
      </c>
    </row>
    <row r="4050" spans="1:23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9">
        <f t="shared" si="441"/>
        <v>42471.467442129629</v>
      </c>
      <c r="K4050">
        <v>1457352787</v>
      </c>
      <c r="L4050" s="9">
        <f t="shared" si="44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2">
        <f t="shared" si="443"/>
        <v>0.18</v>
      </c>
      <c r="R4050">
        <f t="shared" si="444"/>
        <v>32.979999999999997</v>
      </c>
      <c r="S4050" s="14" t="s">
        <v>8315</v>
      </c>
      <c r="T4050" t="s">
        <v>8316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2016</v>
      </c>
    </row>
    <row r="4051" spans="1:23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9">
        <f t="shared" si="441"/>
        <v>42199.958506944444</v>
      </c>
      <c r="K4051">
        <v>1434322815</v>
      </c>
      <c r="L4051" s="9">
        <f t="shared" si="44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2">
        <f t="shared" si="443"/>
        <v>0</v>
      </c>
      <c r="R4051">
        <f t="shared" si="444"/>
        <v>16</v>
      </c>
      <c r="S4051" s="14" t="s">
        <v>8315</v>
      </c>
      <c r="T4051" t="s">
        <v>8316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2015</v>
      </c>
    </row>
    <row r="4052" spans="1:23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9">
        <f t="shared" si="441"/>
        <v>41935.636469907404</v>
      </c>
      <c r="K4052">
        <v>1411485391</v>
      </c>
      <c r="L4052" s="9">
        <f t="shared" si="44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2">
        <f t="shared" si="443"/>
        <v>0</v>
      </c>
      <c r="R4052">
        <f t="shared" si="444"/>
        <v>1</v>
      </c>
      <c r="S4052" s="14" t="s">
        <v>8315</v>
      </c>
      <c r="T4052" t="s">
        <v>8316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2014</v>
      </c>
    </row>
    <row r="4053" spans="1:23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9">
        <f t="shared" si="441"/>
        <v>41768.286805555559</v>
      </c>
      <c r="K4053">
        <v>1399058797</v>
      </c>
      <c r="L4053" s="9">
        <f t="shared" si="442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s="12">
        <f t="shared" si="443"/>
        <v>0</v>
      </c>
      <c r="R4053">
        <f t="shared" si="444"/>
        <v>0</v>
      </c>
      <c r="S4053" s="14" t="s">
        <v>8315</v>
      </c>
      <c r="T4053" t="s">
        <v>8316</v>
      </c>
      <c r="U4053" s="9">
        <f t="shared" si="445"/>
        <v>41761.810150462959</v>
      </c>
      <c r="V4053" s="9">
        <f t="shared" si="446"/>
        <v>41768.286805555559</v>
      </c>
      <c r="W4053">
        <f t="shared" si="447"/>
        <v>2014</v>
      </c>
    </row>
    <row r="4054" spans="1:23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9">
        <f t="shared" si="441"/>
        <v>41925.878657407404</v>
      </c>
      <c r="K4054">
        <v>1408050316</v>
      </c>
      <c r="L4054" s="9">
        <f t="shared" si="44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2">
        <f t="shared" si="443"/>
        <v>0.38</v>
      </c>
      <c r="R4054">
        <f t="shared" si="444"/>
        <v>86.62</v>
      </c>
      <c r="S4054" s="14" t="s">
        <v>8315</v>
      </c>
      <c r="T4054" t="s">
        <v>8316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2014</v>
      </c>
    </row>
    <row r="4055" spans="1:23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9">
        <f t="shared" si="441"/>
        <v>41958.833333333328</v>
      </c>
      <c r="K4055">
        <v>1413477228</v>
      </c>
      <c r="L4055" s="9">
        <f t="shared" si="44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2">
        <f t="shared" si="443"/>
        <v>0.22</v>
      </c>
      <c r="R4055">
        <f t="shared" si="444"/>
        <v>55</v>
      </c>
      <c r="S4055" s="14" t="s">
        <v>8315</v>
      </c>
      <c r="T4055" t="s">
        <v>8316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2014</v>
      </c>
    </row>
    <row r="4056" spans="1:23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9">
        <f t="shared" si="441"/>
        <v>42644.166666666672</v>
      </c>
      <c r="K4056">
        <v>1472674285</v>
      </c>
      <c r="L4056" s="9">
        <f t="shared" si="44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2">
        <f t="shared" si="443"/>
        <v>0</v>
      </c>
      <c r="R4056">
        <f t="shared" si="444"/>
        <v>0</v>
      </c>
      <c r="S4056" s="14" t="s">
        <v>8315</v>
      </c>
      <c r="T4056" t="s">
        <v>8316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2016</v>
      </c>
    </row>
    <row r="4057" spans="1:23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9">
        <f t="shared" si="441"/>
        <v>41809.648506944446</v>
      </c>
      <c r="K4057">
        <v>1400600031</v>
      </c>
      <c r="L4057" s="9">
        <f t="shared" si="44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2">
        <f t="shared" si="443"/>
        <v>0.18</v>
      </c>
      <c r="R4057">
        <f t="shared" si="444"/>
        <v>41.95</v>
      </c>
      <c r="S4057" s="14" t="s">
        <v>8315</v>
      </c>
      <c r="T4057" t="s">
        <v>8316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2014</v>
      </c>
    </row>
    <row r="4058" spans="1:23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9">
        <f t="shared" si="441"/>
        <v>42554.832638888889</v>
      </c>
      <c r="K4058">
        <v>1465856639</v>
      </c>
      <c r="L4058" s="9">
        <f t="shared" si="442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 s="12">
        <f t="shared" si="443"/>
        <v>0.53</v>
      </c>
      <c r="R4058">
        <f t="shared" si="444"/>
        <v>88.33</v>
      </c>
      <c r="S4058" s="14" t="s">
        <v>8315</v>
      </c>
      <c r="T4058" t="s">
        <v>8316</v>
      </c>
      <c r="U4058" s="9">
        <f t="shared" si="445"/>
        <v>42534.933321759258</v>
      </c>
      <c r="V4058" s="9">
        <f t="shared" si="446"/>
        <v>42554.832638888889</v>
      </c>
      <c r="W4058">
        <f t="shared" si="447"/>
        <v>2016</v>
      </c>
    </row>
    <row r="4059" spans="1:23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9">
        <f t="shared" si="441"/>
        <v>42333.958333333328</v>
      </c>
      <c r="K4059">
        <v>1446506080</v>
      </c>
      <c r="L4059" s="9">
        <f t="shared" si="44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2">
        <f t="shared" si="443"/>
        <v>0.22</v>
      </c>
      <c r="R4059">
        <f t="shared" si="444"/>
        <v>129.16999999999999</v>
      </c>
      <c r="S4059" s="14" t="s">
        <v>8315</v>
      </c>
      <c r="T4059" t="s">
        <v>8316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2015</v>
      </c>
    </row>
    <row r="4060" spans="1:23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9">
        <f t="shared" si="441"/>
        <v>42461.165972222225</v>
      </c>
      <c r="K4060">
        <v>1458178044</v>
      </c>
      <c r="L4060" s="9">
        <f t="shared" si="44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2">
        <f t="shared" si="443"/>
        <v>0.03</v>
      </c>
      <c r="R4060">
        <f t="shared" si="444"/>
        <v>23.75</v>
      </c>
      <c r="S4060" s="14" t="s">
        <v>8315</v>
      </c>
      <c r="T4060" t="s">
        <v>8316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2016</v>
      </c>
    </row>
    <row r="4061" spans="1:23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9">
        <f t="shared" si="441"/>
        <v>41898.125</v>
      </c>
      <c r="K4061">
        <v>1408116152</v>
      </c>
      <c r="L4061" s="9">
        <f t="shared" si="44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2">
        <f t="shared" si="443"/>
        <v>0.03</v>
      </c>
      <c r="R4061">
        <f t="shared" si="444"/>
        <v>35.71</v>
      </c>
      <c r="S4061" s="14" t="s">
        <v>8315</v>
      </c>
      <c r="T4061" t="s">
        <v>8316</v>
      </c>
      <c r="U4061" s="9">
        <f t="shared" si="445"/>
        <v>41866.640648148146</v>
      </c>
      <c r="V4061" s="9">
        <f t="shared" si="446"/>
        <v>41898.125</v>
      </c>
      <c r="W4061">
        <f t="shared" si="447"/>
        <v>2014</v>
      </c>
    </row>
    <row r="4062" spans="1:23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9">
        <f t="shared" si="441"/>
        <v>41813.666666666664</v>
      </c>
      <c r="K4062">
        <v>1400604056</v>
      </c>
      <c r="L4062" s="9">
        <f t="shared" si="442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2">
        <f t="shared" si="443"/>
        <v>0.03</v>
      </c>
      <c r="R4062">
        <f t="shared" si="444"/>
        <v>57</v>
      </c>
      <c r="S4062" s="14" t="s">
        <v>8315</v>
      </c>
      <c r="T4062" t="s">
        <v>8316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2014</v>
      </c>
    </row>
    <row r="4063" spans="1:23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9">
        <f t="shared" si="441"/>
        <v>42481.099803240737</v>
      </c>
      <c r="K4063">
        <v>1456025023</v>
      </c>
      <c r="L4063" s="9">
        <f t="shared" si="442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2">
        <f t="shared" si="443"/>
        <v>0</v>
      </c>
      <c r="R4063">
        <f t="shared" si="444"/>
        <v>0</v>
      </c>
      <c r="S4063" s="14" t="s">
        <v>8315</v>
      </c>
      <c r="T4063" t="s">
        <v>8316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2016</v>
      </c>
    </row>
    <row r="4064" spans="1:23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9">
        <f t="shared" si="441"/>
        <v>42553.739212962959</v>
      </c>
      <c r="K4064">
        <v>1464889468</v>
      </c>
      <c r="L4064" s="9">
        <f t="shared" si="442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2">
        <f t="shared" si="443"/>
        <v>0.02</v>
      </c>
      <c r="R4064">
        <f t="shared" si="444"/>
        <v>163.33000000000001</v>
      </c>
      <c r="S4064" s="14" t="s">
        <v>8315</v>
      </c>
      <c r="T4064" t="s">
        <v>8316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2016</v>
      </c>
    </row>
    <row r="4065" spans="1:23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9">
        <f t="shared" si="441"/>
        <v>41817.681527777779</v>
      </c>
      <c r="K4065">
        <v>1401294084</v>
      </c>
      <c r="L4065" s="9">
        <f t="shared" si="442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2">
        <f t="shared" si="443"/>
        <v>0.01</v>
      </c>
      <c r="R4065">
        <f t="shared" si="444"/>
        <v>15</v>
      </c>
      <c r="S4065" s="14" t="s">
        <v>8315</v>
      </c>
      <c r="T4065" t="s">
        <v>8316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2014</v>
      </c>
    </row>
    <row r="4066" spans="1:23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9">
        <f t="shared" si="441"/>
        <v>42123.588263888887</v>
      </c>
      <c r="K4066">
        <v>1427724426</v>
      </c>
      <c r="L4066" s="9">
        <f t="shared" si="442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2">
        <f t="shared" si="443"/>
        <v>0.19</v>
      </c>
      <c r="R4066">
        <f t="shared" si="444"/>
        <v>64.17</v>
      </c>
      <c r="S4066" s="14" t="s">
        <v>8315</v>
      </c>
      <c r="T4066" t="s">
        <v>8316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2015</v>
      </c>
    </row>
    <row r="4067" spans="1:23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9">
        <f t="shared" si="441"/>
        <v>41863.951516203706</v>
      </c>
      <c r="K4067">
        <v>1405291811</v>
      </c>
      <c r="L4067" s="9">
        <f t="shared" si="442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2">
        <f t="shared" si="443"/>
        <v>0.01</v>
      </c>
      <c r="R4067">
        <f t="shared" si="444"/>
        <v>6.75</v>
      </c>
      <c r="S4067" s="14" t="s">
        <v>8315</v>
      </c>
      <c r="T4067" t="s">
        <v>8316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2014</v>
      </c>
    </row>
    <row r="4068" spans="1:23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9">
        <f t="shared" si="441"/>
        <v>42509.039212962962</v>
      </c>
      <c r="K4068">
        <v>1461027388</v>
      </c>
      <c r="L4068" s="9">
        <f t="shared" si="442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2">
        <f t="shared" si="443"/>
        <v>0</v>
      </c>
      <c r="R4068">
        <f t="shared" si="444"/>
        <v>25</v>
      </c>
      <c r="S4068" s="14" t="s">
        <v>8315</v>
      </c>
      <c r="T4068" t="s">
        <v>8316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2016</v>
      </c>
    </row>
    <row r="4069" spans="1:23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9">
        <f t="shared" si="441"/>
        <v>42275.117476851854</v>
      </c>
      <c r="K4069">
        <v>1439952550</v>
      </c>
      <c r="L4069" s="9">
        <f t="shared" si="442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2">
        <f t="shared" si="443"/>
        <v>0.61</v>
      </c>
      <c r="R4069">
        <f t="shared" si="444"/>
        <v>179.12</v>
      </c>
      <c r="S4069" s="14" t="s">
        <v>8315</v>
      </c>
      <c r="T4069" t="s">
        <v>8316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2015</v>
      </c>
    </row>
    <row r="4070" spans="1:23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9">
        <f t="shared" si="441"/>
        <v>42748.961805555555</v>
      </c>
      <c r="K4070">
        <v>1481756855</v>
      </c>
      <c r="L4070" s="9">
        <f t="shared" si="442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2">
        <f t="shared" si="443"/>
        <v>0.01</v>
      </c>
      <c r="R4070">
        <f t="shared" si="444"/>
        <v>34.950000000000003</v>
      </c>
      <c r="S4070" s="14" t="s">
        <v>8315</v>
      </c>
      <c r="T4070" t="s">
        <v>8316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2016</v>
      </c>
    </row>
    <row r="4071" spans="1:23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9">
        <f t="shared" si="441"/>
        <v>42063.5</v>
      </c>
      <c r="K4071">
        <v>1421596356</v>
      </c>
      <c r="L4071" s="9">
        <f t="shared" si="442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2">
        <f t="shared" si="443"/>
        <v>0.34</v>
      </c>
      <c r="R4071">
        <f t="shared" si="444"/>
        <v>33.08</v>
      </c>
      <c r="S4071" s="14" t="s">
        <v>8315</v>
      </c>
      <c r="T4071" t="s">
        <v>8316</v>
      </c>
      <c r="U4071" s="9">
        <f t="shared" si="445"/>
        <v>42022.661527777775</v>
      </c>
      <c r="V4071" s="9">
        <f t="shared" si="446"/>
        <v>42063.5</v>
      </c>
      <c r="W4071">
        <f t="shared" si="447"/>
        <v>2015</v>
      </c>
    </row>
    <row r="4072" spans="1:23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9">
        <f t="shared" si="441"/>
        <v>42064.125</v>
      </c>
      <c r="K4072">
        <v>1422374420</v>
      </c>
      <c r="L4072" s="9">
        <f t="shared" si="442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2">
        <f t="shared" si="443"/>
        <v>0.17</v>
      </c>
      <c r="R4072">
        <f t="shared" si="444"/>
        <v>27.5</v>
      </c>
      <c r="S4072" s="14" t="s">
        <v>8315</v>
      </c>
      <c r="T4072" t="s">
        <v>8316</v>
      </c>
      <c r="U4072" s="9">
        <f t="shared" si="445"/>
        <v>42031.666898148149</v>
      </c>
      <c r="V4072" s="9">
        <f t="shared" si="446"/>
        <v>42064.125</v>
      </c>
      <c r="W4072">
        <f t="shared" si="447"/>
        <v>2015</v>
      </c>
    </row>
    <row r="4073" spans="1:23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9">
        <f t="shared" si="441"/>
        <v>42730.804756944446</v>
      </c>
      <c r="K4073">
        <v>1480187931</v>
      </c>
      <c r="L4073" s="9">
        <f t="shared" si="442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2">
        <f t="shared" si="443"/>
        <v>0</v>
      </c>
      <c r="R4073">
        <f t="shared" si="444"/>
        <v>0</v>
      </c>
      <c r="S4073" s="14" t="s">
        <v>8315</v>
      </c>
      <c r="T4073" t="s">
        <v>8316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2016</v>
      </c>
    </row>
    <row r="4074" spans="1:23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9">
        <f t="shared" si="441"/>
        <v>41872.77443287037</v>
      </c>
      <c r="K4074">
        <v>1403462111</v>
      </c>
      <c r="L4074" s="9">
        <f t="shared" si="442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2">
        <f t="shared" si="443"/>
        <v>0</v>
      </c>
      <c r="R4074">
        <f t="shared" si="444"/>
        <v>2</v>
      </c>
      <c r="S4074" s="14" t="s">
        <v>8315</v>
      </c>
      <c r="T4074" t="s">
        <v>8316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2014</v>
      </c>
    </row>
    <row r="4075" spans="1:23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9">
        <f t="shared" si="441"/>
        <v>42133.166666666672</v>
      </c>
      <c r="K4075">
        <v>1426407426</v>
      </c>
      <c r="L4075" s="9">
        <f t="shared" si="442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 s="12">
        <f t="shared" si="443"/>
        <v>0.01</v>
      </c>
      <c r="R4075">
        <f t="shared" si="444"/>
        <v>18.5</v>
      </c>
      <c r="S4075" s="14" t="s">
        <v>8315</v>
      </c>
      <c r="T4075" t="s">
        <v>8316</v>
      </c>
      <c r="U4075" s="9">
        <f t="shared" si="445"/>
        <v>42078.345208333332</v>
      </c>
      <c r="V4075" s="9">
        <f t="shared" si="446"/>
        <v>42133.166666666672</v>
      </c>
      <c r="W4075">
        <f t="shared" si="447"/>
        <v>2015</v>
      </c>
    </row>
    <row r="4076" spans="1:23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9">
        <f t="shared" si="441"/>
        <v>42313.594618055555</v>
      </c>
      <c r="K4076">
        <v>1444137375</v>
      </c>
      <c r="L4076" s="9">
        <f t="shared" si="442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2">
        <f t="shared" si="443"/>
        <v>0.27</v>
      </c>
      <c r="R4076">
        <f t="shared" si="444"/>
        <v>35</v>
      </c>
      <c r="S4076" s="14" t="s">
        <v>8315</v>
      </c>
      <c r="T4076" t="s">
        <v>8316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2015</v>
      </c>
    </row>
    <row r="4077" spans="1:23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9">
        <f t="shared" si="441"/>
        <v>41820.727777777778</v>
      </c>
      <c r="K4077">
        <v>1400547969</v>
      </c>
      <c r="L4077" s="9">
        <f t="shared" si="442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2">
        <f t="shared" si="443"/>
        <v>0.28999999999999998</v>
      </c>
      <c r="R4077">
        <f t="shared" si="444"/>
        <v>44.31</v>
      </c>
      <c r="S4077" s="14" t="s">
        <v>8315</v>
      </c>
      <c r="T4077" t="s">
        <v>8316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2014</v>
      </c>
    </row>
    <row r="4078" spans="1:23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9">
        <f t="shared" si="441"/>
        <v>41933.827083333337</v>
      </c>
      <c r="K4078">
        <v>1411499149</v>
      </c>
      <c r="L4078" s="9">
        <f t="shared" si="442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s="12">
        <f t="shared" si="443"/>
        <v>0</v>
      </c>
      <c r="R4078">
        <f t="shared" si="444"/>
        <v>0</v>
      </c>
      <c r="S4078" s="14" t="s">
        <v>8315</v>
      </c>
      <c r="T4078" t="s">
        <v>8316</v>
      </c>
      <c r="U4078" s="9">
        <f t="shared" si="445"/>
        <v>41905.795706018514</v>
      </c>
      <c r="V4078" s="9">
        <f t="shared" si="446"/>
        <v>41933.827083333337</v>
      </c>
      <c r="W4078">
        <f t="shared" si="447"/>
        <v>2014</v>
      </c>
    </row>
    <row r="4079" spans="1:23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9">
        <f t="shared" si="441"/>
        <v>42725.7105787037</v>
      </c>
      <c r="K4079">
        <v>1479747794</v>
      </c>
      <c r="L4079" s="9">
        <f t="shared" si="442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2">
        <f t="shared" si="443"/>
        <v>0.09</v>
      </c>
      <c r="R4079">
        <f t="shared" si="444"/>
        <v>222.5</v>
      </c>
      <c r="S4079" s="14" t="s">
        <v>8315</v>
      </c>
      <c r="T4079" t="s">
        <v>8316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2016</v>
      </c>
    </row>
    <row r="4080" spans="1:23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9">
        <f t="shared" si="441"/>
        <v>42762.787523148145</v>
      </c>
      <c r="K4080">
        <v>1482951242</v>
      </c>
      <c r="L4080" s="9">
        <f t="shared" si="442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2">
        <f t="shared" si="443"/>
        <v>0</v>
      </c>
      <c r="R4080">
        <f t="shared" si="444"/>
        <v>0</v>
      </c>
      <c r="S4080" s="14" t="s">
        <v>8315</v>
      </c>
      <c r="T4080" t="s">
        <v>8316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2016</v>
      </c>
    </row>
    <row r="4081" spans="1:23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9">
        <f t="shared" si="441"/>
        <v>42540.938900462963</v>
      </c>
      <c r="K4081">
        <v>1463783521</v>
      </c>
      <c r="L4081" s="9">
        <f t="shared" si="442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2">
        <f t="shared" si="443"/>
        <v>0</v>
      </c>
      <c r="R4081">
        <f t="shared" si="444"/>
        <v>5</v>
      </c>
      <c r="S4081" s="14" t="s">
        <v>8315</v>
      </c>
      <c r="T4081" t="s">
        <v>8316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2016</v>
      </c>
    </row>
    <row r="4082" spans="1:23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9">
        <f t="shared" si="441"/>
        <v>42535.787499999999</v>
      </c>
      <c r="K4082">
        <v>1463849116</v>
      </c>
      <c r="L4082" s="9">
        <f t="shared" si="442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2">
        <f t="shared" si="443"/>
        <v>0</v>
      </c>
      <c r="R4082">
        <f t="shared" si="444"/>
        <v>0</v>
      </c>
      <c r="S4082" s="14" t="s">
        <v>8315</v>
      </c>
      <c r="T4082" t="s">
        <v>8316</v>
      </c>
      <c r="U4082" s="9">
        <f t="shared" si="445"/>
        <v>42511.698101851856</v>
      </c>
      <c r="V4082" s="9">
        <f t="shared" si="446"/>
        <v>42535.787499999999</v>
      </c>
      <c r="W4082">
        <f t="shared" si="447"/>
        <v>2016</v>
      </c>
    </row>
    <row r="4083" spans="1:23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9">
        <f t="shared" si="441"/>
        <v>42071.539641203708</v>
      </c>
      <c r="K4083">
        <v>1423231025</v>
      </c>
      <c r="L4083" s="9">
        <f t="shared" si="442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2">
        <f t="shared" si="443"/>
        <v>0.16</v>
      </c>
      <c r="R4083">
        <f t="shared" si="444"/>
        <v>29.17</v>
      </c>
      <c r="S4083" s="14" t="s">
        <v>8315</v>
      </c>
      <c r="T4083" t="s">
        <v>8316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2015</v>
      </c>
    </row>
    <row r="4084" spans="1:23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9">
        <f t="shared" si="441"/>
        <v>42322.958333333328</v>
      </c>
      <c r="K4084">
        <v>1446179553</v>
      </c>
      <c r="L4084" s="9">
        <f t="shared" si="442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2">
        <f t="shared" si="443"/>
        <v>0.02</v>
      </c>
      <c r="R4084">
        <f t="shared" si="444"/>
        <v>1.5</v>
      </c>
      <c r="S4084" s="14" t="s">
        <v>8315</v>
      </c>
      <c r="T4084" t="s">
        <v>8316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2015</v>
      </c>
    </row>
    <row r="4085" spans="1:23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9">
        <f t="shared" si="441"/>
        <v>42383.761759259258</v>
      </c>
      <c r="K4085">
        <v>1450203416</v>
      </c>
      <c r="L4085" s="9">
        <f t="shared" si="442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2">
        <f t="shared" si="443"/>
        <v>0.22</v>
      </c>
      <c r="R4085">
        <f t="shared" si="444"/>
        <v>126.5</v>
      </c>
      <c r="S4085" s="14" t="s">
        <v>8315</v>
      </c>
      <c r="T4085" t="s">
        <v>8316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2015</v>
      </c>
    </row>
    <row r="4086" spans="1:23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9">
        <f t="shared" si="441"/>
        <v>42652.436412037037</v>
      </c>
      <c r="K4086">
        <v>1473416906</v>
      </c>
      <c r="L4086" s="9">
        <f t="shared" si="442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2">
        <f t="shared" si="443"/>
        <v>0</v>
      </c>
      <c r="R4086">
        <f t="shared" si="444"/>
        <v>10</v>
      </c>
      <c r="S4086" s="14" t="s">
        <v>8315</v>
      </c>
      <c r="T4086" t="s">
        <v>8316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2016</v>
      </c>
    </row>
    <row r="4087" spans="1:23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9">
        <f t="shared" si="441"/>
        <v>42087.165972222225</v>
      </c>
      <c r="K4087">
        <v>1424701775</v>
      </c>
      <c r="L4087" s="9">
        <f t="shared" si="442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2">
        <f t="shared" si="443"/>
        <v>0</v>
      </c>
      <c r="R4087">
        <f t="shared" si="444"/>
        <v>10</v>
      </c>
      <c r="S4087" s="14" t="s">
        <v>8315</v>
      </c>
      <c r="T4087" t="s">
        <v>8316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2015</v>
      </c>
    </row>
    <row r="4088" spans="1:23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9">
        <f t="shared" si="441"/>
        <v>42329.166666666672</v>
      </c>
      <c r="K4088">
        <v>1445985299</v>
      </c>
      <c r="L4088" s="9">
        <f t="shared" si="442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2">
        <f t="shared" si="443"/>
        <v>0.05</v>
      </c>
      <c r="R4088">
        <f t="shared" si="444"/>
        <v>9.4</v>
      </c>
      <c r="S4088" s="14" t="s">
        <v>8315</v>
      </c>
      <c r="T4088" t="s">
        <v>8316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2015</v>
      </c>
    </row>
    <row r="4089" spans="1:23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9">
        <f t="shared" si="441"/>
        <v>42568.742893518516</v>
      </c>
      <c r="K4089">
        <v>1466185786</v>
      </c>
      <c r="L4089" s="9">
        <f t="shared" si="442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2">
        <f t="shared" si="443"/>
        <v>0</v>
      </c>
      <c r="R4089">
        <f t="shared" si="444"/>
        <v>0</v>
      </c>
      <c r="S4089" s="14" t="s">
        <v>8315</v>
      </c>
      <c r="T4089" t="s">
        <v>8316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2016</v>
      </c>
    </row>
    <row r="4090" spans="1:23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9">
        <f t="shared" si="441"/>
        <v>42020.43472222222</v>
      </c>
      <c r="K4090">
        <v>1418827324</v>
      </c>
      <c r="L4090" s="9">
        <f t="shared" si="442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2">
        <f t="shared" si="443"/>
        <v>0.11</v>
      </c>
      <c r="R4090">
        <f t="shared" si="444"/>
        <v>72</v>
      </c>
      <c r="S4090" s="14" t="s">
        <v>8315</v>
      </c>
      <c r="T4090" t="s">
        <v>8316</v>
      </c>
      <c r="U4090" s="9">
        <f t="shared" si="445"/>
        <v>41990.612546296295</v>
      </c>
      <c r="V4090" s="9">
        <f t="shared" si="446"/>
        <v>42020.43472222222</v>
      </c>
      <c r="W4090">
        <f t="shared" si="447"/>
        <v>2014</v>
      </c>
    </row>
    <row r="4091" spans="1:23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9">
        <f t="shared" si="441"/>
        <v>42155.732638888891</v>
      </c>
      <c r="K4091">
        <v>1430242488</v>
      </c>
      <c r="L4091" s="9">
        <f t="shared" si="442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2">
        <f t="shared" si="443"/>
        <v>0.05</v>
      </c>
      <c r="R4091">
        <f t="shared" si="444"/>
        <v>30</v>
      </c>
      <c r="S4091" s="14" t="s">
        <v>8315</v>
      </c>
      <c r="T4091" t="s">
        <v>8316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2015</v>
      </c>
    </row>
    <row r="4092" spans="1:23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9">
        <f t="shared" si="441"/>
        <v>42223.625</v>
      </c>
      <c r="K4092">
        <v>1437754137</v>
      </c>
      <c r="L4092" s="9">
        <f t="shared" si="442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2">
        <f t="shared" si="443"/>
        <v>0.03</v>
      </c>
      <c r="R4092">
        <f t="shared" si="444"/>
        <v>10.67</v>
      </c>
      <c r="S4092" s="14" t="s">
        <v>8315</v>
      </c>
      <c r="T4092" t="s">
        <v>8316</v>
      </c>
      <c r="U4092" s="9">
        <f t="shared" si="445"/>
        <v>42209.67288194444</v>
      </c>
      <c r="V4092" s="9">
        <f t="shared" si="446"/>
        <v>42223.625</v>
      </c>
      <c r="W4092">
        <f t="shared" si="447"/>
        <v>2015</v>
      </c>
    </row>
    <row r="4093" spans="1:23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9">
        <f t="shared" si="441"/>
        <v>42020.506377314814</v>
      </c>
      <c r="K4093">
        <v>1418818151</v>
      </c>
      <c r="L4093" s="9">
        <f t="shared" si="442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2">
        <f t="shared" si="443"/>
        <v>0.13</v>
      </c>
      <c r="R4093">
        <f t="shared" si="444"/>
        <v>25.5</v>
      </c>
      <c r="S4093" s="14" t="s">
        <v>8315</v>
      </c>
      <c r="T4093" t="s">
        <v>8316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2014</v>
      </c>
    </row>
    <row r="4094" spans="1:23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9">
        <f t="shared" si="441"/>
        <v>42099.153321759259</v>
      </c>
      <c r="K4094">
        <v>1423024847</v>
      </c>
      <c r="L4094" s="9">
        <f t="shared" si="442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2">
        <f t="shared" si="443"/>
        <v>0</v>
      </c>
      <c r="R4094">
        <f t="shared" si="444"/>
        <v>20</v>
      </c>
      <c r="S4094" s="14" t="s">
        <v>8315</v>
      </c>
      <c r="T4094" t="s">
        <v>8316</v>
      </c>
      <c r="U4094" s="9">
        <f t="shared" si="445"/>
        <v>42039.194988425923</v>
      </c>
      <c r="V4094" s="9">
        <f t="shared" si="446"/>
        <v>42099.153321759259</v>
      </c>
      <c r="W4094">
        <f t="shared" si="447"/>
        <v>2015</v>
      </c>
    </row>
    <row r="4095" spans="1:23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9">
        <f t="shared" si="441"/>
        <v>42238.815891203703</v>
      </c>
      <c r="K4095">
        <v>1435088093</v>
      </c>
      <c r="L4095" s="9">
        <f t="shared" si="442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2">
        <f t="shared" si="443"/>
        <v>0.02</v>
      </c>
      <c r="R4095">
        <f t="shared" si="444"/>
        <v>15</v>
      </c>
      <c r="S4095" s="14" t="s">
        <v>8315</v>
      </c>
      <c r="T4095" t="s">
        <v>8316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2015</v>
      </c>
    </row>
    <row r="4096" spans="1:23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9">
        <f t="shared" si="441"/>
        <v>41934.207638888889</v>
      </c>
      <c r="K4096">
        <v>1410141900</v>
      </c>
      <c r="L4096" s="9">
        <f t="shared" si="442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2">
        <f t="shared" si="443"/>
        <v>0.37</v>
      </c>
      <c r="R4096">
        <f t="shared" si="444"/>
        <v>91.25</v>
      </c>
      <c r="S4096" s="14" t="s">
        <v>8315</v>
      </c>
      <c r="T4096" t="s">
        <v>8316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2014</v>
      </c>
    </row>
    <row r="4097" spans="1:23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9">
        <f t="shared" si="441"/>
        <v>42723.031828703708</v>
      </c>
      <c r="K4097">
        <v>1479516350</v>
      </c>
      <c r="L4097" s="9">
        <f t="shared" si="442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2">
        <f t="shared" si="443"/>
        <v>0.03</v>
      </c>
      <c r="R4097">
        <f t="shared" si="444"/>
        <v>800</v>
      </c>
      <c r="S4097" s="14" t="s">
        <v>8315</v>
      </c>
      <c r="T4097" t="s">
        <v>8316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2016</v>
      </c>
    </row>
    <row r="4098" spans="1:23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9">
        <f t="shared" ref="J4098:J4115" si="448">(I4098/86400)+DATE(1970,1,1)</f>
        <v>42794.368750000001</v>
      </c>
      <c r="K4098">
        <v>1484484219</v>
      </c>
      <c r="L4098" s="9">
        <f t="shared" ref="L4098:L4115" si="449">(K4098/86400)+DATE(1970,1,1)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2">
        <f t="shared" si="443"/>
        <v>0.11</v>
      </c>
      <c r="R4098">
        <f t="shared" si="444"/>
        <v>80</v>
      </c>
      <c r="S4098" s="14" t="s">
        <v>8315</v>
      </c>
      <c r="T4098" t="s">
        <v>8316</v>
      </c>
      <c r="U4098" s="9">
        <f t="shared" si="445"/>
        <v>42750.530312499999</v>
      </c>
      <c r="V4098" s="9">
        <f t="shared" si="446"/>
        <v>42794.368750000001</v>
      </c>
      <c r="W4098">
        <f t="shared" si="447"/>
        <v>2017</v>
      </c>
    </row>
    <row r="4099" spans="1:23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9">
        <f t="shared" si="448"/>
        <v>42400.996527777781</v>
      </c>
      <c r="K4099">
        <v>1449431237</v>
      </c>
      <c r="L4099" s="9">
        <f t="shared" si="449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2">
        <f t="shared" ref="Q4099:Q4115" si="450">ROUND(E4099/D4099,2)</f>
        <v>0</v>
      </c>
      <c r="R4099">
        <f t="shared" ref="R4099:R4115" si="451">IFERROR(ROUND(E4099/N4099,2),0)</f>
        <v>0</v>
      </c>
      <c r="S4099" s="14" t="s">
        <v>8315</v>
      </c>
      <c r="T4099" t="s">
        <v>8316</v>
      </c>
      <c r="U4099" s="9">
        <f t="shared" ref="U4099:U4115" si="452">(K4099/86400)+DATE(1970,1,1)</f>
        <v>42344.824502314819</v>
      </c>
      <c r="V4099" s="9">
        <f t="shared" ref="V4099:V4115" si="453">(I4099/86400)+DATE(1970,1,1)</f>
        <v>42400.996527777781</v>
      </c>
      <c r="W4099">
        <f t="shared" ref="W4099:W4115" si="454">YEAR(U4099)</f>
        <v>2015</v>
      </c>
    </row>
    <row r="4100" spans="1:23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9">
        <f t="shared" si="448"/>
        <v>42525.722187499996</v>
      </c>
      <c r="K4100">
        <v>1462468797</v>
      </c>
      <c r="L4100" s="9">
        <f t="shared" si="44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2">
        <f t="shared" si="450"/>
        <v>0</v>
      </c>
      <c r="R4100">
        <f t="shared" si="451"/>
        <v>0</v>
      </c>
      <c r="S4100" s="14" t="s">
        <v>8315</v>
      </c>
      <c r="T4100" t="s">
        <v>8316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2016</v>
      </c>
    </row>
    <row r="4101" spans="1:23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9">
        <f t="shared" si="448"/>
        <v>42615.850381944445</v>
      </c>
      <c r="K4101">
        <v>1468959873</v>
      </c>
      <c r="L4101" s="9">
        <f t="shared" si="44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2">
        <f t="shared" si="450"/>
        <v>0.01</v>
      </c>
      <c r="R4101">
        <f t="shared" si="451"/>
        <v>50</v>
      </c>
      <c r="S4101" s="14" t="s">
        <v>8315</v>
      </c>
      <c r="T4101" t="s">
        <v>8316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2016</v>
      </c>
    </row>
    <row r="4102" spans="1:23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9">
        <f t="shared" si="448"/>
        <v>41937.124884259261</v>
      </c>
      <c r="K4102">
        <v>1413341990</v>
      </c>
      <c r="L4102" s="9">
        <f t="shared" si="44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2">
        <f t="shared" si="450"/>
        <v>0</v>
      </c>
      <c r="R4102">
        <f t="shared" si="451"/>
        <v>0</v>
      </c>
      <c r="S4102" s="14" t="s">
        <v>8315</v>
      </c>
      <c r="T4102" t="s">
        <v>8316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2014</v>
      </c>
    </row>
    <row r="4103" spans="1:23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9">
        <f t="shared" si="448"/>
        <v>42760.903726851851</v>
      </c>
      <c r="K4103">
        <v>1482788482</v>
      </c>
      <c r="L4103" s="9">
        <f t="shared" si="44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2">
        <f t="shared" si="450"/>
        <v>0</v>
      </c>
      <c r="R4103">
        <f t="shared" si="451"/>
        <v>0</v>
      </c>
      <c r="S4103" s="14" t="s">
        <v>8315</v>
      </c>
      <c r="T4103" t="s">
        <v>8316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2016</v>
      </c>
    </row>
    <row r="4104" spans="1:23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9">
        <f t="shared" si="448"/>
        <v>42505.848067129627</v>
      </c>
      <c r="K4104">
        <v>1460751673</v>
      </c>
      <c r="L4104" s="9">
        <f t="shared" si="44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2">
        <f t="shared" si="450"/>
        <v>0.27</v>
      </c>
      <c r="R4104">
        <f t="shared" si="451"/>
        <v>22.83</v>
      </c>
      <c r="S4104" s="14" t="s">
        <v>8315</v>
      </c>
      <c r="T4104" t="s">
        <v>8316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2016</v>
      </c>
    </row>
    <row r="4105" spans="1:23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9">
        <f t="shared" si="448"/>
        <v>42242.772222222222</v>
      </c>
      <c r="K4105">
        <v>1435953566</v>
      </c>
      <c r="L4105" s="9">
        <f t="shared" si="44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2">
        <f t="shared" si="450"/>
        <v>0.1</v>
      </c>
      <c r="R4105">
        <f t="shared" si="451"/>
        <v>16.670000000000002</v>
      </c>
      <c r="S4105" s="14" t="s">
        <v>8315</v>
      </c>
      <c r="T4105" t="s">
        <v>8316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2015</v>
      </c>
    </row>
    <row r="4106" spans="1:23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9">
        <f>(I4106/86400)+DATE(1970,1,1)</f>
        <v>42670.278171296297</v>
      </c>
      <c r="K4106">
        <v>1474958434</v>
      </c>
      <c r="L4106" s="9">
        <f t="shared" si="44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2">
        <f t="shared" si="450"/>
        <v>0.21</v>
      </c>
      <c r="R4106">
        <f t="shared" si="451"/>
        <v>45.79</v>
      </c>
      <c r="S4106" s="14" t="s">
        <v>8315</v>
      </c>
      <c r="T4106" t="s">
        <v>8316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2016</v>
      </c>
    </row>
    <row r="4107" spans="1:23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9">
        <f t="shared" si="448"/>
        <v>42730.010520833333</v>
      </c>
      <c r="K4107">
        <v>1479860109</v>
      </c>
      <c r="L4107" s="9">
        <f t="shared" si="44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2">
        <f t="shared" si="450"/>
        <v>7.0000000000000007E-2</v>
      </c>
      <c r="R4107">
        <f t="shared" si="451"/>
        <v>383.33</v>
      </c>
      <c r="S4107" s="14" t="s">
        <v>8315</v>
      </c>
      <c r="T4107" t="s">
        <v>8316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2016</v>
      </c>
    </row>
    <row r="4108" spans="1:23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9">
        <f t="shared" si="448"/>
        <v>42096.041666666672</v>
      </c>
      <c r="K4108">
        <v>1424221866</v>
      </c>
      <c r="L4108" s="9">
        <f t="shared" si="44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2">
        <f t="shared" si="450"/>
        <v>0.71</v>
      </c>
      <c r="R4108">
        <f t="shared" si="451"/>
        <v>106.97</v>
      </c>
      <c r="S4108" s="14" t="s">
        <v>8315</v>
      </c>
      <c r="T4108" t="s">
        <v>8316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2015</v>
      </c>
    </row>
    <row r="4109" spans="1:23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9">
        <f t="shared" si="448"/>
        <v>41906.916678240741</v>
      </c>
      <c r="K4109">
        <v>1409608801</v>
      </c>
      <c r="L4109" s="9">
        <f t="shared" si="44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2">
        <f t="shared" si="450"/>
        <v>0.02</v>
      </c>
      <c r="R4109">
        <f t="shared" si="451"/>
        <v>10.25</v>
      </c>
      <c r="S4109" s="14" t="s">
        <v>8315</v>
      </c>
      <c r="T4109" t="s">
        <v>8316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2014</v>
      </c>
    </row>
    <row r="4110" spans="1:23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9">
        <f t="shared" si="448"/>
        <v>42797.208333333328</v>
      </c>
      <c r="K4110">
        <v>1485909937</v>
      </c>
      <c r="L4110" s="9">
        <f t="shared" si="449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 s="12">
        <f t="shared" si="450"/>
        <v>0.02</v>
      </c>
      <c r="R4110">
        <f t="shared" si="451"/>
        <v>59</v>
      </c>
      <c r="S4110" s="14" t="s">
        <v>8315</v>
      </c>
      <c r="T4110" t="s">
        <v>8316</v>
      </c>
      <c r="U4110" s="9">
        <f t="shared" si="452"/>
        <v>42767.031678240739</v>
      </c>
      <c r="V4110" s="9">
        <f t="shared" si="453"/>
        <v>42797.208333333328</v>
      </c>
      <c r="W4110">
        <f t="shared" si="454"/>
        <v>2017</v>
      </c>
    </row>
    <row r="4111" spans="1:23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9">
        <f t="shared" si="448"/>
        <v>42337.581064814818</v>
      </c>
      <c r="K4111">
        <v>1446209804</v>
      </c>
      <c r="L4111" s="9">
        <f t="shared" si="44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2">
        <f t="shared" si="450"/>
        <v>0</v>
      </c>
      <c r="R4111">
        <f t="shared" si="451"/>
        <v>0</v>
      </c>
      <c r="S4111" s="14" t="s">
        <v>8315</v>
      </c>
      <c r="T4111" t="s">
        <v>8316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2015</v>
      </c>
    </row>
    <row r="4112" spans="1:23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9">
        <f t="shared" si="448"/>
        <v>42572.626747685186</v>
      </c>
      <c r="K4112">
        <v>1463929351</v>
      </c>
      <c r="L4112" s="9">
        <f t="shared" si="449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 s="12">
        <f t="shared" si="450"/>
        <v>0.28999999999999998</v>
      </c>
      <c r="R4112">
        <f t="shared" si="451"/>
        <v>14.33</v>
      </c>
      <c r="S4112" s="14" t="s">
        <v>8315</v>
      </c>
      <c r="T4112" t="s">
        <v>8316</v>
      </c>
      <c r="U4112" s="9">
        <f t="shared" si="452"/>
        <v>42512.626747685186</v>
      </c>
      <c r="V4112" s="9">
        <f t="shared" si="453"/>
        <v>42572.626747685186</v>
      </c>
      <c r="W4112">
        <f t="shared" si="454"/>
        <v>2016</v>
      </c>
    </row>
    <row r="4113" spans="1:23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9">
        <f t="shared" si="448"/>
        <v>42059.135879629626</v>
      </c>
      <c r="K4113">
        <v>1422155740</v>
      </c>
      <c r="L4113" s="9">
        <f t="shared" si="44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2">
        <f t="shared" si="450"/>
        <v>0.03</v>
      </c>
      <c r="R4113">
        <f t="shared" si="451"/>
        <v>15.67</v>
      </c>
      <c r="S4113" s="14" t="s">
        <v>8315</v>
      </c>
      <c r="T4113" t="s">
        <v>8316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2015</v>
      </c>
    </row>
    <row r="4114" spans="1:23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9">
        <f t="shared" si="448"/>
        <v>42428</v>
      </c>
      <c r="K4114">
        <v>1454280186</v>
      </c>
      <c r="L4114" s="9">
        <f t="shared" si="44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2">
        <f t="shared" si="450"/>
        <v>0</v>
      </c>
      <c r="R4114">
        <f t="shared" si="451"/>
        <v>1</v>
      </c>
      <c r="S4114" s="14" t="s">
        <v>8315</v>
      </c>
      <c r="T4114" t="s">
        <v>8316</v>
      </c>
      <c r="U4114" s="9">
        <f t="shared" si="452"/>
        <v>42400.946597222224</v>
      </c>
      <c r="V4114" s="9">
        <f t="shared" si="453"/>
        <v>42428</v>
      </c>
      <c r="W4114">
        <f t="shared" si="454"/>
        <v>2016</v>
      </c>
    </row>
    <row r="4115" spans="1:23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9">
        <f t="shared" si="448"/>
        <v>42377.273611111115</v>
      </c>
      <c r="K4115">
        <v>1450619123</v>
      </c>
      <c r="L4115" s="9">
        <f t="shared" si="44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2">
        <f t="shared" si="450"/>
        <v>0</v>
      </c>
      <c r="R4115">
        <f t="shared" si="451"/>
        <v>1</v>
      </c>
      <c r="S4115" s="14" t="s">
        <v>8315</v>
      </c>
      <c r="T4115" t="s">
        <v>8316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2015</v>
      </c>
    </row>
  </sheetData>
  <autoFilter ref="A1:V4115">
    <filterColumn colId="5">
      <filters>
        <filter val="successful"/>
      </filters>
    </filterColumn>
    <filterColumn colId="19">
      <filters>
        <filter val="plays"/>
      </filters>
    </filterColumn>
  </autoFilter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Q1:Q1048576 R1 U1:W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4"/>
  <sheetViews>
    <sheetView tabSelected="1" workbookViewId="0">
      <selection activeCell="A17" sqref="A17"/>
    </sheetView>
  </sheetViews>
  <sheetFormatPr defaultRowHeight="15"/>
  <cols>
    <col min="1" max="1" width="22.85546875" customWidth="1"/>
    <col min="2" max="2" width="19.42578125" bestFit="1" customWidth="1"/>
    <col min="3" max="3" width="17.140625" customWidth="1"/>
    <col min="4" max="4" width="20.5703125" customWidth="1"/>
    <col min="5" max="5" width="14.42578125" bestFit="1" customWidth="1"/>
    <col min="6" max="6" width="22.28515625" bestFit="1" customWidth="1"/>
    <col min="7" max="7" width="18.42578125" bestFit="1" customWidth="1"/>
    <col min="8" max="8" width="21.140625" bestFit="1" customWidth="1"/>
  </cols>
  <sheetData>
    <row r="1" spans="1:8">
      <c r="A1" s="23" t="s">
        <v>8382</v>
      </c>
      <c r="B1" s="23" t="s">
        <v>8400</v>
      </c>
      <c r="C1" s="23" t="s">
        <v>8401</v>
      </c>
      <c r="D1" s="23" t="s">
        <v>8402</v>
      </c>
      <c r="E1" s="23" t="s">
        <v>8403</v>
      </c>
      <c r="F1" s="23" t="s">
        <v>8404</v>
      </c>
      <c r="G1" s="23" t="s">
        <v>8405</v>
      </c>
      <c r="H1" s="23" t="s">
        <v>8406</v>
      </c>
    </row>
    <row r="2" spans="1:8">
      <c r="A2" t="s">
        <v>8407</v>
      </c>
      <c r="B2">
        <f>COUNTIFS(Kickstarter!D:D, "&lt;1000", Kickstarter!F:F, "successful", Kickstarter!T:T, "plays")</f>
        <v>141</v>
      </c>
      <c r="C2">
        <f>COUNTIFS(Kickstarter!D:D, "&lt;1000", Kickstarter!F:F, "failed", Kickstarter!T:T, "plays")</f>
        <v>45</v>
      </c>
      <c r="D2">
        <f>COUNTIFS(Kickstarter!D:D, "&lt;1000", Kickstarter!F:F, "canceled", Kickstarter!T:T,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8408</v>
      </c>
      <c r="B3">
        <f>COUNTIFS(Kickstarter!D:D, "&gt;=1000", Kickstarter!D:D, "&lt;=4999", Kickstarter!F:F, "successful", Kickstarter!T:T, "plays")</f>
        <v>388</v>
      </c>
      <c r="C3">
        <f>COUNTIFS(Kickstarter!D:D, "&gt;=1000", Kickstarter!D:D, "&lt;=4999", Kickstarter!F:F, "failed", Kickstarter!T:T, "plays")</f>
        <v>146</v>
      </c>
      <c r="D3">
        <f>COUNTIFS(Kickstarter!E:E, "&gt;=1000", Kickstarter!E:E, "&lt;=4999", Kickstarter!F:F, "canceled", Kickstarter!T:T,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8409</v>
      </c>
      <c r="B4">
        <f>COUNTIFS(Kickstarter!D:D, "&gt;=5000", Kickstarter!D:D, "&lt;=9999", Kickstarter!F:F, "successful", Kickstarter!T:T, "plays")</f>
        <v>93</v>
      </c>
      <c r="C4">
        <f>COUNTIFS(Kickstarter!D:D, "&gt;=5000", Kickstarter!D:D, "&lt;=9999", Kickstarter!F:F, "failed", Kickstarter!T:T, "plays")</f>
        <v>76</v>
      </c>
      <c r="D4">
        <f>COUNTIFS(Kickstarter!E:E, "&gt;=5000", Kickstarter!E:E, "&lt;=9999", Kickstarter!F:F, "canceled", Kickstarter!T:T,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8410</v>
      </c>
      <c r="B5">
        <f>COUNTIFS(Kickstarter!D:D, "&gt;=10000", Kickstarter!D:D, "&lt;=14999", Kickstarter!F:F, "successful", Kickstarter!T:T, "plays")</f>
        <v>39</v>
      </c>
      <c r="C5">
        <f>COUNTIFS(Kickstarter!D:D, "&gt;=10000", Kickstarter!D:D, "&lt;=14999", Kickstarter!F:F, "failed", Kickstarter!T:T, "plays")</f>
        <v>33</v>
      </c>
      <c r="D5">
        <f>COUNTIFS(Kickstarter!E:E, "&gt;=10000", Kickstarter!E:E, "&lt;=14999", Kickstarter!F:F, "canceled", Kickstarter!T:T,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8411</v>
      </c>
      <c r="B6">
        <f>COUNTIFS(Kickstarter!D:D, "&gt;=15000", Kickstarter!D:D, "&lt;=19999", Kickstarter!F:F, "successful", Kickstarter!T:T, "plays")</f>
        <v>12</v>
      </c>
      <c r="C6">
        <f>COUNTIFS(Kickstarter!D:D, "&gt;=15000", Kickstarter!D:D, "&lt;=19999", Kickstarter!F:F, "failed", Kickstarter!T:T, "plays")</f>
        <v>12</v>
      </c>
      <c r="D6">
        <f>COUNTIFS(Kickstarter!E:E, "&gt;=15000", Kickstarter!E:E, "&lt;=19999", Kickstarter!F:F, "canceled", Kickstarter!T:T,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s="21" t="s">
        <v>8412</v>
      </c>
      <c r="B7">
        <f>COUNTIFS(Kickstarter!D:D, "&gt;=20000", Kickstarter!D:D, "&lt;=24999", Kickstarter!F:F, "successful", Kickstarter!T:T, "plays")</f>
        <v>9</v>
      </c>
      <c r="C7">
        <f>COUNTIFS(Kickstarter!D:D, "&gt;=20000", Kickstarter!D:D, "&lt;=24999", Kickstarter!F:F, "failed", Kickstarter!T:T, "plays")</f>
        <v>11</v>
      </c>
      <c r="D7">
        <f>COUNTIFS(Kickstarter!E:E, "&gt;=20000", Kickstarter!E:E, "&lt;=24999", Kickstarter!F:F, "canceled", Kickstarter!T:T,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s="21" t="s">
        <v>8413</v>
      </c>
      <c r="B8">
        <f>COUNTIFS(Kickstarter!D:D, "&gt;=25000", Kickstarter!D:D, "&lt;=29999", Kickstarter!F:F, "successful", Kickstarter!T:T, "plays")</f>
        <v>1</v>
      </c>
      <c r="C8">
        <f>COUNTIFS(Kickstarter!D:D, "&gt;=25000", Kickstarter!D:D, "&lt;=29999", Kickstarter!F:F, "failed", Kickstarter!T:T, "plays")</f>
        <v>4</v>
      </c>
      <c r="D8">
        <f>COUNTIFS(Kickstarter!E:E, "&gt;=25000", Kickstarter!E:E, "&lt;=29999", Kickstarter!F:F, "canceled", Kickstarter!T:T,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s="21" t="s">
        <v>8414</v>
      </c>
      <c r="B9">
        <f>COUNTIFS(Kickstarter!D:D, "&gt;=30000", Kickstarter!D:D, "&lt;=34999", Kickstarter!F:F, "successful", Kickstarter!T:T, "plays")</f>
        <v>3</v>
      </c>
      <c r="C9">
        <f>COUNTIFS(Kickstarter!D:D, "&gt;=30000", Kickstarter!D:D, "&lt;=34999", Kickstarter!F:F, "failed", Kickstarter!T:T, "plays")</f>
        <v>8</v>
      </c>
      <c r="D9">
        <f>COUNTIFS(Kickstarter!F:F, "&gt;=10000", Kickstarter!F:F, "&lt;=14999", Kickstarter!G:G, "canceled", Kickstarter!U:U,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s="21" t="s">
        <v>8415</v>
      </c>
      <c r="B10">
        <f>COUNTIFS(Kickstarter!D:D, "&gt;=35000", Kickstarter!D:D, "&lt;=39999", Kickstarter!F:F, "successful", Kickstarter!T:T, "plays")</f>
        <v>4</v>
      </c>
      <c r="C10">
        <f>COUNTIFS(Kickstarter!D:D, "&gt;=35000", Kickstarter!D:D, "&lt;=39999", Kickstarter!F:F, "failed", Kickstarter!T:T, "plays")</f>
        <v>2</v>
      </c>
      <c r="D10">
        <f>COUNTIFS(Kickstarter!E:E, "&gt;=35000", Kickstarter!E:E, "&lt;=39999", Kickstarter!F:F, "canceled", Kickstarter!T:T,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s="21" t="s">
        <v>8416</v>
      </c>
      <c r="B11">
        <f>COUNTIFS(Kickstarter!D:D, "&gt;=40000", Kickstarter!D:D, "&lt;=44999", Kickstarter!F:F, "successful", Kickstarter!T:T, "plays")</f>
        <v>2</v>
      </c>
      <c r="C11">
        <f>COUNTIFS(Kickstarter!D:D, "&gt;=40000", Kickstarter!D:D, "&lt;=44999", Kickstarter!F:F, "failed", Kickstarter!T:T, "plays")</f>
        <v>1</v>
      </c>
      <c r="D11">
        <f>COUNTIFS(Kickstarter!E:E, "&gt;=40000", Kickstarter!E:E, "&lt;=44999", Kickstarter!F:F, "canceled", Kickstarter!T:T,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s="21" t="s">
        <v>8417</v>
      </c>
      <c r="B12">
        <f>COUNTIFS(Kickstarter!D:D, "&gt;=45000", Kickstarter!D:D, "&lt;=49999", Kickstarter!F:F, "successful", Kickstarter!T:T, "plays")</f>
        <v>0</v>
      </c>
      <c r="C12">
        <f>COUNTIFS(Kickstarter!D:D, "&gt;=45000", Kickstarter!D:D, "&lt;=49999", Kickstarter!F:F, "failed", Kickstarter!T:T, "plays")</f>
        <v>1</v>
      </c>
      <c r="D12">
        <f>COUNTIFS(Kickstarter!E:E, "&gt;=45000", Kickstarter!E:E, "&lt;=49999", Kickstarter!F:F, "canceled", Kickstarter!T:T, "plays")</f>
        <v>0</v>
      </c>
      <c r="E12">
        <f t="shared" si="0"/>
        <v>1</v>
      </c>
      <c r="F12" s="24">
        <f>IFERROR(B12/E12,"No Projects")</f>
        <v>0</v>
      </c>
      <c r="G12" s="24">
        <f>C12/E12</f>
        <v>1</v>
      </c>
      <c r="H12" s="24">
        <f>IFERROR(D12/G12,"No Projects")</f>
        <v>0</v>
      </c>
    </row>
    <row r="13" spans="1:8">
      <c r="A13" s="21" t="s">
        <v>8418</v>
      </c>
      <c r="B13">
        <f>COUNTIFS(Kickstarter!D:D, "&lt;5000", Kickstarter!F:F, "successful", Kickstarter!T:T, "plays")</f>
        <v>529</v>
      </c>
      <c r="C13">
        <f>COUNTIFS(Kickstarter!D:D, "&lt;5000", Kickstarter!F:F, "failed", Kickstarter!T:T, "plays")</f>
        <v>191</v>
      </c>
      <c r="D13">
        <f>COUNTIFS(Kickstarter!E:E, "&lt;5000", Kickstarter!F:F, "canceled", Kickstarter!T:T, "plays")</f>
        <v>0</v>
      </c>
      <c r="E13">
        <f t="shared" si="0"/>
        <v>720</v>
      </c>
      <c r="F13" s="22">
        <f t="shared" si="1"/>
        <v>0.73472222222222228</v>
      </c>
      <c r="G13" s="22">
        <f t="shared" si="2"/>
        <v>0.26527777777777778</v>
      </c>
      <c r="H13" s="22">
        <f t="shared" si="3"/>
        <v>0</v>
      </c>
    </row>
    <row r="14" spans="1:8">
      <c r="A14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6"/>
  <sheetViews>
    <sheetView workbookViewId="0">
      <selection activeCell="E3" sqref="E3"/>
    </sheetView>
  </sheetViews>
  <sheetFormatPr defaultRowHeight="1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>
      <c r="A6" s="16" t="s">
        <v>8363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7"/>
  <sheetViews>
    <sheetView workbookViewId="0">
      <selection activeCell="D4" sqref="D4"/>
    </sheetView>
  </sheetViews>
  <sheetFormatPr defaultRowHeight="1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>
      <c r="A1" s="15" t="s">
        <v>8222</v>
      </c>
      <c r="B1" t="s">
        <v>8379</v>
      </c>
    </row>
    <row r="2" spans="1:5">
      <c r="A2" s="15" t="s">
        <v>8358</v>
      </c>
      <c r="B2" t="s">
        <v>8379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>
      <c r="A6" s="16" t="s">
        <v>8316</v>
      </c>
      <c r="B6" s="17">
        <v>353</v>
      </c>
      <c r="C6" s="17">
        <v>19</v>
      </c>
      <c r="D6" s="17">
        <v>694</v>
      </c>
      <c r="E6" s="17">
        <v>1066</v>
      </c>
    </row>
    <row r="7" spans="1:5">
      <c r="A7" s="16" t="s">
        <v>8363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7"/>
  <sheetViews>
    <sheetView workbookViewId="0">
      <selection activeCell="G22" sqref="G22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8358</v>
      </c>
      <c r="B1" t="s">
        <v>8315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8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>
      <c r="A6" s="18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>
      <c r="A7" s="18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>
      <c r="A8" s="18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>
      <c r="A9" s="18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>
      <c r="A10" s="18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>
      <c r="A11" s="18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>
      <c r="A12" s="18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>
      <c r="A13" s="18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>
      <c r="A14" s="18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>
      <c r="A15" s="18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>
      <c r="A16" s="18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>
      <c r="A17" s="18" t="s">
        <v>8363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6"/>
  <sheetViews>
    <sheetView topLeftCell="C1" workbookViewId="0">
      <selection activeCell="E9" sqref="E9"/>
    </sheetView>
  </sheetViews>
  <sheetFormatPr defaultRowHeight="15"/>
  <cols>
    <col min="1" max="1" width="33.5703125" bestFit="1" customWidth="1"/>
    <col min="2" max="2" width="128.42578125" bestFit="1" customWidth="1"/>
    <col min="3" max="3" width="17.42578125" customWidth="1"/>
    <col min="4" max="4" width="15.85546875" customWidth="1"/>
  </cols>
  <sheetData>
    <row r="1" spans="1:4">
      <c r="A1" s="19" t="s">
        <v>8380</v>
      </c>
      <c r="B1" s="19" t="s">
        <v>8381</v>
      </c>
      <c r="C1" t="s">
        <v>8382</v>
      </c>
      <c r="D1" t="s">
        <v>8383</v>
      </c>
    </row>
    <row r="2" spans="1:4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4"/>
  <sheetViews>
    <sheetView workbookViewId="0">
      <selection activeCell="B15" sqref="B15"/>
    </sheetView>
  </sheetViews>
  <sheetFormatPr defaultRowHeight="15"/>
  <cols>
    <col min="1" max="1" width="28.42578125" bestFit="1" customWidth="1"/>
    <col min="2" max="2" width="10.5703125" bestFit="1" customWidth="1"/>
    <col min="3" max="3" width="12.28515625" customWidth="1"/>
  </cols>
  <sheetData>
    <row r="1" spans="1:3">
      <c r="B1" t="s">
        <v>8388</v>
      </c>
      <c r="C1" t="s">
        <v>8389</v>
      </c>
    </row>
    <row r="2" spans="1:3">
      <c r="A2" t="s">
        <v>8384</v>
      </c>
      <c r="B2" s="6" t="e">
        <f>AVERAGE(#REF!)</f>
        <v>#REF!</v>
      </c>
      <c r="C2" s="6" t="e">
        <f>AVERAGE(#REF!)</f>
        <v>#REF!</v>
      </c>
    </row>
    <row r="3" spans="1:3">
      <c r="A3" t="s">
        <v>8385</v>
      </c>
      <c r="B3" s="6" t="e">
        <f>MEDIAN(#REF!)</f>
        <v>#REF!</v>
      </c>
      <c r="C3" s="6" t="e">
        <f>MEDIAN(#REF!)</f>
        <v>#REF!</v>
      </c>
    </row>
    <row r="4" spans="1:3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>
      <c r="A7" t="s">
        <v>8393</v>
      </c>
      <c r="B7" s="6" t="e">
        <f>B5-B6</f>
        <v>#REF!</v>
      </c>
      <c r="C7" s="6" t="e">
        <f>C5-C6</f>
        <v>#REF!</v>
      </c>
    </row>
    <row r="9" spans="1:3">
      <c r="A9" t="s">
        <v>8386</v>
      </c>
      <c r="B9" s="6" t="e">
        <f>AVERAGE(#REF!)</f>
        <v>#REF!</v>
      </c>
      <c r="C9" s="6" t="e">
        <f>AVERAGE(#REF!)</f>
        <v>#REF!</v>
      </c>
    </row>
    <row r="10" spans="1:3">
      <c r="A10" t="s">
        <v>8387</v>
      </c>
      <c r="B10" s="6" t="e">
        <f>MEDIAN(#REF!)</f>
        <v>#REF!</v>
      </c>
      <c r="C10" s="8" t="e">
        <f>MEDIAN(#REF!)</f>
        <v>#REF!</v>
      </c>
    </row>
    <row r="11" spans="1:3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>
      <c r="A14" t="s">
        <v>8397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E18"/>
  <sheetViews>
    <sheetView workbookViewId="0">
      <selection activeCell="U19" sqref="U19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8.85546875" customWidth="1"/>
    <col min="5" max="6" width="11.28515625" customWidth="1"/>
    <col min="7" max="7" width="11.28515625" bestFit="1" customWidth="1"/>
  </cols>
  <sheetData>
    <row r="2" spans="1:5">
      <c r="A2" s="15" t="s">
        <v>8358</v>
      </c>
      <c r="B2" t="s">
        <v>8315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>
      <c r="A6" s="16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16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16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16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16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16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16" t="s">
        <v>8363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 office</cp:lastModifiedBy>
  <dcterms:created xsi:type="dcterms:W3CDTF">2017-04-20T15:17:24Z</dcterms:created>
  <dcterms:modified xsi:type="dcterms:W3CDTF">2021-11-03T18:08:08Z</dcterms:modified>
</cp:coreProperties>
</file>