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F6FDE1A0-0CD8-A148-80FF-67A9D19DDEA1}" xr6:coauthVersionLast="47" xr6:coauthVersionMax="47" xr10:uidLastSave="{00000000-0000-0000-0000-000000000000}"/>
  <bookViews>
    <workbookView xWindow="1180" yWindow="1500" windowWidth="27240" windowHeight="15940" xr2:uid="{4F5048BF-EF3F-A74C-8984-1578309871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J42" i="1"/>
  <c r="J41" i="1"/>
  <c r="K41" i="1" s="1"/>
  <c r="L41" i="1" s="1"/>
  <c r="M40" i="1"/>
  <c r="M39" i="1"/>
  <c r="M38" i="1"/>
  <c r="J34" i="1"/>
  <c r="J33" i="1"/>
  <c r="K33" i="1" s="1"/>
  <c r="L33" i="1" s="1"/>
  <c r="M32" i="1"/>
  <c r="M31" i="1"/>
  <c r="M30" i="1"/>
  <c r="J27" i="1"/>
  <c r="J26" i="1"/>
  <c r="K26" i="1" s="1"/>
  <c r="M25" i="1"/>
  <c r="M24" i="1"/>
  <c r="M23" i="1"/>
  <c r="J20" i="1"/>
  <c r="J19" i="1"/>
  <c r="K19" i="1" s="1"/>
  <c r="M18" i="1"/>
  <c r="M17" i="1"/>
  <c r="M16" i="1"/>
  <c r="M10" i="1"/>
  <c r="M9" i="1"/>
  <c r="J13" i="1"/>
  <c r="J12" i="1"/>
  <c r="K13" i="1" s="1"/>
  <c r="M11" i="1"/>
  <c r="M1" i="1"/>
  <c r="M2" i="1"/>
  <c r="M6" i="1"/>
  <c r="M5" i="1"/>
  <c r="M4" i="1"/>
  <c r="M3" i="1"/>
  <c r="C41" i="1"/>
  <c r="D41" i="1" s="1"/>
  <c r="C40" i="1"/>
  <c r="C33" i="1"/>
  <c r="D33" i="1" s="1"/>
  <c r="C32" i="1"/>
  <c r="C26" i="1"/>
  <c r="D26" i="1" s="1"/>
  <c r="C25" i="1"/>
  <c r="C19" i="1"/>
  <c r="D19" i="1" s="1"/>
  <c r="C18" i="1"/>
  <c r="C12" i="1"/>
  <c r="D12" i="1" s="1"/>
  <c r="C11" i="1"/>
  <c r="D11" i="1" s="1"/>
  <c r="C4" i="1"/>
  <c r="D4" i="1" s="1"/>
  <c r="C3" i="1"/>
  <c r="C34" i="1" l="1"/>
  <c r="D13" i="1"/>
  <c r="K34" i="1"/>
  <c r="L34" i="1" s="1"/>
  <c r="M41" i="1"/>
  <c r="K42" i="1"/>
  <c r="L42" i="1" s="1"/>
  <c r="L13" i="1"/>
  <c r="M13" i="1"/>
  <c r="K12" i="1"/>
  <c r="M33" i="1"/>
  <c r="M34" i="1"/>
  <c r="L26" i="1"/>
  <c r="M26" i="1"/>
  <c r="K27" i="1"/>
  <c r="L19" i="1"/>
  <c r="M19" i="1"/>
  <c r="K20" i="1"/>
  <c r="L20" i="1" s="1"/>
  <c r="C27" i="1"/>
  <c r="C20" i="1"/>
  <c r="C42" i="1"/>
  <c r="C5" i="1"/>
  <c r="D25" i="1"/>
  <c r="D27" i="1" s="1"/>
  <c r="C13" i="1"/>
  <c r="D32" i="1"/>
  <c r="D34" i="1" s="1"/>
  <c r="D40" i="1"/>
  <c r="D42" i="1" s="1"/>
  <c r="D18" i="1"/>
  <c r="D20" i="1" s="1"/>
  <c r="D3" i="1"/>
  <c r="D5" i="1" s="1"/>
  <c r="K35" i="1" l="1"/>
  <c r="K43" i="1"/>
  <c r="M42" i="1"/>
  <c r="L43" i="1"/>
  <c r="L12" i="1"/>
  <c r="L14" i="1" s="1"/>
  <c r="K14" i="1"/>
  <c r="M14" i="1" s="1"/>
  <c r="M12" i="1"/>
  <c r="L35" i="1"/>
  <c r="M35" i="1" s="1"/>
  <c r="L27" i="1"/>
  <c r="M27" i="1" s="1"/>
  <c r="K28" i="1"/>
  <c r="L28" i="1"/>
  <c r="M20" i="1"/>
  <c r="K21" i="1"/>
  <c r="L21" i="1"/>
  <c r="M43" i="1" l="1"/>
  <c r="M21" i="1"/>
  <c r="M28" i="1"/>
</calcChain>
</file>

<file path=xl/sharedStrings.xml><?xml version="1.0" encoding="utf-8"?>
<sst xmlns="http://schemas.openxmlformats.org/spreadsheetml/2006/main" count="58" uniqueCount="22">
  <si>
    <t>Hard</t>
  </si>
  <si>
    <t>v1</t>
  </si>
  <si>
    <t xml:space="preserve">Hard </t>
  </si>
  <si>
    <t>v2</t>
  </si>
  <si>
    <t>Medium</t>
  </si>
  <si>
    <t>Easy</t>
  </si>
  <si>
    <t>Original</t>
  </si>
  <si>
    <t>Tomek Once</t>
  </si>
  <si>
    <t>Tomek Twice</t>
  </si>
  <si>
    <t>Samples</t>
  </si>
  <si>
    <t>Change</t>
  </si>
  <si>
    <t>Hard Features, Round 1</t>
  </si>
  <si>
    <t>3.48\%</t>
  </si>
  <si>
    <t>0.752\%</t>
  </si>
  <si>
    <t>4.23\%</t>
  </si>
  <si>
    <t>Total Change</t>
  </si>
  <si>
    <t>Hard Features, Round 2</t>
  </si>
  <si>
    <t>Medium Features, Round 1</t>
  </si>
  <si>
    <t>Medium Features, Round 2</t>
  </si>
  <si>
    <t>Easy Features, Round 1</t>
  </si>
  <si>
    <t>Easy Features, Round 2</t>
  </si>
  <si>
    <t>Balanced Class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</si>
</sst>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10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59DC-21C9-D04D-8770-404414BF1CE7}">
  <dimension ref="A1:M43"/>
  <sheetViews>
    <sheetView tabSelected="1" zoomScale="130" zoomScaleNormal="130" workbookViewId="0">
      <selection activeCell="F2" sqref="F2"/>
    </sheetView>
  </sheetViews>
  <sheetFormatPr baseColWidth="10" defaultRowHeight="16" x14ac:dyDescent="0.2"/>
  <sheetData>
    <row r="1" spans="1:13" x14ac:dyDescent="0.2">
      <c r="E1">
        <v>62114</v>
      </c>
      <c r="F1" t="s">
        <v>21</v>
      </c>
      <c r="I1" t="s">
        <v>11</v>
      </c>
      <c r="M1" t="str">
        <f>_xlfn.CONCAT(I1," &amp; ", J1, " &amp; ", K1, " &amp; ", L1, "\cr")</f>
        <v>Hard Features, Round 1 &amp;  &amp;  &amp; \cr</v>
      </c>
    </row>
    <row r="2" spans="1:13" x14ac:dyDescent="0.2">
      <c r="A2" t="s">
        <v>0</v>
      </c>
      <c r="B2">
        <v>413913</v>
      </c>
      <c r="E2">
        <f>B2-E$1</f>
        <v>351799</v>
      </c>
      <c r="F2">
        <f>(B2-E$1)/B2</f>
        <v>0.84993464810237895</v>
      </c>
      <c r="J2" t="s">
        <v>9</v>
      </c>
      <c r="K2" t="s">
        <v>10</v>
      </c>
      <c r="M2" t="str">
        <f>_xlfn.CONCAT(I2," &amp; ", J2, " &amp; ", K2, " &amp; ", L2, "\cr")</f>
        <v xml:space="preserve"> &amp; Samples &amp; Change &amp; \cr</v>
      </c>
    </row>
    <row r="3" spans="1:13" x14ac:dyDescent="0.2">
      <c r="A3" t="s">
        <v>1</v>
      </c>
      <c r="B3">
        <v>399515</v>
      </c>
      <c r="C3">
        <f>B2-B3</f>
        <v>14398</v>
      </c>
      <c r="D3">
        <f>C3/B2</f>
        <v>3.4785087687509209E-2</v>
      </c>
      <c r="E3">
        <f>B3-E$1</f>
        <v>337401</v>
      </c>
      <c r="F3">
        <f>(B3-E$1)/B3</f>
        <v>0.84452648836714517</v>
      </c>
      <c r="I3" t="s">
        <v>6</v>
      </c>
      <c r="J3" s="3">
        <v>413913</v>
      </c>
      <c r="M3" t="str">
        <f>_xlfn.CONCAT(I3," &amp; ", J3, " &amp; ", K3, " &amp; ", L3, "\cr")</f>
        <v>Original &amp; 413913 &amp;  &amp; \cr</v>
      </c>
    </row>
    <row r="4" spans="1:13" x14ac:dyDescent="0.2">
      <c r="B4">
        <v>396511</v>
      </c>
      <c r="C4">
        <f>B3-B4</f>
        <v>3004</v>
      </c>
      <c r="D4">
        <f>C4/B3</f>
        <v>7.5191169292767477E-3</v>
      </c>
      <c r="E4">
        <f>B4-E$1</f>
        <v>334397</v>
      </c>
      <c r="F4">
        <f>(B4-E$1)/B4</f>
        <v>0.84334860823533264</v>
      </c>
      <c r="I4" t="s">
        <v>7</v>
      </c>
      <c r="J4" s="3">
        <v>399515</v>
      </c>
      <c r="K4" s="3">
        <v>14398</v>
      </c>
      <c r="L4" s="2" t="s">
        <v>12</v>
      </c>
      <c r="M4" t="str">
        <f>_xlfn.CONCAT(I4," &amp; ", J4, " &amp; ", K4, " &amp; ", L4, "\cr")</f>
        <v>Tomek Once &amp; 399515 &amp; 14398 &amp; 3.48\%\cr</v>
      </c>
    </row>
    <row r="5" spans="1:13" x14ac:dyDescent="0.2">
      <c r="C5">
        <f>C3+C4</f>
        <v>17402</v>
      </c>
      <c r="D5">
        <f>D3+D4</f>
        <v>4.2304204616785954E-2</v>
      </c>
      <c r="I5" t="s">
        <v>8</v>
      </c>
      <c r="J5" s="3">
        <v>396511</v>
      </c>
      <c r="K5" s="3">
        <v>3004</v>
      </c>
      <c r="L5" t="s">
        <v>13</v>
      </c>
      <c r="M5" t="str">
        <f>_xlfn.CONCAT(I5," &amp; ", J5, " &amp; ", K5, " &amp; ", L5, "\cr")</f>
        <v>Tomek Twice &amp; 396511 &amp; 3004 &amp; 0.752\%\cr</v>
      </c>
    </row>
    <row r="6" spans="1:13" x14ac:dyDescent="0.2">
      <c r="I6" t="s">
        <v>15</v>
      </c>
      <c r="K6" s="3">
        <v>17402</v>
      </c>
      <c r="L6" t="s">
        <v>14</v>
      </c>
      <c r="M6" t="str">
        <f>_xlfn.CONCAT(I6," &amp; ", J6, " &amp; ", K6, " &amp; ", L6, "\cr")</f>
        <v>Total Change &amp;  &amp; 17402 &amp; 4.23\%\cr</v>
      </c>
    </row>
    <row r="7" spans="1:13" x14ac:dyDescent="0.2">
      <c r="K7" s="3"/>
    </row>
    <row r="8" spans="1:13" x14ac:dyDescent="0.2">
      <c r="K8" s="3"/>
    </row>
    <row r="9" spans="1:13" x14ac:dyDescent="0.2">
      <c r="I9" t="s">
        <v>16</v>
      </c>
      <c r="M9" t="str">
        <f>_xlfn.CONCAT("\multicolumn{2}{l}{", I9,"} &amp; \cr")</f>
        <v>\multicolumn{2}{l}{Hard Features, Round 2} &amp; \cr</v>
      </c>
    </row>
    <row r="10" spans="1:13" x14ac:dyDescent="0.2">
      <c r="A10" t="s">
        <v>2</v>
      </c>
      <c r="B10">
        <v>413913</v>
      </c>
      <c r="J10" t="s">
        <v>9</v>
      </c>
      <c r="K10" t="s">
        <v>10</v>
      </c>
      <c r="M10" t="str">
        <f>_xlfn.CONCAT(I10," &amp; ", J10, " &amp; ", K10, " &amp; ", L10, "\cr\hline")</f>
        <v xml:space="preserve"> &amp; Samples &amp; Change &amp; \cr\hline</v>
      </c>
    </row>
    <row r="11" spans="1:13" x14ac:dyDescent="0.2">
      <c r="A11" t="s">
        <v>3</v>
      </c>
      <c r="B11">
        <v>399714</v>
      </c>
      <c r="C11">
        <f>B10-B11</f>
        <v>14199</v>
      </c>
      <c r="D11">
        <f>C11/B10</f>
        <v>3.4304310326083019E-2</v>
      </c>
      <c r="I11" t="s">
        <v>6</v>
      </c>
      <c r="J11" s="3">
        <v>413913</v>
      </c>
      <c r="M11" t="str">
        <f>_xlfn.CONCAT(I11," &amp; ", J11, " &amp; ", K11, " &amp; ", L11, "\cr")</f>
        <v>Original &amp; 413913 &amp;  &amp; \cr</v>
      </c>
    </row>
    <row r="12" spans="1:13" x14ac:dyDescent="0.2">
      <c r="B12">
        <v>396718</v>
      </c>
      <c r="C12">
        <f>B11-B12</f>
        <v>2996</v>
      </c>
      <c r="D12">
        <f>C12/B11</f>
        <v>7.495359181814998E-3</v>
      </c>
      <c r="I12" t="s">
        <v>7</v>
      </c>
      <c r="J12" s="3">
        <f>B11</f>
        <v>399714</v>
      </c>
      <c r="K12" s="3">
        <f>J11-J12</f>
        <v>14199</v>
      </c>
      <c r="L12" s="4">
        <f>ROUND(K12/J11*100,2)</f>
        <v>3.43</v>
      </c>
      <c r="M12" t="str">
        <f>_xlfn.CONCAT(I12," &amp; ", J12, " &amp; ", K12, " &amp; ", L12, "\%\cr")</f>
        <v>Tomek Once &amp; 399714 &amp; 14199 &amp; 3.43\%\cr</v>
      </c>
    </row>
    <row r="13" spans="1:13" x14ac:dyDescent="0.2">
      <c r="C13">
        <f>C11+C12</f>
        <v>17195</v>
      </c>
      <c r="D13">
        <f>D11+D12</f>
        <v>4.179966950789802E-2</v>
      </c>
      <c r="I13" t="s">
        <v>8</v>
      </c>
      <c r="J13" s="3">
        <f>B12</f>
        <v>396718</v>
      </c>
      <c r="K13" s="3">
        <f>J12-J13</f>
        <v>2996</v>
      </c>
      <c r="L13" s="4">
        <f>ROUND(K13/J12*100,2)</f>
        <v>0.75</v>
      </c>
      <c r="M13" t="str">
        <f>_xlfn.CONCAT(I13," &amp; ", J13, " &amp; ", K13, " &amp; ", L13, "\%\cr\cline{3-4}")</f>
        <v>Tomek Twice &amp; 396718 &amp; 2996 &amp; 0.75\%\cr\cline{3-4}</v>
      </c>
    </row>
    <row r="14" spans="1:13" x14ac:dyDescent="0.2">
      <c r="I14" t="s">
        <v>15</v>
      </c>
      <c r="K14" s="3">
        <f>K12+K13</f>
        <v>17195</v>
      </c>
      <c r="L14" s="4">
        <f>L12+L13</f>
        <v>4.18</v>
      </c>
      <c r="M14" t="str">
        <f>_xlfn.CONCAT(I14," &amp; ", J14, " &amp; ", K14, " &amp; ", L14, "\%\cr")</f>
        <v>Total Change &amp;  &amp; 17195 &amp; 4.18\%\cr</v>
      </c>
    </row>
    <row r="16" spans="1:13" x14ac:dyDescent="0.2">
      <c r="I16" t="s">
        <v>17</v>
      </c>
      <c r="M16" t="str">
        <f>_xlfn.CONCAT("\multicolumn{2}{l}{", I16,"} &amp; \cr")</f>
        <v>\multicolumn{2}{l}{Medium Features, Round 1} &amp; \cr</v>
      </c>
    </row>
    <row r="17" spans="1:13" x14ac:dyDescent="0.2">
      <c r="A17" t="s">
        <v>4</v>
      </c>
      <c r="B17">
        <v>413913</v>
      </c>
      <c r="J17" t="s">
        <v>9</v>
      </c>
      <c r="K17" t="s">
        <v>10</v>
      </c>
      <c r="M17" t="str">
        <f>_xlfn.CONCAT(I17," &amp; ", J17, " &amp; ", K17, " &amp; ", L17, "\cr\hline")</f>
        <v xml:space="preserve"> &amp; Samples &amp; Change &amp; \cr\hline</v>
      </c>
    </row>
    <row r="18" spans="1:13" x14ac:dyDescent="0.2">
      <c r="A18" t="s">
        <v>1</v>
      </c>
      <c r="B18">
        <v>406691</v>
      </c>
      <c r="C18">
        <f>B17-B18</f>
        <v>7222</v>
      </c>
      <c r="D18">
        <f>C18/B17</f>
        <v>1.7448111076482257E-2</v>
      </c>
      <c r="I18" t="s">
        <v>6</v>
      </c>
      <c r="J18" s="3">
        <v>413913</v>
      </c>
      <c r="M18" t="str">
        <f>_xlfn.CONCAT(I18," &amp; ", J18, " &amp; ", K18, " &amp; ", L18, "\cr")</f>
        <v>Original &amp; 413913 &amp;  &amp; \cr</v>
      </c>
    </row>
    <row r="19" spans="1:13" x14ac:dyDescent="0.2">
      <c r="B19">
        <v>405288</v>
      </c>
      <c r="C19">
        <f>B18-B19</f>
        <v>1403</v>
      </c>
      <c r="D19">
        <f>C19/B18</f>
        <v>3.4497935779252554E-3</v>
      </c>
      <c r="I19" t="s">
        <v>7</v>
      </c>
      <c r="J19" s="3">
        <f>B18</f>
        <v>406691</v>
      </c>
      <c r="K19" s="3">
        <f>J18-J19</f>
        <v>7222</v>
      </c>
      <c r="L19" s="4">
        <f>ROUND(K19/J18*100,2)</f>
        <v>1.74</v>
      </c>
      <c r="M19" t="str">
        <f>_xlfn.CONCAT(I19," &amp; ", J19, " &amp; ", K19, " &amp; ", L19, "\%\cr")</f>
        <v>Tomek Once &amp; 406691 &amp; 7222 &amp; 1.74\%\cr</v>
      </c>
    </row>
    <row r="20" spans="1:13" x14ac:dyDescent="0.2">
      <c r="C20">
        <f>C18+C19</f>
        <v>8625</v>
      </c>
      <c r="D20">
        <f>D18+D19</f>
        <v>2.0897904654407513E-2</v>
      </c>
      <c r="I20" t="s">
        <v>8</v>
      </c>
      <c r="J20" s="3">
        <f>B19</f>
        <v>405288</v>
      </c>
      <c r="K20" s="3">
        <f>J19-J20</f>
        <v>1403</v>
      </c>
      <c r="L20" s="4">
        <f>ROUND(K20/J19*100,2)</f>
        <v>0.34</v>
      </c>
      <c r="M20" t="str">
        <f>_xlfn.CONCAT(I20," &amp; ", J20, " &amp; ", K20, " &amp; ", L20, "\%\cr\cline{3-4}")</f>
        <v>Tomek Twice &amp; 405288 &amp; 1403 &amp; 0.34\%\cr\cline{3-4}</v>
      </c>
    </row>
    <row r="21" spans="1:13" x14ac:dyDescent="0.2">
      <c r="I21" t="s">
        <v>15</v>
      </c>
      <c r="K21" s="3">
        <f>K19+K20</f>
        <v>8625</v>
      </c>
      <c r="L21" s="4">
        <f>L19+L20</f>
        <v>2.08</v>
      </c>
      <c r="M21" t="str">
        <f>_xlfn.CONCAT(I21," &amp; ", J21, " &amp; ", K21, " &amp; ", L21, "\%\cr")</f>
        <v>Total Change &amp;  &amp; 8625 &amp; 2.08\%\cr</v>
      </c>
    </row>
    <row r="23" spans="1:13" x14ac:dyDescent="0.2">
      <c r="I23" t="s">
        <v>18</v>
      </c>
      <c r="M23" t="str">
        <f>_xlfn.CONCAT("\multicolumn{2}{l}{", I23,"} &amp; \cr")</f>
        <v>\multicolumn{2}{l}{Medium Features, Round 2} &amp; \cr</v>
      </c>
    </row>
    <row r="24" spans="1:13" x14ac:dyDescent="0.2">
      <c r="A24" t="s">
        <v>4</v>
      </c>
      <c r="B24">
        <v>413913</v>
      </c>
      <c r="J24" t="s">
        <v>9</v>
      </c>
      <c r="K24" t="s">
        <v>10</v>
      </c>
      <c r="M24" t="str">
        <f>_xlfn.CONCAT(I24," &amp; ", J24, " &amp; ", K24, " &amp; ", L24, "\cr\hline")</f>
        <v xml:space="preserve"> &amp; Samples &amp; Change &amp; \cr\hline</v>
      </c>
    </row>
    <row r="25" spans="1:13" x14ac:dyDescent="0.2">
      <c r="A25" t="s">
        <v>3</v>
      </c>
      <c r="B25">
        <v>406781</v>
      </c>
      <c r="C25">
        <f>B24-B25</f>
        <v>7132</v>
      </c>
      <c r="D25">
        <f>C25/B24</f>
        <v>1.7230674078852318E-2</v>
      </c>
      <c r="I25" t="s">
        <v>6</v>
      </c>
      <c r="J25" s="3">
        <v>413913</v>
      </c>
      <c r="M25" t="str">
        <f>_xlfn.CONCAT(I25," &amp; ", J25, " &amp; ", K25, " &amp; ", L25, "\cr")</f>
        <v>Original &amp; 413913 &amp;  &amp; \cr</v>
      </c>
    </row>
    <row r="26" spans="1:13" x14ac:dyDescent="0.2">
      <c r="B26">
        <v>405368</v>
      </c>
      <c r="C26">
        <f>B25-B26</f>
        <v>1413</v>
      </c>
      <c r="D26">
        <f>C26/B25</f>
        <v>3.4736135660220118E-3</v>
      </c>
      <c r="I26" t="s">
        <v>7</v>
      </c>
      <c r="J26" s="3">
        <f>B25</f>
        <v>406781</v>
      </c>
      <c r="K26" s="3">
        <f>J25-J26</f>
        <v>7132</v>
      </c>
      <c r="L26" s="4">
        <f>ROUND(K26/J25*100,2)</f>
        <v>1.72</v>
      </c>
      <c r="M26" t="str">
        <f>_xlfn.CONCAT(I26," &amp; ", J26, " &amp; ", K26, " &amp; ", L26, "\%\cr")</f>
        <v>Tomek Once &amp; 406781 &amp; 7132 &amp; 1.72\%\cr</v>
      </c>
    </row>
    <row r="27" spans="1:13" x14ac:dyDescent="0.2">
      <c r="C27">
        <f>C25+C26</f>
        <v>8545</v>
      </c>
      <c r="D27">
        <f>D25+D26</f>
        <v>2.0704287644874329E-2</v>
      </c>
      <c r="I27" t="s">
        <v>8</v>
      </c>
      <c r="J27" s="3">
        <f>B26</f>
        <v>405368</v>
      </c>
      <c r="K27" s="3">
        <f>J26-J27</f>
        <v>1413</v>
      </c>
      <c r="L27" s="4">
        <f>ROUND(K27/J26*100,2)</f>
        <v>0.35</v>
      </c>
      <c r="M27" t="str">
        <f>_xlfn.CONCAT(I27," &amp; ", J27, " &amp; ", K27, " &amp; ", L27, "\%\cr\cline{3-4}")</f>
        <v>Tomek Twice &amp; 405368 &amp; 1413 &amp; 0.35\%\cr\cline{3-4}</v>
      </c>
    </row>
    <row r="28" spans="1:13" x14ac:dyDescent="0.2">
      <c r="I28" t="s">
        <v>15</v>
      </c>
      <c r="K28" s="3">
        <f>K26+K27</f>
        <v>8545</v>
      </c>
      <c r="L28" s="4">
        <f>L26+L27</f>
        <v>2.0699999999999998</v>
      </c>
      <c r="M28" t="str">
        <f>_xlfn.CONCAT(I28," &amp; ", J28, " &amp; ", K28, " &amp; ", L28, "\%\cr")</f>
        <v>Total Change &amp;  &amp; 8545 &amp; 2.07\%\cr</v>
      </c>
    </row>
    <row r="30" spans="1:13" x14ac:dyDescent="0.2">
      <c r="I30" t="s">
        <v>19</v>
      </c>
      <c r="M30" t="str">
        <f>_xlfn.CONCAT("\multicolumn{2}{l}{", I30,"} &amp; \cr")</f>
        <v>\multicolumn{2}{l}{Easy Features, Round 1} &amp; \cr</v>
      </c>
    </row>
    <row r="31" spans="1:13" x14ac:dyDescent="0.2">
      <c r="A31" t="s">
        <v>5</v>
      </c>
      <c r="B31">
        <v>413913</v>
      </c>
      <c r="J31" t="s">
        <v>9</v>
      </c>
      <c r="K31" t="s">
        <v>10</v>
      </c>
      <c r="M31" t="str">
        <f>_xlfn.CONCAT(I31," &amp; ", J31, " &amp; ", K31, " &amp; ", L31, "\cr\hline")</f>
        <v xml:space="preserve"> &amp; Samples &amp; Change &amp; \cr\hline</v>
      </c>
    </row>
    <row r="32" spans="1:13" x14ac:dyDescent="0.2">
      <c r="A32" t="s">
        <v>1</v>
      </c>
      <c r="B32">
        <v>413909</v>
      </c>
      <c r="C32">
        <f>B31-B32</f>
        <v>4</v>
      </c>
      <c r="D32">
        <f>C32/B31</f>
        <v>9.6638665613305208E-6</v>
      </c>
      <c r="I32" t="s">
        <v>6</v>
      </c>
      <c r="J32" s="3">
        <v>413913</v>
      </c>
      <c r="M32" t="str">
        <f>_xlfn.CONCAT(I32," &amp; ", J32, " &amp; ", K32, " &amp; ", L32, "\cr")</f>
        <v>Original &amp; 413913 &amp;  &amp; \cr</v>
      </c>
    </row>
    <row r="33" spans="1:13" x14ac:dyDescent="0.2">
      <c r="B33">
        <v>413908</v>
      </c>
      <c r="C33">
        <f>B32-B33</f>
        <v>1</v>
      </c>
      <c r="D33">
        <f>C33/B32</f>
        <v>2.415989988137489E-6</v>
      </c>
      <c r="I33" t="s">
        <v>7</v>
      </c>
      <c r="J33" s="3">
        <f>B32</f>
        <v>413909</v>
      </c>
      <c r="K33" s="3">
        <f>J32-J33</f>
        <v>4</v>
      </c>
      <c r="L33" s="4">
        <f>ROUND(K33/J32*100,5)</f>
        <v>9.7000000000000005E-4</v>
      </c>
      <c r="M33" t="str">
        <f>_xlfn.CONCAT(I33," &amp; ", J33, " &amp; ", K33, " &amp; ", L33, "\%\cr")</f>
        <v>Tomek Once &amp; 413909 &amp; 4 &amp; 0.00097\%\cr</v>
      </c>
    </row>
    <row r="34" spans="1:13" x14ac:dyDescent="0.2">
      <c r="C34">
        <f>C32+C33</f>
        <v>5</v>
      </c>
      <c r="D34">
        <f>D32+D33</f>
        <v>1.207985654946801E-5</v>
      </c>
      <c r="I34" t="s">
        <v>8</v>
      </c>
      <c r="J34" s="3">
        <f>B33</f>
        <v>413908</v>
      </c>
      <c r="K34" s="3">
        <f>J33-J34</f>
        <v>1</v>
      </c>
      <c r="L34" s="4">
        <f>ROUND(K34/J33*100,5)</f>
        <v>2.4000000000000001E-4</v>
      </c>
      <c r="M34" t="str">
        <f>_xlfn.CONCAT(I34," &amp; ", J34, " &amp; ", K34, " &amp; ", L34, "\%\cr\cline{3-4}")</f>
        <v>Tomek Twice &amp; 413908 &amp; 1 &amp; 0.00024\%\cr\cline{3-4}</v>
      </c>
    </row>
    <row r="35" spans="1:13" x14ac:dyDescent="0.2">
      <c r="I35" t="s">
        <v>15</v>
      </c>
      <c r="K35" s="3">
        <f>K33+K34</f>
        <v>5</v>
      </c>
      <c r="L35" s="4">
        <f>L33+L34</f>
        <v>1.2100000000000001E-3</v>
      </c>
      <c r="M35" t="str">
        <f>_xlfn.CONCAT(I35," &amp; ", J35, " &amp; ", K35, " &amp; ", L35, "\%\cr")</f>
        <v>Total Change &amp;  &amp; 5 &amp; 0.00121\%\cr</v>
      </c>
    </row>
    <row r="36" spans="1:13" x14ac:dyDescent="0.2">
      <c r="K36" s="3"/>
      <c r="L36" s="4"/>
    </row>
    <row r="37" spans="1:13" x14ac:dyDescent="0.2">
      <c r="K37" s="3"/>
      <c r="L37" s="4"/>
    </row>
    <row r="38" spans="1:13" x14ac:dyDescent="0.2">
      <c r="I38" t="s">
        <v>20</v>
      </c>
      <c r="M38" t="str">
        <f>_xlfn.CONCAT("\multicolumn{2}{l}{", I38,"} &amp; \cr")</f>
        <v>\multicolumn{2}{l}{Easy Features, Round 2} &amp; \cr</v>
      </c>
    </row>
    <row r="39" spans="1:13" x14ac:dyDescent="0.2">
      <c r="A39" t="s">
        <v>5</v>
      </c>
      <c r="B39">
        <v>413913</v>
      </c>
      <c r="J39" t="s">
        <v>9</v>
      </c>
      <c r="K39" t="s">
        <v>10</v>
      </c>
      <c r="M39" t="str">
        <f>_xlfn.CONCAT(I39," &amp; ", J39, " &amp; ", K39, " &amp; ", L39, "\cr\hline")</f>
        <v xml:space="preserve"> &amp; Samples &amp; Change &amp; \cr\hline</v>
      </c>
    </row>
    <row r="40" spans="1:13" x14ac:dyDescent="0.2">
      <c r="A40" t="s">
        <v>3</v>
      </c>
      <c r="B40" s="1">
        <v>413908</v>
      </c>
      <c r="C40">
        <f>B39-B40</f>
        <v>5</v>
      </c>
      <c r="D40">
        <f>C40/B39</f>
        <v>1.2079833201663152E-5</v>
      </c>
      <c r="I40" t="s">
        <v>6</v>
      </c>
      <c r="J40" s="3">
        <v>413913</v>
      </c>
      <c r="M40" t="str">
        <f>_xlfn.CONCAT(I40," &amp; ", J40, " &amp; ", K40, " &amp; ", L40, "\cr")</f>
        <v>Original &amp; 413913 &amp;  &amp; \cr</v>
      </c>
    </row>
    <row r="41" spans="1:13" x14ac:dyDescent="0.2">
      <c r="B41">
        <v>413907</v>
      </c>
      <c r="C41">
        <f>B40-B41</f>
        <v>1</v>
      </c>
      <c r="D41">
        <f>C41/B40</f>
        <v>2.4159958251592141E-6</v>
      </c>
      <c r="I41" t="s">
        <v>7</v>
      </c>
      <c r="J41" s="3">
        <f>B40</f>
        <v>413908</v>
      </c>
      <c r="K41" s="3">
        <f>J40-J41</f>
        <v>5</v>
      </c>
      <c r="L41" s="4">
        <f>ROUND(K41/J40*100,5)</f>
        <v>1.2099999999999999E-3</v>
      </c>
      <c r="M41" t="str">
        <f>_xlfn.CONCAT(I41," &amp; ", J41, " &amp; ", K41, " &amp; ", L41, "\%\cr")</f>
        <v>Tomek Once &amp; 413908 &amp; 5 &amp; 0.00121\%\cr</v>
      </c>
    </row>
    <row r="42" spans="1:13" x14ac:dyDescent="0.2">
      <c r="C42">
        <f>C40+C41</f>
        <v>6</v>
      </c>
      <c r="D42">
        <f>D40+D41</f>
        <v>1.4495829026822366E-5</v>
      </c>
      <c r="I42" t="s">
        <v>8</v>
      </c>
      <c r="J42" s="3">
        <f>B41</f>
        <v>413907</v>
      </c>
      <c r="K42" s="3">
        <f>J41-J42</f>
        <v>1</v>
      </c>
      <c r="L42" s="4">
        <f>ROUND(K42/J41*100,5)</f>
        <v>2.4000000000000001E-4</v>
      </c>
      <c r="M42" t="str">
        <f>_xlfn.CONCAT(I42," &amp; ", J42, " &amp; ", K42, " &amp; ", L42, "\%\cr\cline{3-4}")</f>
        <v>Tomek Twice &amp; 413907 &amp; 1 &amp; 0.00024\%\cr\cline{3-4}</v>
      </c>
    </row>
    <row r="43" spans="1:13" x14ac:dyDescent="0.2">
      <c r="I43" t="s">
        <v>15</v>
      </c>
      <c r="K43" s="3">
        <f>K41+K42</f>
        <v>6</v>
      </c>
      <c r="L43" s="4">
        <f>L41+L42</f>
        <v>1.4499999999999999E-3</v>
      </c>
      <c r="M43" t="str">
        <f>_xlfn.CONCAT(I43," &amp; ", J43, " &amp; ", K43, " &amp; ", L43, "\%\cr")</f>
        <v>Total Change &amp;  &amp; 6 &amp; 0.00145\%\cr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2023-04-09T17:06:37Z</dcterms:created>
  <dcterms:modified xsi:type="dcterms:W3CDTF">2023-04-17T10:21:26Z</dcterms:modified>
</cp:coreProperties>
</file>