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urkman/Documents/Research/Research_Git_Repo/Analysis_Spreadsheets/"/>
    </mc:Choice>
  </mc:AlternateContent>
  <xr:revisionPtr revIDLastSave="0" documentId="13_ncr:1_{B66F1002-9DE0-814F-B50C-C2F7228C3FAE}" xr6:coauthVersionLast="47" xr6:coauthVersionMax="47" xr10:uidLastSave="{00000000-0000-0000-0000-000000000000}"/>
  <bookViews>
    <workbookView xWindow="380" yWindow="500" windowWidth="28040" windowHeight="16940" xr2:uid="{02D57581-3E2F-8640-9430-32EFB5BAE69B}"/>
  </bookViews>
  <sheets>
    <sheet name="Sheet1" sheetId="1" r:id="rId1"/>
    <sheet name="Data Typ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5" i="1" l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43" i="1"/>
  <c r="S31" i="1"/>
  <c r="S44" i="1"/>
  <c r="S45" i="1"/>
  <c r="S46" i="1"/>
  <c r="S47" i="1"/>
  <c r="S32" i="1"/>
  <c r="S33" i="1"/>
  <c r="S34" i="1"/>
  <c r="S35" i="1"/>
  <c r="S36" i="1"/>
  <c r="S37" i="1"/>
  <c r="S2" i="1"/>
  <c r="S3" i="1"/>
  <c r="S38" i="1"/>
  <c r="S39" i="1"/>
  <c r="S48" i="1"/>
  <c r="S49" i="1"/>
  <c r="S40" i="1"/>
  <c r="S41" i="1"/>
  <c r="S50" i="1"/>
  <c r="S42" i="1"/>
  <c r="S51" i="1"/>
  <c r="S52" i="1"/>
  <c r="S53" i="1"/>
  <c r="S4" i="1"/>
  <c r="O43" i="1"/>
  <c r="U43" i="1" l="1"/>
  <c r="U1" i="1"/>
  <c r="G33" i="2" a="1"/>
  <c r="G33" i="2" s="1"/>
  <c r="G34" i="2" s="1"/>
  <c r="G32" i="2" a="1"/>
  <c r="G32" i="2" s="1"/>
  <c r="P44" i="1"/>
  <c r="P45" i="1"/>
  <c r="P46" i="1"/>
  <c r="P47" i="1"/>
  <c r="P5" i="1"/>
  <c r="P6" i="1"/>
  <c r="P8" i="1"/>
  <c r="P9" i="1"/>
  <c r="P10" i="1"/>
  <c r="P3" i="1"/>
  <c r="P11" i="1"/>
  <c r="P12" i="1"/>
  <c r="P13" i="1"/>
  <c r="P14" i="1"/>
  <c r="P15" i="1"/>
  <c r="P39" i="1"/>
  <c r="P16" i="1"/>
  <c r="P49" i="1"/>
  <c r="P48" i="1"/>
  <c r="P17" i="1"/>
  <c r="P18" i="1"/>
  <c r="P20" i="1"/>
  <c r="P21" i="1"/>
  <c r="P22" i="1"/>
  <c r="P50" i="1"/>
  <c r="P24" i="1"/>
  <c r="P25" i="1"/>
  <c r="P26" i="1"/>
  <c r="P51" i="1"/>
  <c r="P52" i="1"/>
  <c r="P27" i="1"/>
  <c r="P53" i="1"/>
  <c r="P28" i="1"/>
  <c r="P29" i="1"/>
  <c r="P30" i="1"/>
  <c r="P4" i="1"/>
  <c r="N44" i="1"/>
  <c r="N45" i="1"/>
  <c r="N46" i="1"/>
  <c r="N47" i="1"/>
  <c r="N5" i="1"/>
  <c r="N6" i="1"/>
  <c r="N8" i="1"/>
  <c r="N9" i="1"/>
  <c r="N10" i="1"/>
  <c r="N3" i="1"/>
  <c r="N11" i="1"/>
  <c r="N12" i="1"/>
  <c r="N13" i="1"/>
  <c r="N14" i="1"/>
  <c r="N15" i="1"/>
  <c r="N39" i="1"/>
  <c r="N16" i="1"/>
  <c r="N49" i="1"/>
  <c r="N48" i="1"/>
  <c r="N17" i="1"/>
  <c r="N18" i="1"/>
  <c r="N20" i="1"/>
  <c r="N21" i="1"/>
  <c r="N22" i="1"/>
  <c r="N50" i="1"/>
  <c r="N24" i="1"/>
  <c r="N25" i="1"/>
  <c r="N26" i="1"/>
  <c r="N51" i="1"/>
  <c r="N52" i="1"/>
  <c r="N27" i="1"/>
  <c r="N53" i="1"/>
  <c r="N28" i="1"/>
  <c r="N29" i="1"/>
  <c r="N30" i="1"/>
  <c r="N4" i="1"/>
  <c r="M31" i="1"/>
  <c r="M44" i="1"/>
  <c r="M45" i="1"/>
  <c r="M46" i="1"/>
  <c r="M47" i="1"/>
  <c r="M32" i="1"/>
  <c r="M5" i="1"/>
  <c r="M33" i="1"/>
  <c r="M34" i="1"/>
  <c r="M6" i="1"/>
  <c r="M7" i="1"/>
  <c r="M8" i="1"/>
  <c r="M35" i="1"/>
  <c r="M9" i="1"/>
  <c r="M36" i="1"/>
  <c r="M10" i="1"/>
  <c r="M37" i="1"/>
  <c r="M2" i="1"/>
  <c r="M3" i="1"/>
  <c r="M11" i="1"/>
  <c r="M12" i="1"/>
  <c r="M38" i="1"/>
  <c r="M13" i="1"/>
  <c r="M14" i="1"/>
  <c r="M15" i="1"/>
  <c r="M39" i="1"/>
  <c r="M16" i="1"/>
  <c r="M49" i="1"/>
  <c r="M48" i="1"/>
  <c r="M17" i="1"/>
  <c r="M18" i="1"/>
  <c r="M40" i="1"/>
  <c r="M20" i="1"/>
  <c r="M41" i="1"/>
  <c r="M21" i="1"/>
  <c r="M19" i="1"/>
  <c r="M22" i="1"/>
  <c r="M50" i="1"/>
  <c r="M23" i="1"/>
  <c r="M24" i="1"/>
  <c r="M25" i="1"/>
  <c r="M26" i="1"/>
  <c r="M42" i="1"/>
  <c r="M51" i="1"/>
  <c r="M52" i="1"/>
  <c r="M27" i="1"/>
  <c r="M53" i="1"/>
  <c r="M28" i="1"/>
  <c r="M29" i="1"/>
  <c r="M30" i="1"/>
  <c r="M4" i="1"/>
  <c r="L24" i="1"/>
  <c r="L25" i="1"/>
  <c r="L26" i="1"/>
  <c r="L42" i="1"/>
  <c r="L51" i="1"/>
  <c r="L52" i="1"/>
  <c r="L27" i="1"/>
  <c r="L53" i="1"/>
  <c r="L28" i="1"/>
  <c r="L29" i="1"/>
  <c r="L30" i="1"/>
  <c r="L31" i="1"/>
  <c r="L44" i="1"/>
  <c r="L45" i="1"/>
  <c r="L46" i="1"/>
  <c r="L47" i="1"/>
  <c r="L32" i="1"/>
  <c r="L5" i="1"/>
  <c r="L33" i="1"/>
  <c r="L34" i="1"/>
  <c r="L6" i="1"/>
  <c r="L7" i="1"/>
  <c r="L8" i="1"/>
  <c r="L35" i="1"/>
  <c r="L9" i="1"/>
  <c r="L36" i="1"/>
  <c r="L10" i="1"/>
  <c r="L37" i="1"/>
  <c r="L2" i="1"/>
  <c r="L3" i="1"/>
  <c r="L11" i="1"/>
  <c r="L12" i="1"/>
  <c r="L38" i="1"/>
  <c r="L13" i="1"/>
  <c r="L14" i="1"/>
  <c r="L15" i="1"/>
  <c r="L39" i="1"/>
  <c r="L16" i="1"/>
  <c r="L49" i="1"/>
  <c r="L48" i="1"/>
  <c r="L17" i="1"/>
  <c r="L18" i="1"/>
  <c r="L40" i="1"/>
  <c r="L20" i="1"/>
  <c r="L41" i="1"/>
  <c r="L21" i="1"/>
  <c r="L19" i="1"/>
  <c r="L22" i="1"/>
  <c r="L50" i="1"/>
  <c r="L23" i="1"/>
  <c r="L4" i="1"/>
  <c r="U53" i="1" l="1"/>
  <c r="O53" i="1"/>
  <c r="U22" i="1"/>
  <c r="O22" i="1"/>
  <c r="AA22" i="1" s="1"/>
  <c r="U39" i="1"/>
  <c r="O39" i="1"/>
  <c r="U9" i="1"/>
  <c r="O9" i="1"/>
  <c r="AA9" i="1" s="1"/>
  <c r="U52" i="1"/>
  <c r="O52" i="1"/>
  <c r="U14" i="1"/>
  <c r="O14" i="1"/>
  <c r="AA14" i="1" s="1"/>
  <c r="U51" i="1"/>
  <c r="O51" i="1"/>
  <c r="U5" i="1"/>
  <c r="O5" i="1"/>
  <c r="AA5" i="1" s="1"/>
  <c r="U26" i="1"/>
  <c r="O26" i="1"/>
  <c r="AA26" i="1" s="1"/>
  <c r="U12" i="1"/>
  <c r="O12" i="1"/>
  <c r="AA12" i="1" s="1"/>
  <c r="U47" i="1"/>
  <c r="O47" i="1"/>
  <c r="U30" i="1"/>
  <c r="O30" i="1"/>
  <c r="AA30" i="1" s="1"/>
  <c r="U25" i="1"/>
  <c r="O25" i="1"/>
  <c r="AA25" i="1" s="1"/>
  <c r="U48" i="1"/>
  <c r="O48" i="1"/>
  <c r="U11" i="1"/>
  <c r="O11" i="1"/>
  <c r="AA11" i="1" s="1"/>
  <c r="U46" i="1"/>
  <c r="O46" i="1"/>
  <c r="U27" i="1"/>
  <c r="O27" i="1"/>
  <c r="AA27" i="1" s="1"/>
  <c r="U15" i="1"/>
  <c r="O15" i="1"/>
  <c r="AA15" i="1" s="1"/>
  <c r="U8" i="1"/>
  <c r="O8" i="1"/>
  <c r="AA8" i="1" s="1"/>
  <c r="U20" i="1"/>
  <c r="O20" i="1"/>
  <c r="AA20" i="1" s="1"/>
  <c r="U13" i="1"/>
  <c r="O13" i="1"/>
  <c r="AA13" i="1" s="1"/>
  <c r="U17" i="1"/>
  <c r="O17" i="1"/>
  <c r="AA17" i="1" s="1"/>
  <c r="U29" i="1"/>
  <c r="O29" i="1"/>
  <c r="AA29" i="1" s="1"/>
  <c r="U24" i="1"/>
  <c r="O24" i="1"/>
  <c r="AA24" i="1" s="1"/>
  <c r="U49" i="1"/>
  <c r="O49" i="1"/>
  <c r="U3" i="1"/>
  <c r="O3" i="1"/>
  <c r="U45" i="1"/>
  <c r="O45" i="1"/>
  <c r="U21" i="1"/>
  <c r="O21" i="1"/>
  <c r="AA21" i="1" s="1"/>
  <c r="U6" i="1"/>
  <c r="O6" i="1"/>
  <c r="AA6" i="1" s="1"/>
  <c r="U18" i="1"/>
  <c r="O18" i="1"/>
  <c r="AA18" i="1" s="1"/>
  <c r="U4" i="1"/>
  <c r="O4" i="1"/>
  <c r="AA4" i="1" s="1"/>
  <c r="U28" i="1"/>
  <c r="O28" i="1"/>
  <c r="AA28" i="1" s="1"/>
  <c r="U50" i="1"/>
  <c r="O50" i="1"/>
  <c r="U16" i="1"/>
  <c r="O16" i="1"/>
  <c r="AA16" i="1" s="1"/>
  <c r="U10" i="1"/>
  <c r="O10" i="1"/>
  <c r="AA10" i="1" s="1"/>
  <c r="U44" i="1"/>
  <c r="O44" i="1"/>
  <c r="N2" i="1"/>
  <c r="N41" i="1"/>
  <c r="N31" i="1"/>
  <c r="N37" i="1"/>
  <c r="N33" i="1"/>
  <c r="N23" i="1"/>
  <c r="N34" i="1"/>
  <c r="N40" i="1"/>
  <c r="N36" i="1"/>
  <c r="O36" i="1" s="1"/>
  <c r="N32" i="1"/>
  <c r="N35" i="1"/>
  <c r="O35" i="1" s="1"/>
  <c r="N42" i="1"/>
  <c r="N7" i="1"/>
  <c r="N38" i="1"/>
  <c r="N19" i="1"/>
  <c r="O19" i="1" s="1"/>
  <c r="AA19" i="1" s="1"/>
  <c r="P41" i="1"/>
  <c r="P2" i="1"/>
  <c r="U2" i="1" l="1"/>
  <c r="O2" i="1"/>
  <c r="U40" i="1"/>
  <c r="O40" i="1"/>
  <c r="U34" i="1"/>
  <c r="O34" i="1"/>
  <c r="U38" i="1"/>
  <c r="O38" i="1"/>
  <c r="U23" i="1"/>
  <c r="O23" i="1"/>
  <c r="AA23" i="1" s="1"/>
  <c r="U33" i="1"/>
  <c r="O33" i="1"/>
  <c r="U42" i="1"/>
  <c r="O42" i="1"/>
  <c r="U37" i="1"/>
  <c r="O37" i="1"/>
  <c r="U31" i="1"/>
  <c r="O31" i="1"/>
  <c r="U32" i="1"/>
  <c r="O32" i="1"/>
  <c r="U41" i="1"/>
  <c r="O41" i="1"/>
  <c r="U7" i="1"/>
  <c r="O7" i="1"/>
  <c r="AA7" i="1" s="1"/>
  <c r="P42" i="1"/>
  <c r="P40" i="1"/>
  <c r="P38" i="1"/>
  <c r="P33" i="1"/>
  <c r="P7" i="1"/>
  <c r="P23" i="1"/>
  <c r="P35" i="1"/>
  <c r="U35" i="1"/>
  <c r="P37" i="1"/>
  <c r="P34" i="1"/>
  <c r="P31" i="1"/>
  <c r="P19" i="1"/>
  <c r="U19" i="1"/>
  <c r="P36" i="1"/>
  <c r="U36" i="1"/>
  <c r="P3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<sst xmlns="http://schemas.openxmlformats.org/spreadsheetml/2006/main" count="428" uniqueCount="126">
  <si>
    <t>ALCHL_IM</t>
  </si>
  <si>
    <t>ALCOHOL</t>
  </si>
  <si>
    <t>CASENUM</t>
  </si>
  <si>
    <t>CF1</t>
  </si>
  <si>
    <t>CF2</t>
  </si>
  <si>
    <t>CF3</t>
  </si>
  <si>
    <t>DAY_WEEK</t>
  </si>
  <si>
    <t>EVENT1_IM</t>
  </si>
  <si>
    <t>HARM_EV</t>
  </si>
  <si>
    <t>HOUR</t>
  </si>
  <si>
    <t>HOUR_IM</t>
  </si>
  <si>
    <t>INT_HWY</t>
  </si>
  <si>
    <t>LGTCON_IM</t>
  </si>
  <si>
    <t>LGT_COND</t>
  </si>
  <si>
    <t>MANCOL_IM</t>
  </si>
  <si>
    <t>MAN_COLL</t>
  </si>
  <si>
    <t>MAXSEV_IM</t>
  </si>
  <si>
    <t>MAX_SEV</t>
  </si>
  <si>
    <t>MINUTE</t>
  </si>
  <si>
    <t>MINUTE_IM</t>
  </si>
  <si>
    <t>MONTH</t>
  </si>
  <si>
    <t>NO_INJ_IM</t>
  </si>
  <si>
    <t>NUM_INJ</t>
  </si>
  <si>
    <t>PEDS</t>
  </si>
  <si>
    <t>PERMVIT</t>
  </si>
  <si>
    <t>PERNOTMVIT</t>
  </si>
  <si>
    <t>PJ</t>
  </si>
  <si>
    <t>PSU</t>
  </si>
  <si>
    <t>PSUSTRAT</t>
  </si>
  <si>
    <t>PSU_VAR</t>
  </si>
  <si>
    <t>PVH_INVL</t>
  </si>
  <si>
    <t>REGION</t>
  </si>
  <si>
    <t>RELJCT1</t>
  </si>
  <si>
    <t>RELJCT1_IM</t>
  </si>
  <si>
    <t>RELJCT2</t>
  </si>
  <si>
    <t>RELJCT2_IM</t>
  </si>
  <si>
    <t>REL_ROAD</t>
  </si>
  <si>
    <t>SCH_BUS</t>
  </si>
  <si>
    <t>STRATUM</t>
  </si>
  <si>
    <t>TYP_INT</t>
  </si>
  <si>
    <t>URBANICITY</t>
  </si>
  <si>
    <t>VE_FORMS</t>
  </si>
  <si>
    <t>VE_TOTAL</t>
  </si>
  <si>
    <t>WEATHER</t>
  </si>
  <si>
    <t>WEATHER1</t>
  </si>
  <si>
    <t>WEATHER2</t>
  </si>
  <si>
    <t>WEATHR_IM</t>
  </si>
  <si>
    <t>WEIGHT</t>
  </si>
  <si>
    <t>WKDY_IM</t>
  </si>
  <si>
    <t>WRK_ZONE</t>
  </si>
  <si>
    <t>YEAR</t>
  </si>
  <si>
    <t xml:space="preserve"> Feature </t>
  </si>
  <si>
    <t xml:space="preserve"> Meaning </t>
  </si>
  <si>
    <t xml:space="preserve"> Number of Values </t>
  </si>
  <si>
    <t xml:space="preserve"> Number of Missing Values </t>
  </si>
  <si>
    <t xml:space="preserve"> Notes </t>
  </si>
  <si>
    <t>Values Signifying ''Missing''</t>
  </si>
  <si>
    <t>Number of persons not in motor vehicles</t>
  </si>
  <si>
    <t>Number of Persons Not in Motor Vehicles in Transport </t>
  </si>
  <si>
    <t>Number of vehicles in crash</t>
  </si>
  <si>
    <t>Number of Motor Vehicles in Transport </t>
  </si>
  <si>
    <t>Continuous, Categorical, Count, Mixed, Transfer, or Drop</t>
  </si>
  <si>
    <t>Count</t>
  </si>
  <si>
    <t>Number of Parked/Working Vehicles in the Crash </t>
  </si>
  <si>
    <t>Number of Persons in Motor Vehicles in Transport </t>
  </si>
  <si>
    <t>Categorical</t>
  </si>
  <si>
    <t>DAY_WEEK Imputed</t>
  </si>
  <si>
    <t>First Harmful Event </t>
  </si>
  <si>
    <t>HARM_EV Imputed</t>
  </si>
  <si>
    <t>Manner of Collision of the First Harmful Event </t>
  </si>
  <si>
    <t>MAN_COLL Imputed</t>
  </si>
  <si>
    <t>Relation to Junction-Within Interchange Area </t>
  </si>
  <si>
    <t>RELJCT1 Imputed</t>
  </si>
  <si>
    <t>Relation to Junction-Specific Location </t>
  </si>
  <si>
    <t>RELJCT2 Imputed</t>
  </si>
  <si>
    <t>Type of Intersection </t>
  </si>
  <si>
    <t>Relation to Trafficway </t>
  </si>
  <si>
    <t>Work Zone</t>
  </si>
  <si>
    <t>Light Condition</t>
  </si>
  <si>
    <t>LGT_COND Imputed</t>
  </si>
  <si>
    <t>WEATHER Imputed</t>
  </si>
  <si>
    <t>Interstate Highway</t>
  </si>
  <si>
    <t>Maximum Severity in Crash</t>
  </si>
  <si>
    <t>MAX_SEV Imputed</t>
  </si>
  <si>
    <t>Derived Data Element</t>
  </si>
  <si>
    <t>Number Injured in Crash</t>
  </si>
  <si>
    <t>Change 98 to 0; derived data element</t>
  </si>
  <si>
    <t>NUM_INJ Imputed</t>
  </si>
  <si>
    <t>Alcohol Involved in Crash </t>
  </si>
  <si>
    <t>ALCOHOL Imputed</t>
  </si>
  <si>
    <t>Discontinued</t>
  </si>
  <si>
    <t>Transfer</t>
  </si>
  <si>
    <t>Drop</t>
  </si>
  <si>
    <t>Case weight</t>
  </si>
  <si>
    <t/>
  </si>
  <si>
    <t xml:space="preserve">        ['ALCOHOL',[9]],</t>
  </si>
  <si>
    <t xml:space="preserve">        ['DAY_WEEK',[9]],</t>
  </si>
  <si>
    <t xml:space="preserve">        ['HARM_EV',[98,99]],</t>
  </si>
  <si>
    <t xml:space="preserve">        ['HOUR',[99]],</t>
  </si>
  <si>
    <t xml:space="preserve">        ['INT_HWY',[9]],</t>
  </si>
  <si>
    <t xml:space="preserve">        ['LGT_COND',[8,9]],</t>
  </si>
  <si>
    <t xml:space="preserve">        ['MAN_COLL',[98,99]],</t>
  </si>
  <si>
    <t xml:space="preserve">        ['MAX_SEV',[9]],</t>
  </si>
  <si>
    <t xml:space="preserve">        ['MINUTE',[99]],</t>
  </si>
  <si>
    <t xml:space="preserve">        ['NUM_INJ',[99]],</t>
  </si>
  <si>
    <t xml:space="preserve">        ['RELJCT1',[8,9]],</t>
  </si>
  <si>
    <t xml:space="preserve">        ['RELJCT2',[98,99]],</t>
  </si>
  <si>
    <t xml:space="preserve">        ['REL_ROAD',[98,99]],</t>
  </si>
  <si>
    <t xml:space="preserve">        ['TYP_INT',[98,99]],</t>
  </si>
  <si>
    <t xml:space="preserve">        ['WEATHER',[98,99]],</t>
  </si>
  <si>
    <t>Number of Samples signified as "Missing"</t>
  </si>
  <si>
    <t>Use?</t>
  </si>
  <si>
    <t>Yes, for correlating different datasets</t>
  </si>
  <si>
    <t>Imputed as WKDY_IM</t>
  </si>
  <si>
    <t>Yes</t>
  </si>
  <si>
    <t>---</t>
  </si>
  <si>
    <t>Derived from data we don't have</t>
  </si>
  <si>
    <t>Noise</t>
  </si>
  <si>
    <t>Primary Sampling Unit (Location)</t>
  </si>
  <si>
    <t>Derived from PSU</t>
  </si>
  <si>
    <t>Police Jurisdiction</t>
  </si>
  <si>
    <t>Proxy for location, but would need to bin, and PSU is this binned.</t>
  </si>
  <si>
    <t>Location</t>
  </si>
  <si>
    <t>Use for Imputation?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</si>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</sst>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sz val="12"/>
      <color theme="1"/>
      <name val="Times New Roman"/>
      <family val="1"/>
    </font>
    <font>
      <b/>
      <i/>
      <sz val="12"/>
      <color theme="1"/>
      <name val="Arial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E98C6-B854-3344-94C4-B7000027440B}">
  <dimension ref="A1:AA53"/>
  <sheetViews>
    <sheetView tabSelected="1" topLeftCell="A19" zoomScale="120" zoomScaleNormal="120" workbookViewId="0">
      <pane xSplit="1" topLeftCell="B1" activePane="topRight" state="frozen"/>
      <selection pane="topRight" activeCell="A19" sqref="A19"/>
    </sheetView>
  </sheetViews>
  <sheetFormatPr baseColWidth="10" defaultRowHeight="16" x14ac:dyDescent="0.2"/>
  <cols>
    <col min="1" max="3" width="16.33203125" customWidth="1"/>
    <col min="4" max="4" width="22.6640625" customWidth="1"/>
    <col min="5" max="5" width="17.1640625" customWidth="1"/>
    <col min="6" max="6" width="26.33203125" customWidth="1"/>
    <col min="7" max="7" width="31.5" customWidth="1"/>
    <col min="8" max="8" width="31.1640625" customWidth="1"/>
  </cols>
  <sheetData>
    <row r="1" spans="1:27" x14ac:dyDescent="0.2">
      <c r="A1" t="s">
        <v>51</v>
      </c>
      <c r="B1" t="s">
        <v>123</v>
      </c>
      <c r="C1" t="s">
        <v>111</v>
      </c>
      <c r="D1" t="s">
        <v>52</v>
      </c>
      <c r="E1" t="s">
        <v>53</v>
      </c>
      <c r="F1" t="s">
        <v>54</v>
      </c>
      <c r="G1" t="s">
        <v>61</v>
      </c>
      <c r="H1" t="s">
        <v>55</v>
      </c>
      <c r="N1" t="s">
        <v>56</v>
      </c>
      <c r="R1" t="s">
        <v>110</v>
      </c>
      <c r="U1" t="str">
        <f t="shared" ref="U1:U32" si="0">_xlfn.CONCAT(" | ", A1,  " | ", C1, " | ", D1, " | ", E1, " | ", F1, " | ", G1, " | ", N1, " | ", R1, " | ", H1, " | ")</f>
        <v xml:space="preserve"> |  Feature  | Use? |  Meaning  |  Number of Values  |  Number of Missing Values  | Continuous, Categorical, Count, Mixed, Transfer, or Drop | Values Signifying ''Missing'' | Number of Samples signified as "Missing" |  Notes  | </v>
      </c>
    </row>
    <row r="2" spans="1:27" ht="19" x14ac:dyDescent="0.25">
      <c r="A2" s="1" t="s">
        <v>18</v>
      </c>
      <c r="B2" s="1" t="s">
        <v>125</v>
      </c>
      <c r="C2" s="1"/>
      <c r="D2" s="1"/>
      <c r="E2">
        <v>61</v>
      </c>
      <c r="F2">
        <v>0</v>
      </c>
      <c r="G2" t="s">
        <v>65</v>
      </c>
      <c r="I2">
        <v>99</v>
      </c>
      <c r="L2" t="str">
        <f>IF(ISBLANK(I2),"",_xlfn.CONCAT("[",I2))</f>
        <v>[99</v>
      </c>
      <c r="M2" t="str">
        <f>IF(ISBLANK(J2),"]",_xlfn.CONCAT(",",J2,"]"))</f>
        <v>]</v>
      </c>
      <c r="N2" t="str">
        <f>IF(ISBLANK(I2),"",_xlfn.CONCAT(L2,M2))</f>
        <v>[99]</v>
      </c>
      <c r="O2" t="str">
        <f>IF(N2="","[]",_xlfn.CONCAT(L2,M2))</f>
        <v>[99]</v>
      </c>
      <c r="P2" t="str">
        <f>IF(ISBLANK(I2),"",_xlfn.CONCAT("        ['",A2,"',",N2,"],"))</f>
        <v xml:space="preserve">        ['MINUTE',[99]],</v>
      </c>
      <c r="Q2" t="s">
        <v>94</v>
      </c>
      <c r="R2">
        <v>1127</v>
      </c>
      <c r="S2">
        <f>IF(ISBLANK(R2),0,R2)</f>
        <v>1127</v>
      </c>
      <c r="U2" t="str">
        <f>_xlfn.CONCAT(" | ", A2,  " | ", C2, " | ", D2, " | ", E2, " | ", F2, " | ", G2, " | ", N2, " | ", R2, " | ", H2, " | ")</f>
        <v xml:space="preserve"> | MINUTE |  |  | 61 | 0 | Categorical | [99] | 1127 |  | </v>
      </c>
    </row>
    <row r="3" spans="1:27" ht="19" x14ac:dyDescent="0.25">
      <c r="A3" s="1" t="s">
        <v>19</v>
      </c>
      <c r="B3" s="1" t="s">
        <v>125</v>
      </c>
      <c r="C3" s="1"/>
      <c r="D3" s="1"/>
      <c r="E3">
        <v>60</v>
      </c>
      <c r="F3">
        <v>0</v>
      </c>
      <c r="G3" t="s">
        <v>65</v>
      </c>
      <c r="L3" t="str">
        <f>IF(ISBLANK(I3),"",_xlfn.CONCAT("[",I3))</f>
        <v/>
      </c>
      <c r="M3" t="str">
        <f>IF(ISBLANK(J3),"]",_xlfn.CONCAT(",",J3,"]"))</f>
        <v>]</v>
      </c>
      <c r="N3" t="str">
        <f>IF(ISBLANK(I3),"",_xlfn.CONCAT(L3,M3))</f>
        <v/>
      </c>
      <c r="O3" t="str">
        <f>IF(N3="","[]",_xlfn.CONCAT(L3,M3))</f>
        <v>[]</v>
      </c>
      <c r="P3" t="str">
        <f>IF(ISBLANK(I3),"",_xlfn.CONCAT("        ['",A3,"',",N3,"],"))</f>
        <v/>
      </c>
      <c r="Q3" t="s">
        <v>94</v>
      </c>
      <c r="S3">
        <f>IF(ISBLANK(R3),0,R3)</f>
        <v>0</v>
      </c>
      <c r="U3" t="str">
        <f>_xlfn.CONCAT(" | ", A3,  " | ", C3, " | ", D3, " | ", E3, " | ", F3, " | ", G3, " | ", N3, " | ", R3, " | ", H3, " | ")</f>
        <v xml:space="preserve"> | MINUTE_IM |  |  | 60 | 0 | Categorical |  |  |  | </v>
      </c>
    </row>
    <row r="4" spans="1:27" ht="19" x14ac:dyDescent="0.25">
      <c r="A4" s="1" t="s">
        <v>0</v>
      </c>
      <c r="B4" s="1" t="s">
        <v>114</v>
      </c>
      <c r="C4" s="1"/>
      <c r="D4" s="1" t="s">
        <v>89</v>
      </c>
      <c r="E4">
        <v>2</v>
      </c>
      <c r="F4">
        <v>0</v>
      </c>
      <c r="G4" t="s">
        <v>65</v>
      </c>
      <c r="L4" t="str">
        <f>IF(ISBLANK(I4),"",_xlfn.CONCAT("[",I4))</f>
        <v/>
      </c>
      <c r="M4" t="str">
        <f>IF(ISBLANK(J4),"]",_xlfn.CONCAT(",",J4,"]"))</f>
        <v>]</v>
      </c>
      <c r="N4" t="str">
        <f>IF(ISBLANK(I4),"",_xlfn.CONCAT(L4,M4))</f>
        <v/>
      </c>
      <c r="O4" t="str">
        <f>IF(N4="","[]",_xlfn.CONCAT(L4,M4))</f>
        <v>[]</v>
      </c>
      <c r="P4" t="str">
        <f>IF(ISBLANK(I4),"",_xlfn.CONCAT("        ['",A4,"',",N4,"],"))</f>
        <v/>
      </c>
      <c r="Q4" t="s">
        <v>94</v>
      </c>
      <c r="S4">
        <f>IF(ISBLANK(R4),0,R4)</f>
        <v>0</v>
      </c>
      <c r="U4" t="str">
        <f>_xlfn.CONCAT(" | ", A4,  " | ", C4, " | ", D4, " | ", E4, " | ", F4, " | ", G4, " | ", N4, " | ", R4, " | ", H4, " | ")</f>
        <v xml:space="preserve"> | ALCHL_IM |  | ALCOHOL Imputed | 2 | 0 | Categorical |  |  |  | </v>
      </c>
      <c r="AA4" t="str">
        <f>_xlfn.CONCAT("    [""",A4,""", ",O4,", ",E4,", ",S4,"],")</f>
        <v xml:space="preserve">    ["ALCHL_IM", [], 2, 0],</v>
      </c>
    </row>
    <row r="5" spans="1:27" ht="19" x14ac:dyDescent="0.25">
      <c r="A5" s="1" t="s">
        <v>7</v>
      </c>
      <c r="B5" s="1" t="s">
        <v>114</v>
      </c>
      <c r="C5" s="1"/>
      <c r="D5" s="1" t="s">
        <v>68</v>
      </c>
      <c r="E5">
        <v>54</v>
      </c>
      <c r="F5">
        <v>0</v>
      </c>
      <c r="G5" t="s">
        <v>65</v>
      </c>
      <c r="L5" t="str">
        <f>IF(ISBLANK(I5),"",_xlfn.CONCAT("[",I5))</f>
        <v/>
      </c>
      <c r="M5" t="str">
        <f>IF(ISBLANK(J5),"]",_xlfn.CONCAT(",",J5,"]"))</f>
        <v>]</v>
      </c>
      <c r="N5" t="str">
        <f>IF(ISBLANK(I5),"",_xlfn.CONCAT(L5,M5))</f>
        <v/>
      </c>
      <c r="O5" t="str">
        <f>IF(N5="","[]",_xlfn.CONCAT(L5,M5))</f>
        <v>[]</v>
      </c>
      <c r="P5" t="str">
        <f>IF(ISBLANK(I5),"",_xlfn.CONCAT("        ['",A5,"',",N5,"],"))</f>
        <v/>
      </c>
      <c r="Q5" t="s">
        <v>94</v>
      </c>
      <c r="S5">
        <f>IF(ISBLANK(R5),0,R5)</f>
        <v>0</v>
      </c>
      <c r="U5" t="str">
        <f>_xlfn.CONCAT(" | ", A5,  " | ", C5, " | ", D5, " | ", E5, " | ", F5, " | ", G5, " | ", N5, " | ", R5, " | ", H5, " | ")</f>
        <v xml:space="preserve"> | EVENT1_IM |  | HARM_EV Imputed | 54 | 0 | Categorical |  |  |  | </v>
      </c>
      <c r="AA5" t="str">
        <f>_xlfn.CONCAT("    [""",A5,""", ",O5,", ",E5,", ",S5,"],")</f>
        <v xml:space="preserve">    ["EVENT1_IM", [], 54, 0],</v>
      </c>
    </row>
    <row r="6" spans="1:27" ht="19" x14ac:dyDescent="0.25">
      <c r="A6" s="1" t="s">
        <v>10</v>
      </c>
      <c r="B6" s="1" t="s">
        <v>114</v>
      </c>
      <c r="C6" s="1" t="s">
        <v>114</v>
      </c>
      <c r="D6" s="1"/>
      <c r="E6">
        <v>24</v>
      </c>
      <c r="F6">
        <v>0</v>
      </c>
      <c r="G6" t="s">
        <v>65</v>
      </c>
      <c r="L6" t="str">
        <f>IF(ISBLANK(I6),"",_xlfn.CONCAT("[",I6))</f>
        <v/>
      </c>
      <c r="M6" t="str">
        <f>IF(ISBLANK(J6),"]",_xlfn.CONCAT(",",J6,"]"))</f>
        <v>]</v>
      </c>
      <c r="N6" t="str">
        <f>IF(ISBLANK(I6),"",_xlfn.CONCAT(L6,M6))</f>
        <v/>
      </c>
      <c r="O6" t="str">
        <f>IF(N6="","[]",_xlfn.CONCAT(L6,M6))</f>
        <v>[]</v>
      </c>
      <c r="P6" t="str">
        <f>IF(ISBLANK(I6),"",_xlfn.CONCAT("        ['",A6,"',",N6,"],"))</f>
        <v/>
      </c>
      <c r="Q6" t="s">
        <v>94</v>
      </c>
      <c r="S6">
        <f>IF(ISBLANK(R6),0,R6)</f>
        <v>0</v>
      </c>
      <c r="U6" t="str">
        <f>_xlfn.CONCAT(" | ", A6,  " | ", C6, " | ", D6, " | ", E6, " | ", F6, " | ", G6, " | ", N6, " | ", R6, " | ", H6, " | ")</f>
        <v xml:space="preserve"> | HOUR_IM | Yes |  | 24 | 0 | Categorical |  |  |  | </v>
      </c>
      <c r="AA6" t="str">
        <f>_xlfn.CONCAT("    [""",A6,""", ",O6,", ",E6,", ",S6,"],")</f>
        <v xml:space="preserve">    ["HOUR_IM", [], 24, 0],</v>
      </c>
    </row>
    <row r="7" spans="1:27" ht="19" x14ac:dyDescent="0.25">
      <c r="A7" s="1" t="s">
        <v>11</v>
      </c>
      <c r="B7" s="1" t="s">
        <v>114</v>
      </c>
      <c r="C7" s="1" t="s">
        <v>114</v>
      </c>
      <c r="D7" s="1" t="s">
        <v>81</v>
      </c>
      <c r="E7">
        <v>3</v>
      </c>
      <c r="F7">
        <v>0</v>
      </c>
      <c r="G7" t="s">
        <v>65</v>
      </c>
      <c r="I7">
        <v>9</v>
      </c>
      <c r="L7" t="str">
        <f>IF(ISBLANK(I7),"",_xlfn.CONCAT("[",I7))</f>
        <v>[9</v>
      </c>
      <c r="M7" t="str">
        <f>IF(ISBLANK(J7),"]",_xlfn.CONCAT(",",J7,"]"))</f>
        <v>]</v>
      </c>
      <c r="N7" t="str">
        <f>IF(ISBLANK(I7),"",_xlfn.CONCAT(L7,M7))</f>
        <v>[9]</v>
      </c>
      <c r="O7" t="str">
        <f>IF(N7="","[]",_xlfn.CONCAT(L7,M7))</f>
        <v>[9]</v>
      </c>
      <c r="P7" t="str">
        <f>IF(ISBLANK(I7),"",_xlfn.CONCAT("        ['",A7,"',",N7,"],"))</f>
        <v xml:space="preserve">        ['INT_HWY',[9]],</v>
      </c>
      <c r="Q7" t="s">
        <v>94</v>
      </c>
      <c r="R7">
        <v>25</v>
      </c>
      <c r="S7">
        <f>IF(ISBLANK(R7),0,R7)</f>
        <v>25</v>
      </c>
      <c r="U7" t="str">
        <f>_xlfn.CONCAT(" | ", A7,  " | ", C7, " | ", D7, " | ", E7, " | ", F7, " | ", G7, " | ", N7, " | ", R7, " | ", H7, " | ")</f>
        <v xml:space="preserve"> | INT_HWY | Yes | Interstate Highway | 3 | 0 | Categorical | [9] | 25 |  | </v>
      </c>
      <c r="AA7" t="str">
        <f>_xlfn.CONCAT("    [""",A7,""", ",O7,", ",E7,", ",S7,"],")</f>
        <v xml:space="preserve">    ["INT_HWY", [9], 3, 25],</v>
      </c>
    </row>
    <row r="8" spans="1:27" ht="19" x14ac:dyDescent="0.25">
      <c r="A8" s="1" t="s">
        <v>12</v>
      </c>
      <c r="B8" s="1" t="s">
        <v>114</v>
      </c>
      <c r="C8" s="1" t="s">
        <v>114</v>
      </c>
      <c r="D8" s="1" t="s">
        <v>79</v>
      </c>
      <c r="E8">
        <v>7</v>
      </c>
      <c r="F8">
        <v>0</v>
      </c>
      <c r="G8" t="s">
        <v>65</v>
      </c>
      <c r="L8" t="str">
        <f>IF(ISBLANK(I8),"",_xlfn.CONCAT("[",I8))</f>
        <v/>
      </c>
      <c r="M8" t="str">
        <f>IF(ISBLANK(J8),"]",_xlfn.CONCAT(",",J8,"]"))</f>
        <v>]</v>
      </c>
      <c r="N8" t="str">
        <f>IF(ISBLANK(I8),"",_xlfn.CONCAT(L8,M8))</f>
        <v/>
      </c>
      <c r="O8" t="str">
        <f>IF(N8="","[]",_xlfn.CONCAT(L8,M8))</f>
        <v>[]</v>
      </c>
      <c r="P8" t="str">
        <f>IF(ISBLANK(I8),"",_xlfn.CONCAT("        ['",A8,"',",N8,"],"))</f>
        <v/>
      </c>
      <c r="Q8" t="s">
        <v>94</v>
      </c>
      <c r="S8">
        <f>IF(ISBLANK(R8),0,R8)</f>
        <v>0</v>
      </c>
      <c r="U8" t="str">
        <f>_xlfn.CONCAT(" | ", A8,  " | ", C8, " | ", D8, " | ", E8, " | ", F8, " | ", G8, " | ", N8, " | ", R8, " | ", H8, " | ")</f>
        <v xml:space="preserve"> | LGTCON_IM | Yes | LGT_COND Imputed | 7 | 0 | Categorical |  |  |  | </v>
      </c>
      <c r="AA8" t="str">
        <f>_xlfn.CONCAT("    [""",A8,""", ",O8,", ",E8,", ",S8,"],")</f>
        <v xml:space="preserve">    ["LGTCON_IM", [], 7, 0],</v>
      </c>
    </row>
    <row r="9" spans="1:27" ht="19" x14ac:dyDescent="0.25">
      <c r="A9" s="1" t="s">
        <v>14</v>
      </c>
      <c r="B9" s="1" t="s">
        <v>114</v>
      </c>
      <c r="C9" s="1"/>
      <c r="D9" s="1" t="s">
        <v>70</v>
      </c>
      <c r="E9">
        <v>9</v>
      </c>
      <c r="F9">
        <v>0</v>
      </c>
      <c r="G9" t="s">
        <v>65</v>
      </c>
      <c r="L9" t="str">
        <f>IF(ISBLANK(I9),"",_xlfn.CONCAT("[",I9))</f>
        <v/>
      </c>
      <c r="M9" t="str">
        <f>IF(ISBLANK(J9),"]",_xlfn.CONCAT(",",J9,"]"))</f>
        <v>]</v>
      </c>
      <c r="N9" t="str">
        <f>IF(ISBLANK(I9),"",_xlfn.CONCAT(L9,M9))</f>
        <v/>
      </c>
      <c r="O9" t="str">
        <f>IF(N9="","[]",_xlfn.CONCAT(L9,M9))</f>
        <v>[]</v>
      </c>
      <c r="P9" t="str">
        <f>IF(ISBLANK(I9),"",_xlfn.CONCAT("        ['",A9,"',",N9,"],"))</f>
        <v/>
      </c>
      <c r="Q9" t="s">
        <v>94</v>
      </c>
      <c r="S9">
        <f>IF(ISBLANK(R9),0,R9)</f>
        <v>0</v>
      </c>
      <c r="U9" t="str">
        <f>_xlfn.CONCAT(" | ", A9,  " | ", C9, " | ", D9, " | ", E9, " | ", F9, " | ", G9, " | ", N9, " | ", R9, " | ", H9, " | ")</f>
        <v xml:space="preserve"> | MANCOL_IM |  | MAN_COLL Imputed | 9 | 0 | Categorical |  |  |  | </v>
      </c>
      <c r="AA9" t="str">
        <f>_xlfn.CONCAT("    [""",A9,""", ",O9,", ",E9,", ",S9,"],")</f>
        <v xml:space="preserve">    ["MANCOL_IM", [], 9, 0],</v>
      </c>
    </row>
    <row r="10" spans="1:27" ht="19" x14ac:dyDescent="0.25">
      <c r="A10" s="1" t="s">
        <v>16</v>
      </c>
      <c r="B10" s="1" t="s">
        <v>114</v>
      </c>
      <c r="C10" s="1"/>
      <c r="D10" s="1" t="s">
        <v>83</v>
      </c>
      <c r="E10">
        <v>8</v>
      </c>
      <c r="F10">
        <v>0</v>
      </c>
      <c r="G10" t="s">
        <v>65</v>
      </c>
      <c r="H10" t="s">
        <v>84</v>
      </c>
      <c r="L10" t="str">
        <f>IF(ISBLANK(I10),"",_xlfn.CONCAT("[",I10))</f>
        <v/>
      </c>
      <c r="M10" t="str">
        <f>IF(ISBLANK(J10),"]",_xlfn.CONCAT(",",J10,"]"))</f>
        <v>]</v>
      </c>
      <c r="N10" t="str">
        <f>IF(ISBLANK(I10),"",_xlfn.CONCAT(L10,M10))</f>
        <v/>
      </c>
      <c r="O10" t="str">
        <f>IF(N10="","[]",_xlfn.CONCAT(L10,M10))</f>
        <v>[]</v>
      </c>
      <c r="P10" t="str">
        <f>IF(ISBLANK(I10),"",_xlfn.CONCAT("        ['",A10,"',",N10,"],"))</f>
        <v/>
      </c>
      <c r="Q10" t="s">
        <v>94</v>
      </c>
      <c r="S10">
        <f>IF(ISBLANK(R10),0,R10)</f>
        <v>0</v>
      </c>
      <c r="U10" t="str">
        <f>_xlfn.CONCAT(" | ", A10,  " | ", C10, " | ", D10, " | ", E10, " | ", F10, " | ", G10, " | ", N10, " | ", R10, " | ", H10, " | ")</f>
        <v xml:space="preserve"> | MAXSEV_IM |  | MAX_SEV Imputed | 8 | 0 | Categorical |  |  | Derived Data Element | </v>
      </c>
      <c r="AA10" t="str">
        <f>_xlfn.CONCAT("    [""",A10,""", ",O10,", ",E10,", ",S10,"],")</f>
        <v xml:space="preserve">    ["MAXSEV_IM", [], 8, 0],</v>
      </c>
    </row>
    <row r="11" spans="1:27" ht="19" x14ac:dyDescent="0.25">
      <c r="A11" s="1" t="s">
        <v>20</v>
      </c>
      <c r="B11" s="1" t="s">
        <v>114</v>
      </c>
      <c r="C11" s="1" t="s">
        <v>114</v>
      </c>
      <c r="D11" s="1"/>
      <c r="E11">
        <v>12</v>
      </c>
      <c r="F11">
        <v>0</v>
      </c>
      <c r="G11" t="s">
        <v>65</v>
      </c>
      <c r="L11" t="str">
        <f>IF(ISBLANK(I11),"",_xlfn.CONCAT("[",I11))</f>
        <v/>
      </c>
      <c r="M11" t="str">
        <f>IF(ISBLANK(J11),"]",_xlfn.CONCAT(",",J11,"]"))</f>
        <v>]</v>
      </c>
      <c r="N11" t="str">
        <f>IF(ISBLANK(I11),"",_xlfn.CONCAT(L11,M11))</f>
        <v/>
      </c>
      <c r="O11" t="str">
        <f>IF(N11="","[]",_xlfn.CONCAT(L11,M11))</f>
        <v>[]</v>
      </c>
      <c r="P11" t="str">
        <f>IF(ISBLANK(I11),"",_xlfn.CONCAT("        ['",A11,"',",N11,"],"))</f>
        <v/>
      </c>
      <c r="Q11" t="s">
        <v>94</v>
      </c>
      <c r="S11">
        <f>IF(ISBLANK(R11),0,R11)</f>
        <v>0</v>
      </c>
      <c r="U11" t="str">
        <f>_xlfn.CONCAT(" | ", A11,  " | ", C11, " | ", D11, " | ", E11, " | ", F11, " | ", G11, " | ", N11, " | ", R11, " | ", H11, " | ")</f>
        <v xml:space="preserve"> | MONTH | Yes |  | 12 | 0 | Categorical |  |  |  | </v>
      </c>
      <c r="AA11" t="str">
        <f>_xlfn.CONCAT("    [""",A11,""", ",O11,", ",E11,", ",S11,"],")</f>
        <v xml:space="preserve">    ["MONTH", [], 12, 0],</v>
      </c>
    </row>
    <row r="12" spans="1:27" ht="19" x14ac:dyDescent="0.25">
      <c r="A12" s="1" t="s">
        <v>21</v>
      </c>
      <c r="B12" s="1" t="s">
        <v>114</v>
      </c>
      <c r="C12" s="1"/>
      <c r="D12" s="1" t="s">
        <v>87</v>
      </c>
      <c r="E12">
        <v>18</v>
      </c>
      <c r="F12">
        <v>0</v>
      </c>
      <c r="G12" t="s">
        <v>62</v>
      </c>
      <c r="H12" t="s">
        <v>84</v>
      </c>
      <c r="L12" t="str">
        <f>IF(ISBLANK(I12),"",_xlfn.CONCAT("[",I12))</f>
        <v/>
      </c>
      <c r="M12" t="str">
        <f>IF(ISBLANK(J12),"]",_xlfn.CONCAT(",",J12,"]"))</f>
        <v>]</v>
      </c>
      <c r="N12" t="str">
        <f>IF(ISBLANK(I12),"",_xlfn.CONCAT(L12,M12))</f>
        <v/>
      </c>
      <c r="O12" t="str">
        <f>IF(N12="","[]",_xlfn.CONCAT(L12,M12))</f>
        <v>[]</v>
      </c>
      <c r="P12" t="str">
        <f>IF(ISBLANK(I12),"",_xlfn.CONCAT("        ['",A12,"',",N12,"],"))</f>
        <v/>
      </c>
      <c r="Q12" t="s">
        <v>94</v>
      </c>
      <c r="S12">
        <f>IF(ISBLANK(R12),0,R12)</f>
        <v>0</v>
      </c>
      <c r="U12" t="str">
        <f>_xlfn.CONCAT(" | ", A12,  " | ", C12, " | ", D12, " | ", E12, " | ", F12, " | ", G12, " | ", N12, " | ", R12, " | ", H12, " | ")</f>
        <v xml:space="preserve"> | NO_INJ_IM |  | NUM_INJ Imputed | 18 | 0 | Count |  |  | Derived Data Element | </v>
      </c>
      <c r="AA12" t="str">
        <f>_xlfn.CONCAT("    [""",A12,""", ",O12,", ",E12,", ",S12,"],")</f>
        <v xml:space="preserve">    ["NO_INJ_IM", [], 18, 0],</v>
      </c>
    </row>
    <row r="13" spans="1:27" ht="19" x14ac:dyDescent="0.25">
      <c r="A13" s="1" t="s">
        <v>23</v>
      </c>
      <c r="B13" s="1" t="s">
        <v>114</v>
      </c>
      <c r="C13" s="1" t="s">
        <v>114</v>
      </c>
      <c r="D13" s="1" t="s">
        <v>57</v>
      </c>
      <c r="E13">
        <v>10</v>
      </c>
      <c r="F13">
        <v>0</v>
      </c>
      <c r="G13" t="s">
        <v>62</v>
      </c>
      <c r="L13" t="str">
        <f>IF(ISBLANK(I13),"",_xlfn.CONCAT("[",I13))</f>
        <v/>
      </c>
      <c r="M13" t="str">
        <f>IF(ISBLANK(J13),"]",_xlfn.CONCAT(",",J13,"]"))</f>
        <v>]</v>
      </c>
      <c r="N13" t="str">
        <f>IF(ISBLANK(I13),"",_xlfn.CONCAT(L13,M13))</f>
        <v/>
      </c>
      <c r="O13" t="str">
        <f>IF(N13="","[]",_xlfn.CONCAT(L13,M13))</f>
        <v>[]</v>
      </c>
      <c r="P13" t="str">
        <f>IF(ISBLANK(I13),"",_xlfn.CONCAT("        ['",A13,"',",N13,"],"))</f>
        <v/>
      </c>
      <c r="Q13" t="s">
        <v>94</v>
      </c>
      <c r="S13">
        <f>IF(ISBLANK(R13),0,R13)</f>
        <v>0</v>
      </c>
      <c r="U13" t="str">
        <f>_xlfn.CONCAT(" | ", A13,  " | ", C13, " | ", D13, " | ", E13, " | ", F13, " | ", G13, " | ", N13, " | ", R13, " | ", H13, " | ")</f>
        <v xml:space="preserve"> | PEDS | Yes | Number of persons not in motor vehicles | 10 | 0 | Count |  |  |  | </v>
      </c>
      <c r="AA13" t="str">
        <f>_xlfn.CONCAT("    [""",A13,""", ",O13,", ",E13,", ",S13,"],")</f>
        <v xml:space="preserve">    ["PEDS", [], 10, 0],</v>
      </c>
    </row>
    <row r="14" spans="1:27" ht="19" x14ac:dyDescent="0.25">
      <c r="A14" s="1" t="s">
        <v>24</v>
      </c>
      <c r="B14" s="1" t="s">
        <v>114</v>
      </c>
      <c r="C14" s="1" t="s">
        <v>114</v>
      </c>
      <c r="D14" s="2" t="s">
        <v>64</v>
      </c>
      <c r="E14">
        <v>26</v>
      </c>
      <c r="F14">
        <v>0</v>
      </c>
      <c r="G14" t="s">
        <v>62</v>
      </c>
      <c r="L14" t="str">
        <f>IF(ISBLANK(I14),"",_xlfn.CONCAT("[",I14))</f>
        <v/>
      </c>
      <c r="M14" t="str">
        <f>IF(ISBLANK(J14),"]",_xlfn.CONCAT(",",J14,"]"))</f>
        <v>]</v>
      </c>
      <c r="N14" t="str">
        <f>IF(ISBLANK(I14),"",_xlfn.CONCAT(L14,M14))</f>
        <v/>
      </c>
      <c r="O14" t="str">
        <f>IF(N14="","[]",_xlfn.CONCAT(L14,M14))</f>
        <v>[]</v>
      </c>
      <c r="P14" t="str">
        <f>IF(ISBLANK(I14),"",_xlfn.CONCAT("        ['",A14,"',",N14,"],"))</f>
        <v/>
      </c>
      <c r="Q14" t="s">
        <v>94</v>
      </c>
      <c r="S14">
        <f>IF(ISBLANK(R14),0,R14)</f>
        <v>0</v>
      </c>
      <c r="U14" t="str">
        <f>_xlfn.CONCAT(" | ", A14,  " | ", C14, " | ", D14, " | ", E14, " | ", F14, " | ", G14, " | ", N14, " | ", R14, " | ", H14, " | ")</f>
        <v xml:space="preserve"> | PERMVIT | Yes | Number of Persons in Motor Vehicles in Transport  | 26 | 0 | Count |  |  |  | </v>
      </c>
      <c r="AA14" t="str">
        <f>_xlfn.CONCAT("    [""",A14,""", ",O14,", ",E14,", ",S14,"],")</f>
        <v xml:space="preserve">    ["PERMVIT", [], 26, 0],</v>
      </c>
    </row>
    <row r="15" spans="1:27" ht="19" x14ac:dyDescent="0.25">
      <c r="A15" s="1" t="s">
        <v>25</v>
      </c>
      <c r="B15" s="1" t="s">
        <v>114</v>
      </c>
      <c r="C15" s="1" t="s">
        <v>114</v>
      </c>
      <c r="D15" s="2" t="s">
        <v>58</v>
      </c>
      <c r="E15">
        <v>10</v>
      </c>
      <c r="F15">
        <v>0</v>
      </c>
      <c r="G15" t="s">
        <v>62</v>
      </c>
      <c r="L15" t="str">
        <f>IF(ISBLANK(I15),"",_xlfn.CONCAT("[",I15))</f>
        <v/>
      </c>
      <c r="M15" t="str">
        <f>IF(ISBLANK(J15),"]",_xlfn.CONCAT(",",J15,"]"))</f>
        <v>]</v>
      </c>
      <c r="N15" t="str">
        <f>IF(ISBLANK(I15),"",_xlfn.CONCAT(L15,M15))</f>
        <v/>
      </c>
      <c r="O15" t="str">
        <f>IF(N15="","[]",_xlfn.CONCAT(L15,M15))</f>
        <v>[]</v>
      </c>
      <c r="P15" t="str">
        <f>IF(ISBLANK(I15),"",_xlfn.CONCAT("        ['",A15,"',",N15,"],"))</f>
        <v/>
      </c>
      <c r="Q15" t="s">
        <v>94</v>
      </c>
      <c r="S15">
        <f>IF(ISBLANK(R15),0,R15)</f>
        <v>0</v>
      </c>
      <c r="U15" t="str">
        <f>_xlfn.CONCAT(" | ", A15,  " | ", C15, " | ", D15, " | ", E15, " | ", F15, " | ", G15, " | ", N15, " | ", R15, " | ", H15, " | ")</f>
        <v xml:space="preserve"> | PERNOTMVIT | Yes | Number of Persons Not in Motor Vehicles in Transport  | 10 | 0 | Count |  |  |  | </v>
      </c>
      <c r="AA15" t="str">
        <f>_xlfn.CONCAT("    [""",A15,""", ",O15,", ",E15,", ",S15,"],")</f>
        <v xml:space="preserve">    ["PERNOTMVIT", [], 10, 0],</v>
      </c>
    </row>
    <row r="16" spans="1:27" ht="19" x14ac:dyDescent="0.25">
      <c r="A16" s="1" t="s">
        <v>27</v>
      </c>
      <c r="B16" s="1" t="s">
        <v>114</v>
      </c>
      <c r="C16" s="1"/>
      <c r="D16" s="1" t="s">
        <v>118</v>
      </c>
      <c r="E16">
        <v>60</v>
      </c>
      <c r="F16">
        <v>0</v>
      </c>
      <c r="G16" t="s">
        <v>92</v>
      </c>
      <c r="H16" t="s">
        <v>122</v>
      </c>
      <c r="L16" t="str">
        <f>IF(ISBLANK(I16),"",_xlfn.CONCAT("[",I16))</f>
        <v/>
      </c>
      <c r="M16" t="str">
        <f>IF(ISBLANK(J16),"]",_xlfn.CONCAT(",",J16,"]"))</f>
        <v>]</v>
      </c>
      <c r="N16" t="str">
        <f>IF(ISBLANK(I16),"",_xlfn.CONCAT(L16,M16))</f>
        <v/>
      </c>
      <c r="O16" t="str">
        <f>IF(N16="","[]",_xlfn.CONCAT(L16,M16))</f>
        <v>[]</v>
      </c>
      <c r="P16" t="str">
        <f>IF(ISBLANK(I16),"",_xlfn.CONCAT("        ['",A16,"',",N16,"],"))</f>
        <v/>
      </c>
      <c r="Q16" t="s">
        <v>94</v>
      </c>
      <c r="S16">
        <f>IF(ISBLANK(R16),0,R16)</f>
        <v>0</v>
      </c>
      <c r="U16" t="str">
        <f>_xlfn.CONCAT(" | ", A16,  " | ", C16, " | ", D16, " | ", E16, " | ", F16, " | ", G16, " | ", N16, " | ", R16, " | ", H16, " | ")</f>
        <v xml:space="preserve"> | PSU |  | Primary Sampling Unit (Location) | 60 | 0 | Drop |  |  | Location | </v>
      </c>
      <c r="AA16" t="str">
        <f>_xlfn.CONCAT("    [""",A16,""", ",O16,", ",E16,", ",S16,"],")</f>
        <v xml:space="preserve">    ["PSU", [], 60, 0],</v>
      </c>
    </row>
    <row r="17" spans="1:27" ht="19" x14ac:dyDescent="0.25">
      <c r="A17" s="1" t="s">
        <v>30</v>
      </c>
      <c r="B17" s="1" t="s">
        <v>114</v>
      </c>
      <c r="C17" s="1" t="s">
        <v>114</v>
      </c>
      <c r="D17" s="4" t="s">
        <v>63</v>
      </c>
      <c r="E17">
        <v>11</v>
      </c>
      <c r="F17">
        <v>0</v>
      </c>
      <c r="G17" t="s">
        <v>62</v>
      </c>
      <c r="L17" t="str">
        <f>IF(ISBLANK(I17),"",_xlfn.CONCAT("[",I17))</f>
        <v/>
      </c>
      <c r="M17" t="str">
        <f>IF(ISBLANK(J17),"]",_xlfn.CONCAT(",",J17,"]"))</f>
        <v>]</v>
      </c>
      <c r="N17" t="str">
        <f>IF(ISBLANK(I17),"",_xlfn.CONCAT(L17,M17))</f>
        <v/>
      </c>
      <c r="O17" t="str">
        <f>IF(N17="","[]",_xlfn.CONCAT(L17,M17))</f>
        <v>[]</v>
      </c>
      <c r="P17" t="str">
        <f>IF(ISBLANK(I17),"",_xlfn.CONCAT("        ['",A17,"',",N17,"],"))</f>
        <v/>
      </c>
      <c r="Q17" t="s">
        <v>94</v>
      </c>
      <c r="S17">
        <f>IF(ISBLANK(R17),0,R17)</f>
        <v>0</v>
      </c>
      <c r="U17" t="str">
        <f>_xlfn.CONCAT(" | ", A17,  " | ", C17, " | ", D17, " | ", E17, " | ", F17, " | ", G17, " | ", N17, " | ", R17, " | ", H17, " | ")</f>
        <v xml:space="preserve"> | PVH_INVL | Yes | Number of Parked/Working Vehicles in the Crash  | 11 | 0 | Count |  |  |  | </v>
      </c>
      <c r="AA17" t="str">
        <f>_xlfn.CONCAT("    [""",A17,""", ",O17,", ",E17,", ",S17,"],")</f>
        <v xml:space="preserve">    ["PVH_INVL", [], 11, 0],</v>
      </c>
    </row>
    <row r="18" spans="1:27" ht="19" x14ac:dyDescent="0.25">
      <c r="A18" s="1" t="s">
        <v>31</v>
      </c>
      <c r="B18" s="1" t="s">
        <v>114</v>
      </c>
      <c r="C18" s="1" t="s">
        <v>114</v>
      </c>
      <c r="D18" s="1"/>
      <c r="E18">
        <v>4</v>
      </c>
      <c r="F18">
        <v>0</v>
      </c>
      <c r="G18" t="s">
        <v>65</v>
      </c>
      <c r="H18" t="s">
        <v>119</v>
      </c>
      <c r="L18" t="str">
        <f>IF(ISBLANK(I18),"",_xlfn.CONCAT("[",I18))</f>
        <v/>
      </c>
      <c r="M18" t="str">
        <f>IF(ISBLANK(J18),"]",_xlfn.CONCAT(",",J18,"]"))</f>
        <v>]</v>
      </c>
      <c r="N18" t="str">
        <f>IF(ISBLANK(I18),"",_xlfn.CONCAT(L18,M18))</f>
        <v/>
      </c>
      <c r="O18" t="str">
        <f>IF(N18="","[]",_xlfn.CONCAT(L18,M18))</f>
        <v>[]</v>
      </c>
      <c r="P18" t="str">
        <f>IF(ISBLANK(I18),"",_xlfn.CONCAT("        ['",A18,"',",N18,"],"))</f>
        <v/>
      </c>
      <c r="Q18" t="s">
        <v>94</v>
      </c>
      <c r="S18">
        <f>IF(ISBLANK(R18),0,R18)</f>
        <v>0</v>
      </c>
      <c r="U18" t="str">
        <f>_xlfn.CONCAT(" | ", A18,  " | ", C18, " | ", D18, " | ", E18, " | ", F18, " | ", G18, " | ", N18, " | ", R18, " | ", H18, " | ")</f>
        <v xml:space="preserve"> | REGION | Yes |  | 4 | 0 | Categorical |  |  | Derived from PSU | </v>
      </c>
      <c r="AA18" t="str">
        <f>_xlfn.CONCAT("    [""",A18,""", ",O18,", ",E18,", ",S18,"],")</f>
        <v xml:space="preserve">    ["REGION", [], 4, 0],</v>
      </c>
    </row>
    <row r="19" spans="1:27" ht="19" x14ac:dyDescent="0.25">
      <c r="A19" s="1" t="s">
        <v>36</v>
      </c>
      <c r="B19" s="1" t="s">
        <v>114</v>
      </c>
      <c r="C19" s="1" t="s">
        <v>114</v>
      </c>
      <c r="D19" s="3" t="s">
        <v>76</v>
      </c>
      <c r="E19">
        <v>13</v>
      </c>
      <c r="F19">
        <v>0</v>
      </c>
      <c r="G19" t="s">
        <v>65</v>
      </c>
      <c r="I19">
        <v>98</v>
      </c>
      <c r="J19">
        <v>99</v>
      </c>
      <c r="L19" t="str">
        <f>IF(ISBLANK(I19),"",_xlfn.CONCAT("[",I19))</f>
        <v>[98</v>
      </c>
      <c r="M19" t="str">
        <f>IF(ISBLANK(J19),"]",_xlfn.CONCAT(",",J19,"]"))</f>
        <v>,99]</v>
      </c>
      <c r="N19" t="str">
        <f>IF(ISBLANK(I19),"",_xlfn.CONCAT(L19,M19))</f>
        <v>[98,99]</v>
      </c>
      <c r="O19" t="str">
        <f>IF(N19="","[]",_xlfn.CONCAT(L19,M19))</f>
        <v>[98,99]</v>
      </c>
      <c r="P19" t="str">
        <f>IF(ISBLANK(I19),"",_xlfn.CONCAT("        ['",A19,"',",N19,"],"))</f>
        <v xml:space="preserve">        ['REL_ROAD',[98,99]],</v>
      </c>
      <c r="Q19" t="s">
        <v>95</v>
      </c>
      <c r="R19">
        <v>190</v>
      </c>
      <c r="S19">
        <f>IF(ISBLANK(R19),0,R19)</f>
        <v>190</v>
      </c>
      <c r="T19" s="1"/>
      <c r="U19" t="str">
        <f>_xlfn.CONCAT(" | ", A19,  " | ", C19, " | ", D19, " | ", E19, " | ", F19, " | ", G19, " | ", N19, " | ", R19, " | ", H19, " | ")</f>
        <v xml:space="preserve"> | REL_ROAD | Yes | Relation to Trafficway  | 13 | 0 | Categorical | [98,99] | 190 |  | </v>
      </c>
      <c r="AA19" t="str">
        <f>_xlfn.CONCAT("    [""",A19,""", ",O19,", ",E19,", ",S19,"],")</f>
        <v xml:space="preserve">    ["REL_ROAD", [98,99], 13, 190],</v>
      </c>
    </row>
    <row r="20" spans="1:27" ht="19" x14ac:dyDescent="0.25">
      <c r="A20" s="1" t="s">
        <v>33</v>
      </c>
      <c r="B20" s="1" t="s">
        <v>114</v>
      </c>
      <c r="C20" s="1" t="s">
        <v>114</v>
      </c>
      <c r="D20" s="1" t="s">
        <v>72</v>
      </c>
      <c r="E20">
        <v>3</v>
      </c>
      <c r="F20">
        <v>54409</v>
      </c>
      <c r="G20" t="s">
        <v>65</v>
      </c>
      <c r="L20" t="str">
        <f>IF(ISBLANK(I20),"",_xlfn.CONCAT("[",I20))</f>
        <v/>
      </c>
      <c r="M20" t="str">
        <f>IF(ISBLANK(J20),"]",_xlfn.CONCAT(",",J20,"]"))</f>
        <v>]</v>
      </c>
      <c r="N20" t="str">
        <f>IF(ISBLANK(I20),"",_xlfn.CONCAT(L20,M20))</f>
        <v/>
      </c>
      <c r="O20" t="str">
        <f>IF(N20="","[]",_xlfn.CONCAT(L20,M20))</f>
        <v>[]</v>
      </c>
      <c r="P20" t="str">
        <f>IF(ISBLANK(I20),"",_xlfn.CONCAT("        ['",A20,"',",N20,"],"))</f>
        <v/>
      </c>
      <c r="Q20" t="s">
        <v>94</v>
      </c>
      <c r="S20">
        <f>IF(ISBLANK(R20),0,R20)</f>
        <v>0</v>
      </c>
      <c r="T20" s="1"/>
      <c r="U20" t="str">
        <f>_xlfn.CONCAT(" | ", A20,  " | ", C20, " | ", D20, " | ", E20, " | ", F20, " | ", G20, " | ", N20, " | ", R20, " | ", H20, " | ")</f>
        <v xml:space="preserve"> | RELJCT1_IM | Yes | RELJCT1 Imputed | 3 | 54409 | Categorical |  |  |  | </v>
      </c>
      <c r="AA20" t="str">
        <f>_xlfn.CONCAT("    [""",A20,""", ",O20,", ",E20,", ",S20,"],")</f>
        <v xml:space="preserve">    ["RELJCT1_IM", [], 3, 0],</v>
      </c>
    </row>
    <row r="21" spans="1:27" ht="19" x14ac:dyDescent="0.25">
      <c r="A21" s="1" t="s">
        <v>35</v>
      </c>
      <c r="B21" s="1" t="s">
        <v>114</v>
      </c>
      <c r="C21" s="1" t="s">
        <v>114</v>
      </c>
      <c r="D21" s="1" t="s">
        <v>74</v>
      </c>
      <c r="E21">
        <v>13</v>
      </c>
      <c r="F21">
        <v>0</v>
      </c>
      <c r="G21" t="s">
        <v>65</v>
      </c>
      <c r="L21" t="str">
        <f>IF(ISBLANK(I21),"",_xlfn.CONCAT("[",I21))</f>
        <v/>
      </c>
      <c r="M21" t="str">
        <f>IF(ISBLANK(J21),"]",_xlfn.CONCAT(",",J21,"]"))</f>
        <v>]</v>
      </c>
      <c r="N21" t="str">
        <f>IF(ISBLANK(I21),"",_xlfn.CONCAT(L21,M21))</f>
        <v/>
      </c>
      <c r="O21" t="str">
        <f>IF(N21="","[]",_xlfn.CONCAT(L21,M21))</f>
        <v>[]</v>
      </c>
      <c r="P21" t="str">
        <f>IF(ISBLANK(I21),"",_xlfn.CONCAT("        ['",A21,"',",N21,"],"))</f>
        <v/>
      </c>
      <c r="Q21" t="s">
        <v>94</v>
      </c>
      <c r="S21">
        <f>IF(ISBLANK(R21),0,R21)</f>
        <v>0</v>
      </c>
      <c r="T21" s="1"/>
      <c r="U21" t="str">
        <f>_xlfn.CONCAT(" | ", A21,  " | ", C21, " | ", D21, " | ", E21, " | ", F21, " | ", G21, " | ", N21, " | ", R21, " | ", H21, " | ")</f>
        <v xml:space="preserve"> | RELJCT2_IM | Yes | RELJCT2 Imputed | 13 | 0 | Categorical |  |  |  | </v>
      </c>
      <c r="AA21" t="str">
        <f>_xlfn.CONCAT("    [""",A21,""", ",O21,", ",E21,", ",S21,"],")</f>
        <v xml:space="preserve">    ["RELJCT2_IM", [], 13, 0],</v>
      </c>
    </row>
    <row r="22" spans="1:27" ht="19" x14ac:dyDescent="0.25">
      <c r="A22" s="1" t="s">
        <v>37</v>
      </c>
      <c r="B22" s="1" t="s">
        <v>114</v>
      </c>
      <c r="C22" s="1" t="s">
        <v>114</v>
      </c>
      <c r="D22" s="1"/>
      <c r="E22">
        <v>2</v>
      </c>
      <c r="F22">
        <v>0</v>
      </c>
      <c r="G22" t="s">
        <v>65</v>
      </c>
      <c r="L22" t="str">
        <f>IF(ISBLANK(I22),"",_xlfn.CONCAT("[",I22))</f>
        <v/>
      </c>
      <c r="M22" t="str">
        <f>IF(ISBLANK(J22),"]",_xlfn.CONCAT(",",J22,"]"))</f>
        <v>]</v>
      </c>
      <c r="N22" t="str">
        <f>IF(ISBLANK(I22),"",_xlfn.CONCAT(L22,M22))</f>
        <v/>
      </c>
      <c r="O22" t="str">
        <f>IF(N22="","[]",_xlfn.CONCAT(L22,M22))</f>
        <v>[]</v>
      </c>
      <c r="P22" t="str">
        <f>IF(ISBLANK(I22),"",_xlfn.CONCAT("        ['",A22,"',",N22,"],"))</f>
        <v/>
      </c>
      <c r="Q22" t="s">
        <v>96</v>
      </c>
      <c r="S22">
        <f>IF(ISBLANK(R22),0,R22)</f>
        <v>0</v>
      </c>
      <c r="T22" s="1"/>
      <c r="U22" t="str">
        <f>_xlfn.CONCAT(" | ", A22,  " | ", C22, " | ", D22, " | ", E22, " | ", F22, " | ", G22, " | ", N22, " | ", R22, " | ", H22, " | ")</f>
        <v xml:space="preserve"> | SCH_BUS | Yes |  | 2 | 0 | Categorical |  |  |  | </v>
      </c>
      <c r="AA22" t="str">
        <f>_xlfn.CONCAT("    [""",A22,""", ",O22,", ",E22,", ",S22,"],")</f>
        <v xml:space="preserve">    ["SCH_BUS", [], 2, 0],</v>
      </c>
    </row>
    <row r="23" spans="1:27" ht="19" x14ac:dyDescent="0.25">
      <c r="A23" s="1" t="s">
        <v>39</v>
      </c>
      <c r="B23" s="1" t="s">
        <v>114</v>
      </c>
      <c r="C23" s="1" t="s">
        <v>114</v>
      </c>
      <c r="D23" s="4" t="s">
        <v>75</v>
      </c>
      <c r="E23">
        <v>11</v>
      </c>
      <c r="F23">
        <v>0</v>
      </c>
      <c r="G23" t="s">
        <v>65</v>
      </c>
      <c r="I23">
        <v>98</v>
      </c>
      <c r="J23">
        <v>99</v>
      </c>
      <c r="L23" t="str">
        <f>IF(ISBLANK(I23),"",_xlfn.CONCAT("[",I23))</f>
        <v>[98</v>
      </c>
      <c r="M23" t="str">
        <f>IF(ISBLANK(J23),"]",_xlfn.CONCAT(",",J23,"]"))</f>
        <v>,99]</v>
      </c>
      <c r="N23" t="str">
        <f>IF(ISBLANK(I23),"",_xlfn.CONCAT(L23,M23))</f>
        <v>[98,99]</v>
      </c>
      <c r="O23" t="str">
        <f>IF(N23="","[]",_xlfn.CONCAT(L23,M23))</f>
        <v>[98,99]</v>
      </c>
      <c r="P23" t="str">
        <f>IF(ISBLANK(I23),"",_xlfn.CONCAT("        ['",A23,"',",N23,"],"))</f>
        <v xml:space="preserve">        ['TYP_INT',[98,99]],</v>
      </c>
      <c r="Q23" t="s">
        <v>98</v>
      </c>
      <c r="R23">
        <v>26650</v>
      </c>
      <c r="S23">
        <f>IF(ISBLANK(R23),0,R23)</f>
        <v>26650</v>
      </c>
      <c r="T23" s="1"/>
      <c r="U23" t="str">
        <f>_xlfn.CONCAT(" | ", A23,  " | ", C23, " | ", D23, " | ", E23, " | ", F23, " | ", G23, " | ", N23, " | ", R23, " | ", H23, " | ")</f>
        <v xml:space="preserve"> | TYP_INT | Yes | Type of Intersection  | 11 | 0 | Categorical | [98,99] | 26650 |  | </v>
      </c>
      <c r="AA23" t="str">
        <f>_xlfn.CONCAT("    [""",A23,""", ",O23,", ",E23,", ",S23,"],")</f>
        <v xml:space="preserve">    ["TYP_INT", [98,99], 11, 26650],</v>
      </c>
    </row>
    <row r="24" spans="1:27" ht="19" x14ac:dyDescent="0.25">
      <c r="A24" s="1" t="s">
        <v>40</v>
      </c>
      <c r="B24" s="1" t="s">
        <v>114</v>
      </c>
      <c r="C24" s="1" t="s">
        <v>114</v>
      </c>
      <c r="D24" s="1"/>
      <c r="E24">
        <v>2</v>
      </c>
      <c r="F24">
        <v>0</v>
      </c>
      <c r="G24" t="s">
        <v>65</v>
      </c>
      <c r="H24" t="s">
        <v>116</v>
      </c>
      <c r="L24" t="str">
        <f>IF(ISBLANK(I24),"",_xlfn.CONCAT("[",I24))</f>
        <v/>
      </c>
      <c r="M24" t="str">
        <f>IF(ISBLANK(J24),"]",_xlfn.CONCAT(",",J24,"]"))</f>
        <v>]</v>
      </c>
      <c r="N24" t="str">
        <f>IF(ISBLANK(I24),"",_xlfn.CONCAT(L24,M24))</f>
        <v/>
      </c>
      <c r="O24" t="str">
        <f>IF(N24="","[]",_xlfn.CONCAT(L24,M24))</f>
        <v>[]</v>
      </c>
      <c r="P24" t="str">
        <f>IF(ISBLANK(I24),"",_xlfn.CONCAT("        ['",A24,"',",N24,"],"))</f>
        <v/>
      </c>
      <c r="Q24" t="s">
        <v>99</v>
      </c>
      <c r="S24">
        <f>IF(ISBLANK(R24),0,R24)</f>
        <v>0</v>
      </c>
      <c r="T24" s="1"/>
      <c r="U24" t="str">
        <f>_xlfn.CONCAT(" | ", A24,  " | ", C24, " | ", D24, " | ", E24, " | ", F24, " | ", G24, " | ", N24, " | ", R24, " | ", H24, " | ")</f>
        <v xml:space="preserve"> | URBANICITY | Yes |  | 2 | 0 | Categorical |  |  | Derived from data we don't have | </v>
      </c>
      <c r="AA24" t="str">
        <f>_xlfn.CONCAT("    [""",A24,""", ",O24,", ",E24,", ",S24,"],")</f>
        <v xml:space="preserve">    ["URBANICITY", [], 2, 0],</v>
      </c>
    </row>
    <row r="25" spans="1:27" ht="19" x14ac:dyDescent="0.25">
      <c r="A25" s="1" t="s">
        <v>41</v>
      </c>
      <c r="B25" s="1" t="s">
        <v>114</v>
      </c>
      <c r="C25" s="1" t="s">
        <v>114</v>
      </c>
      <c r="D25" s="3" t="s">
        <v>60</v>
      </c>
      <c r="E25">
        <v>13</v>
      </c>
      <c r="F25">
        <v>0</v>
      </c>
      <c r="G25" t="s">
        <v>62</v>
      </c>
      <c r="L25" t="str">
        <f>IF(ISBLANK(I25),"",_xlfn.CONCAT("[",I25))</f>
        <v/>
      </c>
      <c r="M25" t="str">
        <f>IF(ISBLANK(J25),"]",_xlfn.CONCAT(",",J25,"]"))</f>
        <v>]</v>
      </c>
      <c r="N25" t="str">
        <f>IF(ISBLANK(I25),"",_xlfn.CONCAT(L25,M25))</f>
        <v/>
      </c>
      <c r="O25" t="str">
        <f>IF(N25="","[]",_xlfn.CONCAT(L25,M25))</f>
        <v>[]</v>
      </c>
      <c r="P25" t="str">
        <f>IF(ISBLANK(I25),"",_xlfn.CONCAT("        ['",A25,"',",N25,"],"))</f>
        <v/>
      </c>
      <c r="Q25" t="s">
        <v>100</v>
      </c>
      <c r="S25">
        <f>IF(ISBLANK(R25),0,R25)</f>
        <v>0</v>
      </c>
      <c r="T25" s="1"/>
      <c r="U25" t="str">
        <f>_xlfn.CONCAT(" | ", A25,  " | ", C25, " | ", D25, " | ", E25, " | ", F25, " | ", G25, " | ", N25, " | ", R25, " | ", H25, " | ")</f>
        <v xml:space="preserve"> | VE_FORMS | Yes | Number of Motor Vehicles in Transport  | 13 | 0 | Count |  |  |  | </v>
      </c>
      <c r="AA25" t="str">
        <f>_xlfn.CONCAT("    [""",A25,""", ",O25,", ",E25,", ",S25,"],")</f>
        <v xml:space="preserve">    ["VE_FORMS", [], 13, 0],</v>
      </c>
    </row>
    <row r="26" spans="1:27" ht="19" x14ac:dyDescent="0.25">
      <c r="A26" s="1" t="s">
        <v>42</v>
      </c>
      <c r="B26" s="1" t="s">
        <v>124</v>
      </c>
      <c r="C26" s="1" t="s">
        <v>114</v>
      </c>
      <c r="D26" s="1" t="s">
        <v>59</v>
      </c>
      <c r="E26">
        <v>13</v>
      </c>
      <c r="F26">
        <v>0</v>
      </c>
      <c r="G26" t="s">
        <v>62</v>
      </c>
      <c r="L26" t="str">
        <f>IF(ISBLANK(I26),"",_xlfn.CONCAT("[",I26))</f>
        <v/>
      </c>
      <c r="M26" t="str">
        <f>IF(ISBLANK(J26),"]",_xlfn.CONCAT(",",J26,"]"))</f>
        <v>]</v>
      </c>
      <c r="N26" t="str">
        <f>IF(ISBLANK(I26),"",_xlfn.CONCAT(L26,M26))</f>
        <v/>
      </c>
      <c r="O26" t="str">
        <f>IF(N26="","[]",_xlfn.CONCAT(L26,M26))</f>
        <v>[]</v>
      </c>
      <c r="P26" t="str">
        <f>IF(ISBLANK(I26),"",_xlfn.CONCAT("        ['",A26,"',",N26,"],"))</f>
        <v/>
      </c>
      <c r="Q26" t="s">
        <v>101</v>
      </c>
      <c r="S26">
        <f>IF(ISBLANK(R26),0,R26)</f>
        <v>0</v>
      </c>
      <c r="T26" s="1"/>
      <c r="U26" t="str">
        <f>_xlfn.CONCAT(" | ", A26,  " | ", C26, " | ", D26, " | ", E26, " | ", F26, " | ", G26, " | ", N26, " | ", R26, " | ", H26, " | ")</f>
        <v xml:space="preserve"> | VE_TOTAL | Yes | Number of vehicles in crash | 13 | 0 | Count |  |  |  | </v>
      </c>
      <c r="AA26" t="str">
        <f>_xlfn.CONCAT("    [""",A26,""", ",O26,", ",E26,", ",S26,"],")</f>
        <v xml:space="preserve">    ["VE_TOTAL", [], 13, 0],</v>
      </c>
    </row>
    <row r="27" spans="1:27" ht="19" x14ac:dyDescent="0.25">
      <c r="A27" s="1" t="s">
        <v>46</v>
      </c>
      <c r="B27" s="1" t="s">
        <v>114</v>
      </c>
      <c r="C27" s="1" t="s">
        <v>114</v>
      </c>
      <c r="D27" s="1" t="s">
        <v>80</v>
      </c>
      <c r="E27">
        <v>11</v>
      </c>
      <c r="F27">
        <v>0</v>
      </c>
      <c r="G27" t="s">
        <v>65</v>
      </c>
      <c r="L27" t="str">
        <f>IF(ISBLANK(I27),"",_xlfn.CONCAT("[",I27))</f>
        <v/>
      </c>
      <c r="M27" t="str">
        <f>IF(ISBLANK(J27),"]",_xlfn.CONCAT(",",J27,"]"))</f>
        <v>]</v>
      </c>
      <c r="N27" t="str">
        <f>IF(ISBLANK(I27),"",_xlfn.CONCAT(L27,M27))</f>
        <v/>
      </c>
      <c r="O27" t="str">
        <f>IF(N27="","[]",_xlfn.CONCAT(L27,M27))</f>
        <v>[]</v>
      </c>
      <c r="P27" t="str">
        <f>IF(ISBLANK(I27),"",_xlfn.CONCAT("        ['",A27,"',",N27,"],"))</f>
        <v/>
      </c>
      <c r="Q27" t="s">
        <v>107</v>
      </c>
      <c r="S27">
        <f>IF(ISBLANK(R27),0,R27)</f>
        <v>0</v>
      </c>
      <c r="T27" s="1"/>
      <c r="U27" t="str">
        <f>_xlfn.CONCAT(" | ", A27,  " | ", C27, " | ", D27, " | ", E27, " | ", F27, " | ", G27, " | ", N27, " | ", R27, " | ", H27, " | ")</f>
        <v xml:space="preserve"> | WEATHR_IM | Yes | WEATHER Imputed | 11 | 0 | Categorical |  |  |  | </v>
      </c>
      <c r="AA27" t="str">
        <f>_xlfn.CONCAT("    [""",A27,""", ",O27,", ",E27,", ",S27,"],")</f>
        <v xml:space="preserve">    ["WEATHR_IM", [], 11, 0],</v>
      </c>
    </row>
    <row r="28" spans="1:27" ht="19" x14ac:dyDescent="0.25">
      <c r="A28" s="1" t="s">
        <v>48</v>
      </c>
      <c r="B28" s="1" t="s">
        <v>114</v>
      </c>
      <c r="C28" s="1" t="s">
        <v>114</v>
      </c>
      <c r="D28" s="1" t="s">
        <v>66</v>
      </c>
      <c r="E28">
        <v>7</v>
      </c>
      <c r="F28">
        <v>0</v>
      </c>
      <c r="G28" t="s">
        <v>65</v>
      </c>
      <c r="L28" t="str">
        <f>IF(ISBLANK(I28),"",_xlfn.CONCAT("[",I28))</f>
        <v/>
      </c>
      <c r="M28" t="str">
        <f>IF(ISBLANK(J28),"]",_xlfn.CONCAT(",",J28,"]"))</f>
        <v>]</v>
      </c>
      <c r="N28" t="str">
        <f>IF(ISBLANK(I28),"",_xlfn.CONCAT(L28,M28))</f>
        <v/>
      </c>
      <c r="O28" t="str">
        <f>IF(N28="","[]",_xlfn.CONCAT(L28,M28))</f>
        <v>[]</v>
      </c>
      <c r="P28" t="str">
        <f>IF(ISBLANK(I28),"",_xlfn.CONCAT("        ['",A28,"',",N28,"],"))</f>
        <v/>
      </c>
      <c r="Q28" t="s">
        <v>106</v>
      </c>
      <c r="S28">
        <f>IF(ISBLANK(R28),0,R28)</f>
        <v>0</v>
      </c>
      <c r="U28" t="str">
        <f>_xlfn.CONCAT(" | ", A28,  " | ", C28, " | ", D28, " | ", E28, " | ", F28, " | ", G28, " | ", N28, " | ", R28, " | ", H28, " | ")</f>
        <v xml:space="preserve"> | WKDY_IM | Yes | DAY_WEEK Imputed | 7 | 0 | Categorical |  |  |  | </v>
      </c>
      <c r="AA28" t="str">
        <f>_xlfn.CONCAT("    [""",A28,""", ",O28,", ",E28,", ",S28,"],")</f>
        <v xml:space="preserve">    ["WKDY_IM", [], 7, 0],</v>
      </c>
    </row>
    <row r="29" spans="1:27" ht="19" x14ac:dyDescent="0.25">
      <c r="A29" s="1" t="s">
        <v>49</v>
      </c>
      <c r="B29" s="1" t="s">
        <v>114</v>
      </c>
      <c r="C29" s="1" t="s">
        <v>114</v>
      </c>
      <c r="D29" s="1" t="s">
        <v>77</v>
      </c>
      <c r="E29">
        <v>5</v>
      </c>
      <c r="F29">
        <v>0</v>
      </c>
      <c r="G29" t="s">
        <v>65</v>
      </c>
      <c r="L29" t="str">
        <f>IF(ISBLANK(I29),"",_xlfn.CONCAT("[",I29))</f>
        <v/>
      </c>
      <c r="M29" t="str">
        <f>IF(ISBLANK(J29),"]",_xlfn.CONCAT(",",J29,"]"))</f>
        <v>]</v>
      </c>
      <c r="N29" t="str">
        <f>IF(ISBLANK(I29),"",_xlfn.CONCAT(L29,M29))</f>
        <v/>
      </c>
      <c r="O29" t="str">
        <f>IF(N29="","[]",_xlfn.CONCAT(L29,M29))</f>
        <v>[]</v>
      </c>
      <c r="P29" t="str">
        <f>IF(ISBLANK(I29),"",_xlfn.CONCAT("        ['",A29,"',",N29,"],"))</f>
        <v/>
      </c>
      <c r="Q29" t="s">
        <v>108</v>
      </c>
      <c r="S29">
        <f>IF(ISBLANK(R29),0,R29)</f>
        <v>0</v>
      </c>
      <c r="U29" t="str">
        <f>_xlfn.CONCAT(" | ", A29,  " | ", C29, " | ", D29, " | ", E29, " | ", F29, " | ", G29, " | ", N29, " | ", R29, " | ", H29, " | ")</f>
        <v xml:space="preserve"> | WRK_ZONE | Yes | Work Zone | 5 | 0 | Categorical |  |  |  | </v>
      </c>
      <c r="AA29" t="str">
        <f>_xlfn.CONCAT("    [""",A29,""", ",O29,", ",E29,", ",S29,"],")</f>
        <v xml:space="preserve">    ["WRK_ZONE", [], 5, 0],</v>
      </c>
    </row>
    <row r="30" spans="1:27" ht="19" x14ac:dyDescent="0.25">
      <c r="A30" s="1" t="s">
        <v>50</v>
      </c>
      <c r="B30" s="1" t="s">
        <v>114</v>
      </c>
      <c r="C30" s="1"/>
      <c r="D30" s="1"/>
      <c r="E30">
        <v>5</v>
      </c>
      <c r="F30">
        <v>0</v>
      </c>
      <c r="G30" t="s">
        <v>65</v>
      </c>
      <c r="L30" t="str">
        <f>IF(ISBLANK(I30),"",_xlfn.CONCAT("[",I30))</f>
        <v/>
      </c>
      <c r="M30" t="str">
        <f>IF(ISBLANK(J30),"]",_xlfn.CONCAT(",",J30,"]"))</f>
        <v>]</v>
      </c>
      <c r="N30" t="str">
        <f>IF(ISBLANK(I30),"",_xlfn.CONCAT(L30,M30))</f>
        <v/>
      </c>
      <c r="O30" t="str">
        <f>IF(N30="","[]",_xlfn.CONCAT(L30,M30))</f>
        <v>[]</v>
      </c>
      <c r="P30" t="str">
        <f>IF(ISBLANK(I30),"",_xlfn.CONCAT("        ['",A30,"',",N30,"],"))</f>
        <v/>
      </c>
      <c r="Q30" t="s">
        <v>109</v>
      </c>
      <c r="S30">
        <f>IF(ISBLANK(R30),0,R30)</f>
        <v>0</v>
      </c>
      <c r="U30" t="str">
        <f>_xlfn.CONCAT(" | ", A30,  " | ", C30, " | ", D30, " | ", E30, " | ", F30, " | ", G30, " | ", N30, " | ", R30, " | ", H30, " | ")</f>
        <v xml:space="preserve"> | YEAR |  |  | 5 | 0 | Categorical |  |  |  | </v>
      </c>
      <c r="AA30" t="str">
        <f>_xlfn.CONCAT("    [""",A30,""", ",O30,", ",E30,", ",S30,"],")</f>
        <v xml:space="preserve">    ["YEAR", [], 5, 0],</v>
      </c>
    </row>
    <row r="31" spans="1:27" ht="19" x14ac:dyDescent="0.25">
      <c r="A31" s="1" t="s">
        <v>1</v>
      </c>
      <c r="B31" s="1" t="s">
        <v>114</v>
      </c>
      <c r="C31" s="1"/>
      <c r="D31" s="4" t="s">
        <v>88</v>
      </c>
      <c r="E31">
        <v>4</v>
      </c>
      <c r="F31">
        <v>0</v>
      </c>
      <c r="G31" t="s">
        <v>65</v>
      </c>
      <c r="H31" t="s">
        <v>84</v>
      </c>
      <c r="I31">
        <v>9</v>
      </c>
      <c r="L31" t="str">
        <f>IF(ISBLANK(I31),"",_xlfn.CONCAT("[",I31))</f>
        <v>[9</v>
      </c>
      <c r="M31" t="str">
        <f>IF(ISBLANK(J31),"]",_xlfn.CONCAT(",",J31,"]"))</f>
        <v>]</v>
      </c>
      <c r="N31" t="str">
        <f>IF(ISBLANK(I31),"",_xlfn.CONCAT(L31,M31))</f>
        <v>[9]</v>
      </c>
      <c r="O31" t="str">
        <f>IF(N31="","[]",_xlfn.CONCAT(L31,M31))</f>
        <v>[9]</v>
      </c>
      <c r="P31" t="str">
        <f>IF(ISBLANK(I31),"",_xlfn.CONCAT("        ['",A31,"',",N31,"],"))</f>
        <v xml:space="preserve">        ['ALCOHOL',[9]],</v>
      </c>
      <c r="Q31" t="s">
        <v>94</v>
      </c>
      <c r="R31">
        <v>59889</v>
      </c>
      <c r="S31">
        <f>IF(ISBLANK(R31),0,R31)</f>
        <v>59889</v>
      </c>
      <c r="U31" t="str">
        <f>_xlfn.CONCAT(" | ", A31,  " | ", C31, " | ", D31, " | ", E31, " | ", F31, " | ", G31, " | ", N31, " | ", R31, " | ", H31, " | ")</f>
        <v xml:space="preserve"> | ALCOHOL |  | Alcohol Involved in Crash  | 4 | 0 | Categorical | [9] | 59889 | Derived Data Element | </v>
      </c>
    </row>
    <row r="32" spans="1:27" ht="19" x14ac:dyDescent="0.25">
      <c r="A32" s="1" t="s">
        <v>6</v>
      </c>
      <c r="B32" s="1" t="s">
        <v>114</v>
      </c>
      <c r="C32" s="1"/>
      <c r="D32" s="1"/>
      <c r="E32">
        <v>7</v>
      </c>
      <c r="F32">
        <v>0</v>
      </c>
      <c r="G32" t="s">
        <v>65</v>
      </c>
      <c r="H32" t="s">
        <v>113</v>
      </c>
      <c r="I32">
        <v>9</v>
      </c>
      <c r="L32" t="str">
        <f>IF(ISBLANK(I32),"",_xlfn.CONCAT("[",I32))</f>
        <v>[9</v>
      </c>
      <c r="M32" t="str">
        <f>IF(ISBLANK(J32),"]",_xlfn.CONCAT(",",J32,"]"))</f>
        <v>]</v>
      </c>
      <c r="N32" t="str">
        <f>IF(ISBLANK(I32),"",_xlfn.CONCAT(L32,M32))</f>
        <v>[9]</v>
      </c>
      <c r="O32" t="str">
        <f>IF(N32="","[]",_xlfn.CONCAT(L32,M32))</f>
        <v>[9]</v>
      </c>
      <c r="P32" t="str">
        <f>IF(ISBLANK(I32),"",_xlfn.CONCAT("        ['",A32,"',",N32,"],"))</f>
        <v xml:space="preserve">        ['DAY_WEEK',[9]],</v>
      </c>
      <c r="Q32" t="s">
        <v>94</v>
      </c>
      <c r="R32">
        <v>0</v>
      </c>
      <c r="S32">
        <f>IF(ISBLANK(R32),0,R32)</f>
        <v>0</v>
      </c>
      <c r="U32" t="str">
        <f>_xlfn.CONCAT(" | ", A32,  " | ", C32, " | ", D32, " | ", E32, " | ", F32, " | ", G32, " | ", N32, " | ", R32, " | ", H32, " | ")</f>
        <v xml:space="preserve"> | DAY_WEEK |  |  | 7 | 0 | Categorical | [9] | 0 | Imputed as WKDY_IM | </v>
      </c>
    </row>
    <row r="33" spans="1:21" ht="19" x14ac:dyDescent="0.25">
      <c r="A33" s="1" t="s">
        <v>8</v>
      </c>
      <c r="B33" s="1" t="s">
        <v>114</v>
      </c>
      <c r="C33" s="1"/>
      <c r="D33" s="4" t="s">
        <v>67</v>
      </c>
      <c r="E33">
        <v>56</v>
      </c>
      <c r="F33">
        <v>0</v>
      </c>
      <c r="G33" t="s">
        <v>65</v>
      </c>
      <c r="I33">
        <v>98</v>
      </c>
      <c r="J33">
        <v>99</v>
      </c>
      <c r="L33" t="str">
        <f>IF(ISBLANK(I33),"",_xlfn.CONCAT("[",I33))</f>
        <v>[98</v>
      </c>
      <c r="M33" t="str">
        <f>IF(ISBLANK(J33),"]",_xlfn.CONCAT(",",J33,"]"))</f>
        <v>,99]</v>
      </c>
      <c r="N33" t="str">
        <f>IF(ISBLANK(I33),"",_xlfn.CONCAT(L33,M33))</f>
        <v>[98,99]</v>
      </c>
      <c r="O33" t="str">
        <f>IF(N33="","[]",_xlfn.CONCAT(L33,M33))</f>
        <v>[98,99]</v>
      </c>
      <c r="P33" t="str">
        <f>IF(ISBLANK(I33),"",_xlfn.CONCAT("        ['",A33,"',",N33,"],"))</f>
        <v xml:space="preserve">        ['HARM_EV',[98,99]],</v>
      </c>
      <c r="Q33" t="s">
        <v>94</v>
      </c>
      <c r="R33">
        <v>166</v>
      </c>
      <c r="S33">
        <f>IF(ISBLANK(R33),0,R33)</f>
        <v>166</v>
      </c>
      <c r="U33" t="str">
        <f>_xlfn.CONCAT(" | ", A33,  " | ", C33, " | ", D33, " | ", E33, " | ", F33, " | ", G33, " | ", N33, " | ", R33, " | ", H33, " | ")</f>
        <v xml:space="preserve"> | HARM_EV |  | First Harmful Event  | 56 | 0 | Categorical | [98,99] | 166 |  | </v>
      </c>
    </row>
    <row r="34" spans="1:21" ht="19" x14ac:dyDescent="0.25">
      <c r="A34" s="1" t="s">
        <v>9</v>
      </c>
      <c r="B34" s="1" t="s">
        <v>114</v>
      </c>
      <c r="C34" s="1"/>
      <c r="D34" s="1"/>
      <c r="E34">
        <v>25</v>
      </c>
      <c r="F34">
        <v>0</v>
      </c>
      <c r="G34" t="s">
        <v>65</v>
      </c>
      <c r="I34">
        <v>99</v>
      </c>
      <c r="L34" t="str">
        <f>IF(ISBLANK(I34),"",_xlfn.CONCAT("[",I34))</f>
        <v>[99</v>
      </c>
      <c r="M34" t="str">
        <f>IF(ISBLANK(J34),"]",_xlfn.CONCAT(",",J34,"]"))</f>
        <v>]</v>
      </c>
      <c r="N34" t="str">
        <f>IF(ISBLANK(I34),"",_xlfn.CONCAT(L34,M34))</f>
        <v>[99]</v>
      </c>
      <c r="O34" t="str">
        <f>IF(N34="","[]",_xlfn.CONCAT(L34,M34))</f>
        <v>[99]</v>
      </c>
      <c r="P34" t="str">
        <f>IF(ISBLANK(I34),"",_xlfn.CONCAT("        ['",A34,"',",N34,"],"))</f>
        <v xml:space="preserve">        ['HOUR',[99]],</v>
      </c>
      <c r="Q34" t="s">
        <v>94</v>
      </c>
      <c r="R34">
        <v>1127</v>
      </c>
      <c r="S34">
        <f>IF(ISBLANK(R34),0,R34)</f>
        <v>1127</v>
      </c>
      <c r="U34" t="str">
        <f>_xlfn.CONCAT(" | ", A34,  " | ", C34, " | ", D34, " | ", E34, " | ", F34, " | ", G34, " | ", N34, " | ", R34, " | ", H34, " | ")</f>
        <v xml:space="preserve"> | HOUR |  |  | 25 | 0 | Categorical | [99] | 1127 |  | </v>
      </c>
    </row>
    <row r="35" spans="1:21" ht="19" x14ac:dyDescent="0.25">
      <c r="A35" s="1" t="s">
        <v>13</v>
      </c>
      <c r="B35" s="1" t="s">
        <v>114</v>
      </c>
      <c r="C35" s="1"/>
      <c r="D35" s="1" t="s">
        <v>78</v>
      </c>
      <c r="E35">
        <v>9</v>
      </c>
      <c r="F35">
        <v>0</v>
      </c>
      <c r="G35" t="s">
        <v>65</v>
      </c>
      <c r="I35">
        <v>8</v>
      </c>
      <c r="J35">
        <v>9</v>
      </c>
      <c r="L35" t="str">
        <f>IF(ISBLANK(I35),"",_xlfn.CONCAT("[",I35))</f>
        <v>[8</v>
      </c>
      <c r="M35" t="str">
        <f>IF(ISBLANK(J35),"]",_xlfn.CONCAT(",",J35,"]"))</f>
        <v>,9]</v>
      </c>
      <c r="N35" t="str">
        <f>IF(ISBLANK(I35),"",_xlfn.CONCAT(L35,M35))</f>
        <v>[8,9]</v>
      </c>
      <c r="O35" t="str">
        <f>IF(N35="","[]",_xlfn.CONCAT(L35,M35))</f>
        <v>[8,9]</v>
      </c>
      <c r="P35" t="str">
        <f>IF(ISBLANK(I35),"",_xlfn.CONCAT("        ['",A35,"',",N35,"],"))</f>
        <v xml:space="preserve">        ['LGT_COND',[8,9]],</v>
      </c>
      <c r="Q35" t="s">
        <v>94</v>
      </c>
      <c r="R35">
        <v>2309</v>
      </c>
      <c r="S35">
        <f>IF(ISBLANK(R35),0,R35)</f>
        <v>2309</v>
      </c>
      <c r="U35" t="str">
        <f>_xlfn.CONCAT(" | ", A35,  " | ", C35, " | ", D35, " | ", E35, " | ", F35, " | ", G35, " | ", N35, " | ", R35, " | ", H35, " | ")</f>
        <v xml:space="preserve"> | LGT_COND |  | Light Condition | 9 | 0 | Categorical | [8,9] | 2309 |  | </v>
      </c>
    </row>
    <row r="36" spans="1:21" ht="19" x14ac:dyDescent="0.25">
      <c r="A36" s="1" t="s">
        <v>15</v>
      </c>
      <c r="B36" s="1" t="s">
        <v>114</v>
      </c>
      <c r="C36" s="1"/>
      <c r="D36" s="3" t="s">
        <v>69</v>
      </c>
      <c r="E36">
        <v>11</v>
      </c>
      <c r="F36">
        <v>0</v>
      </c>
      <c r="G36" t="s">
        <v>65</v>
      </c>
      <c r="I36">
        <v>98</v>
      </c>
      <c r="J36">
        <v>99</v>
      </c>
      <c r="L36" t="str">
        <f>IF(ISBLANK(I36),"",_xlfn.CONCAT("[",I36))</f>
        <v>[98</v>
      </c>
      <c r="M36" t="str">
        <f>IF(ISBLANK(J36),"]",_xlfn.CONCAT(",",J36,"]"))</f>
        <v>,99]</v>
      </c>
      <c r="N36" t="str">
        <f>IF(ISBLANK(I36),"",_xlfn.CONCAT(L36,M36))</f>
        <v>[98,99]</v>
      </c>
      <c r="O36" t="str">
        <f>IF(N36="","[]",_xlfn.CONCAT(L36,M36))</f>
        <v>[98,99]</v>
      </c>
      <c r="P36" t="str">
        <f>IF(ISBLANK(I36),"",_xlfn.CONCAT("        ['",A36,"',",N36,"],"))</f>
        <v xml:space="preserve">        ['MAN_COLL',[98,99]],</v>
      </c>
      <c r="Q36" t="s">
        <v>94</v>
      </c>
      <c r="R36">
        <v>1012</v>
      </c>
      <c r="S36">
        <f>IF(ISBLANK(R36),0,R36)</f>
        <v>1012</v>
      </c>
      <c r="U36" t="str">
        <f>_xlfn.CONCAT(" | ", A36,  " | ", C36, " | ", D36, " | ", E36, " | ", F36, " | ", G36, " | ", N36, " | ", R36, " | ", H36, " | ")</f>
        <v xml:space="preserve"> | MAN_COLL |  | Manner of Collision of the First Harmful Event  | 11 | 0 | Categorical | [98,99] | 1012 |  | </v>
      </c>
    </row>
    <row r="37" spans="1:21" ht="19" x14ac:dyDescent="0.25">
      <c r="A37" s="1" t="s">
        <v>17</v>
      </c>
      <c r="B37" s="1" t="s">
        <v>114</v>
      </c>
      <c r="C37" s="1"/>
      <c r="D37" s="1" t="s">
        <v>82</v>
      </c>
      <c r="E37">
        <v>9</v>
      </c>
      <c r="F37">
        <v>0</v>
      </c>
      <c r="G37" t="s">
        <v>65</v>
      </c>
      <c r="H37" t="s">
        <v>84</v>
      </c>
      <c r="I37">
        <v>9</v>
      </c>
      <c r="L37" t="str">
        <f>IF(ISBLANK(I37),"",_xlfn.CONCAT("[",I37))</f>
        <v>[9</v>
      </c>
      <c r="M37" t="str">
        <f>IF(ISBLANK(J37),"]",_xlfn.CONCAT(",",J37,"]"))</f>
        <v>]</v>
      </c>
      <c r="N37" t="str">
        <f>IF(ISBLANK(I37),"",_xlfn.CONCAT(L37,M37))</f>
        <v>[9]</v>
      </c>
      <c r="O37" t="str">
        <f>IF(N37="","[]",_xlfn.CONCAT(L37,M37))</f>
        <v>[9]</v>
      </c>
      <c r="P37" t="str">
        <f>IF(ISBLANK(I37),"",_xlfn.CONCAT("        ['",A37,"',",N37,"],"))</f>
        <v xml:space="preserve">        ['MAX_SEV',[9]],</v>
      </c>
      <c r="Q37" t="s">
        <v>94</v>
      </c>
      <c r="R37">
        <v>4480</v>
      </c>
      <c r="S37">
        <f>IF(ISBLANK(R37),0,R37)</f>
        <v>4480</v>
      </c>
      <c r="U37" t="str">
        <f>_xlfn.CONCAT(" | ", A37,  " | ", C37, " | ", D37, " | ", E37, " | ", F37, " | ", G37, " | ", N37, " | ", R37, " | ", H37, " | ")</f>
        <v xml:space="preserve"> | MAX_SEV |  | Maximum Severity in Crash | 9 | 0 | Categorical | [9] | 4480 | Derived Data Element | </v>
      </c>
    </row>
    <row r="38" spans="1:21" ht="19" x14ac:dyDescent="0.25">
      <c r="A38" s="1" t="s">
        <v>22</v>
      </c>
      <c r="B38" s="1" t="s">
        <v>114</v>
      </c>
      <c r="C38" s="1"/>
      <c r="D38" s="1" t="s">
        <v>85</v>
      </c>
      <c r="E38">
        <v>20</v>
      </c>
      <c r="F38">
        <v>0</v>
      </c>
      <c r="G38" t="s">
        <v>62</v>
      </c>
      <c r="H38" t="s">
        <v>86</v>
      </c>
      <c r="I38">
        <v>99</v>
      </c>
      <c r="L38" t="str">
        <f>IF(ISBLANK(I38),"",_xlfn.CONCAT("[",I38))</f>
        <v>[99</v>
      </c>
      <c r="M38" t="str">
        <f>IF(ISBLANK(J38),"]",_xlfn.CONCAT(",",J38,"]"))</f>
        <v>]</v>
      </c>
      <c r="N38" t="str">
        <f>IF(ISBLANK(I38),"",_xlfn.CONCAT(L38,M38))</f>
        <v>[99]</v>
      </c>
      <c r="O38" t="str">
        <f>IF(N38="","[]",_xlfn.CONCAT(L38,M38))</f>
        <v>[99]</v>
      </c>
      <c r="P38" t="str">
        <f>IF(ISBLANK(I38),"",_xlfn.CONCAT("        ['",A38,"',",N38,"],"))</f>
        <v xml:space="preserve">        ['NUM_INJ',[99]],</v>
      </c>
      <c r="Q38" t="s">
        <v>94</v>
      </c>
      <c r="R38">
        <v>4480</v>
      </c>
      <c r="S38">
        <f>IF(ISBLANK(R38),0,R38)</f>
        <v>4480</v>
      </c>
      <c r="U38" t="str">
        <f>_xlfn.CONCAT(" | ", A38,  " | ", C38, " | ", D38, " | ", E38, " | ", F38, " | ", G38, " | ", N38, " | ", R38, " | ", H38, " | ")</f>
        <v xml:space="preserve"> | NUM_INJ |  | Number Injured in Crash | 20 | 0 | Count | [99] | 4480 | Change 98 to 0; derived data element | </v>
      </c>
    </row>
    <row r="39" spans="1:21" ht="19" x14ac:dyDescent="0.25">
      <c r="A39" s="1" t="s">
        <v>26</v>
      </c>
      <c r="B39" s="1" t="s">
        <v>114</v>
      </c>
      <c r="C39" s="1"/>
      <c r="D39" s="1" t="s">
        <v>120</v>
      </c>
      <c r="E39">
        <v>422</v>
      </c>
      <c r="F39">
        <v>0</v>
      </c>
      <c r="G39" t="s">
        <v>92</v>
      </c>
      <c r="H39" t="s">
        <v>121</v>
      </c>
      <c r="L39" t="str">
        <f>IF(ISBLANK(I39),"",_xlfn.CONCAT("[",I39))</f>
        <v/>
      </c>
      <c r="M39" t="str">
        <f>IF(ISBLANK(J39),"]",_xlfn.CONCAT(",",J39,"]"))</f>
        <v>]</v>
      </c>
      <c r="N39" t="str">
        <f>IF(ISBLANK(I39),"",_xlfn.CONCAT(L39,M39))</f>
        <v/>
      </c>
      <c r="O39" t="str">
        <f>IF(N39="","[]",_xlfn.CONCAT(L39,M39))</f>
        <v>[]</v>
      </c>
      <c r="P39" t="str">
        <f>IF(ISBLANK(I39),"",_xlfn.CONCAT("        ['",A39,"',",N39,"],"))</f>
        <v/>
      </c>
      <c r="Q39" t="s">
        <v>94</v>
      </c>
      <c r="S39">
        <f>IF(ISBLANK(R39),0,R39)</f>
        <v>0</v>
      </c>
      <c r="U39" t="str">
        <f>_xlfn.CONCAT(" | ", A39,  " | ", C39, " | ", D39, " | ", E39, " | ", F39, " | ", G39, " | ", N39, " | ", R39, " | ", H39, " | ")</f>
        <v xml:space="preserve"> | PJ |  | Police Jurisdiction | 422 | 0 | Drop |  |  | Proxy for location, but would need to bin, and PSU is this binned. | </v>
      </c>
    </row>
    <row r="40" spans="1:21" ht="19" x14ac:dyDescent="0.25">
      <c r="A40" s="1" t="s">
        <v>32</v>
      </c>
      <c r="B40" s="1" t="s">
        <v>114</v>
      </c>
      <c r="C40" s="1"/>
      <c r="D40" s="3" t="s">
        <v>71</v>
      </c>
      <c r="E40">
        <v>4</v>
      </c>
      <c r="F40">
        <v>0</v>
      </c>
      <c r="G40" t="s">
        <v>65</v>
      </c>
      <c r="I40">
        <v>8</v>
      </c>
      <c r="J40">
        <v>9</v>
      </c>
      <c r="L40" t="str">
        <f>IF(ISBLANK(I40),"",_xlfn.CONCAT("[",I40))</f>
        <v>[8</v>
      </c>
      <c r="M40" t="str">
        <f>IF(ISBLANK(J40),"]",_xlfn.CONCAT(",",J40,"]"))</f>
        <v>,9]</v>
      </c>
      <c r="N40" t="str">
        <f>IF(ISBLANK(I40),"",_xlfn.CONCAT(L40,M40))</f>
        <v>[8,9]</v>
      </c>
      <c r="O40" t="str">
        <f>IF(N40="","[]",_xlfn.CONCAT(L40,M40))</f>
        <v>[8,9]</v>
      </c>
      <c r="P40" t="str">
        <f>IF(ISBLANK(I40),"",_xlfn.CONCAT("        ['",A40,"',",N40,"],"))</f>
        <v xml:space="preserve">        ['RELJCT1',[8,9]],</v>
      </c>
      <c r="Q40" t="s">
        <v>94</v>
      </c>
      <c r="R40">
        <v>65920</v>
      </c>
      <c r="S40">
        <f>IF(ISBLANK(R40),0,R40)</f>
        <v>65920</v>
      </c>
      <c r="U40" t="str">
        <f>_xlfn.CONCAT(" | ", A40,  " | ", C40, " | ", D40, " | ", E40, " | ", F40, " | ", G40, " | ", N40, " | ", R40, " | ", H40, " | ")</f>
        <v xml:space="preserve"> | RELJCT1 |  | Relation to Junction-Within Interchange Area  | 4 | 0 | Categorical | [8,9] | 65920 |  | </v>
      </c>
    </row>
    <row r="41" spans="1:21" ht="19" x14ac:dyDescent="0.25">
      <c r="A41" s="1" t="s">
        <v>34</v>
      </c>
      <c r="B41" s="1" t="s">
        <v>114</v>
      </c>
      <c r="C41" s="1"/>
      <c r="D41" s="3" t="s">
        <v>73</v>
      </c>
      <c r="E41">
        <v>15</v>
      </c>
      <c r="F41">
        <v>0</v>
      </c>
      <c r="G41" t="s">
        <v>65</v>
      </c>
      <c r="I41">
        <v>98</v>
      </c>
      <c r="J41">
        <v>99</v>
      </c>
      <c r="L41" t="str">
        <f>IF(ISBLANK(I41),"",_xlfn.CONCAT("[",I41))</f>
        <v>[98</v>
      </c>
      <c r="M41" t="str">
        <f>IF(ISBLANK(J41),"]",_xlfn.CONCAT(",",J41,"]"))</f>
        <v>,99]</v>
      </c>
      <c r="N41" t="str">
        <f>IF(ISBLANK(I41),"",_xlfn.CONCAT(L41,M41))</f>
        <v>[98,99]</v>
      </c>
      <c r="O41" t="str">
        <f>IF(N41="","[]",_xlfn.CONCAT(L41,M41))</f>
        <v>[98,99]</v>
      </c>
      <c r="P41" t="str">
        <f>IF(ISBLANK(I41),"",_xlfn.CONCAT("        ['",A41,"',",N41,"],"))</f>
        <v xml:space="preserve">        ['RELJCT2',[98,99]],</v>
      </c>
      <c r="Q41" t="s">
        <v>94</v>
      </c>
      <c r="R41">
        <v>19721</v>
      </c>
      <c r="S41">
        <f>IF(ISBLANK(R41),0,R41)</f>
        <v>19721</v>
      </c>
      <c r="T41" s="1"/>
      <c r="U41" t="str">
        <f>_xlfn.CONCAT(" | ", A41,  " | ", C41, " | ", D41, " | ", E41, " | ", F41, " | ", G41, " | ", N41, " | ", R41, " | ", H41, " | ")</f>
        <v xml:space="preserve"> | RELJCT2 |  | Relation to Junction-Specific Location  | 15 | 0 | Categorical | [98,99] | 19721 |  | </v>
      </c>
    </row>
    <row r="42" spans="1:21" ht="19" x14ac:dyDescent="0.25">
      <c r="A42" s="1" t="s">
        <v>43</v>
      </c>
      <c r="B42" s="1" t="s">
        <v>114</v>
      </c>
      <c r="C42" s="1"/>
      <c r="D42" s="1"/>
      <c r="E42">
        <v>13</v>
      </c>
      <c r="F42">
        <v>0</v>
      </c>
      <c r="G42" t="s">
        <v>65</v>
      </c>
      <c r="I42">
        <v>98</v>
      </c>
      <c r="J42">
        <v>99</v>
      </c>
      <c r="L42" t="str">
        <f>IF(ISBLANK(I42),"",_xlfn.CONCAT("[",I42))</f>
        <v>[98</v>
      </c>
      <c r="M42" t="str">
        <f>IF(ISBLANK(J42),"]",_xlfn.CONCAT(",",J42,"]"))</f>
        <v>,99]</v>
      </c>
      <c r="N42" t="str">
        <f>IF(ISBLANK(I42),"",_xlfn.CONCAT(L42,M42))</f>
        <v>[98,99]</v>
      </c>
      <c r="O42" t="str">
        <f>IF(N42="","[]",_xlfn.CONCAT(L42,M42))</f>
        <v>[98,99]</v>
      </c>
      <c r="P42" t="str">
        <f>IF(ISBLANK(I42),"",_xlfn.CONCAT("        ['",A42,"',",N42,"],"))</f>
        <v xml:space="preserve">        ['WEATHER',[98,99]],</v>
      </c>
      <c r="Q42" t="s">
        <v>102</v>
      </c>
      <c r="R42">
        <v>13284</v>
      </c>
      <c r="S42">
        <f>IF(ISBLANK(R42),0,R42)</f>
        <v>13284</v>
      </c>
      <c r="T42" s="1"/>
      <c r="U42" t="str">
        <f>_xlfn.CONCAT(" | ", A42,  " | ", C42, " | ", D42, " | ", E42, " | ", F42, " | ", G42, " | ", N42, " | ", R42, " | ", H42, " | ")</f>
        <v xml:space="preserve"> | WEATHER |  |  | 13 | 0 | Categorical | [98,99] | 13284 |  | </v>
      </c>
    </row>
    <row r="43" spans="1:21" x14ac:dyDescent="0.2">
      <c r="A43" s="5" t="s">
        <v>115</v>
      </c>
      <c r="B43" s="5"/>
      <c r="C43" s="5" t="s">
        <v>115</v>
      </c>
      <c r="D43" s="5" t="s">
        <v>115</v>
      </c>
      <c r="E43" s="5" t="s">
        <v>115</v>
      </c>
      <c r="F43" s="5" t="s">
        <v>115</v>
      </c>
      <c r="G43" s="5" t="s">
        <v>115</v>
      </c>
      <c r="H43" s="5" t="s">
        <v>115</v>
      </c>
      <c r="N43" s="5" t="s">
        <v>115</v>
      </c>
      <c r="O43" t="str">
        <f>IF(N43="","[]",_xlfn.CONCAT(L43,M43))</f>
        <v/>
      </c>
      <c r="R43" s="5" t="s">
        <v>115</v>
      </c>
      <c r="S43" t="str">
        <f>IF(ISBLANK(R43),0,R43)</f>
        <v>---</v>
      </c>
      <c r="U43" t="str">
        <f>_xlfn.CONCAT(" | ", A43,  " | ", C43, " | ", D43, " | ", E43, " | ", F43, " | ", G43, " | ", N43, " | ", R43, " | ", H43, " | ")</f>
        <v xml:space="preserve"> | --- | --- | --- | --- | --- | --- | --- | --- | --- | </v>
      </c>
    </row>
    <row r="44" spans="1:21" ht="19" x14ac:dyDescent="0.25">
      <c r="A44" s="1" t="s">
        <v>2</v>
      </c>
      <c r="B44" s="1" t="s">
        <v>125</v>
      </c>
      <c r="C44" s="1" t="s">
        <v>112</v>
      </c>
      <c r="D44" s="1"/>
      <c r="E44">
        <v>259077</v>
      </c>
      <c r="F44">
        <v>0</v>
      </c>
      <c r="G44" t="s">
        <v>91</v>
      </c>
      <c r="L44" t="str">
        <f>IF(ISBLANK(I44),"",_xlfn.CONCAT("[",I44))</f>
        <v/>
      </c>
      <c r="M44" t="str">
        <f>IF(ISBLANK(J44),"]",_xlfn.CONCAT(",",J44,"]"))</f>
        <v>]</v>
      </c>
      <c r="N44" t="str">
        <f>IF(ISBLANK(I44),"",_xlfn.CONCAT(L44,M44))</f>
        <v/>
      </c>
      <c r="O44" t="str">
        <f>IF(N44="","[]",_xlfn.CONCAT(L44,M44))</f>
        <v>[]</v>
      </c>
      <c r="P44" t="str">
        <f>IF(ISBLANK(I44),"",_xlfn.CONCAT("        ['",A44,"',",N44,"],"))</f>
        <v/>
      </c>
      <c r="Q44" t="s">
        <v>94</v>
      </c>
      <c r="S44">
        <f>IF(ISBLANK(R44),0,R44)</f>
        <v>0</v>
      </c>
      <c r="U44" t="str">
        <f>_xlfn.CONCAT(" | ", A44,  " | ", C44, " | ", D44, " | ", E44, " | ", F44, " | ", G44, " | ", N44, " | ", R44, " | ", H44, " | ")</f>
        <v xml:space="preserve"> | CASENUM | Yes, for correlating different datasets |  | 259077 | 0 | Transfer |  |  |  | </v>
      </c>
    </row>
    <row r="45" spans="1:21" ht="19" x14ac:dyDescent="0.25">
      <c r="A45" s="1" t="s">
        <v>3</v>
      </c>
      <c r="B45" s="1" t="s">
        <v>125</v>
      </c>
      <c r="C45" s="1"/>
      <c r="D45" s="1"/>
      <c r="E45">
        <v>23</v>
      </c>
      <c r="F45">
        <v>54745</v>
      </c>
      <c r="G45" t="s">
        <v>92</v>
      </c>
      <c r="H45" t="s">
        <v>90</v>
      </c>
      <c r="L45" t="str">
        <f>IF(ISBLANK(I45),"",_xlfn.CONCAT("[",I45))</f>
        <v/>
      </c>
      <c r="M45" t="str">
        <f>IF(ISBLANK(J45),"]",_xlfn.CONCAT(",",J45,"]"))</f>
        <v>]</v>
      </c>
      <c r="N45" t="str">
        <f>IF(ISBLANK(I45),"",_xlfn.CONCAT(L45,M45))</f>
        <v/>
      </c>
      <c r="O45" t="str">
        <f>IF(N45="","[]",_xlfn.CONCAT(L45,M45))</f>
        <v>[]</v>
      </c>
      <c r="P45" t="str">
        <f>IF(ISBLANK(I45),"",_xlfn.CONCAT("        ['",A45,"',",N45,"],"))</f>
        <v/>
      </c>
      <c r="Q45" t="s">
        <v>94</v>
      </c>
      <c r="S45">
        <f>IF(ISBLANK(R45),0,R45)</f>
        <v>0</v>
      </c>
      <c r="U45" t="str">
        <f>_xlfn.CONCAT(" | ", A45,  " | ", C45, " | ", D45, " | ", E45, " | ", F45, " | ", G45, " | ", N45, " | ", R45, " | ", H45, " | ")</f>
        <v xml:space="preserve"> | CF1 |  |  | 23 | 54745 | Drop |  |  | Discontinued | </v>
      </c>
    </row>
    <row r="46" spans="1:21" ht="19" x14ac:dyDescent="0.25">
      <c r="A46" s="1" t="s">
        <v>4</v>
      </c>
      <c r="B46" s="1" t="s">
        <v>125</v>
      </c>
      <c r="C46" s="1"/>
      <c r="D46" s="1"/>
      <c r="E46">
        <v>17</v>
      </c>
      <c r="F46">
        <v>54745</v>
      </c>
      <c r="G46" t="s">
        <v>92</v>
      </c>
      <c r="H46" t="s">
        <v>90</v>
      </c>
      <c r="L46" t="str">
        <f>IF(ISBLANK(I46),"",_xlfn.CONCAT("[",I46))</f>
        <v/>
      </c>
      <c r="M46" t="str">
        <f>IF(ISBLANK(J46),"]",_xlfn.CONCAT(",",J46,"]"))</f>
        <v>]</v>
      </c>
      <c r="N46" t="str">
        <f>IF(ISBLANK(I46),"",_xlfn.CONCAT(L46,M46))</f>
        <v/>
      </c>
      <c r="O46" t="str">
        <f>IF(N46="","[]",_xlfn.CONCAT(L46,M46))</f>
        <v>[]</v>
      </c>
      <c r="P46" t="str">
        <f>IF(ISBLANK(I46),"",_xlfn.CONCAT("        ['",A46,"',",N46,"],"))</f>
        <v/>
      </c>
      <c r="Q46" t="s">
        <v>94</v>
      </c>
      <c r="S46">
        <f>IF(ISBLANK(R46),0,R46)</f>
        <v>0</v>
      </c>
      <c r="U46" t="str">
        <f>_xlfn.CONCAT(" | ", A46,  " | ", C46, " | ", D46, " | ", E46, " | ", F46, " | ", G46, " | ", N46, " | ", R46, " | ", H46, " | ")</f>
        <v xml:space="preserve"> | CF2 |  |  | 17 | 54745 | Drop |  |  | Discontinued | </v>
      </c>
    </row>
    <row r="47" spans="1:21" ht="19" x14ac:dyDescent="0.25">
      <c r="A47" s="1" t="s">
        <v>5</v>
      </c>
      <c r="B47" s="1" t="s">
        <v>125</v>
      </c>
      <c r="C47" s="1"/>
      <c r="D47" s="1"/>
      <c r="E47">
        <v>11</v>
      </c>
      <c r="F47">
        <v>54745</v>
      </c>
      <c r="G47" t="s">
        <v>92</v>
      </c>
      <c r="H47" t="s">
        <v>90</v>
      </c>
      <c r="L47" t="str">
        <f>IF(ISBLANK(I47),"",_xlfn.CONCAT("[",I47))</f>
        <v/>
      </c>
      <c r="M47" t="str">
        <f>IF(ISBLANK(J47),"]",_xlfn.CONCAT(",",J47,"]"))</f>
        <v>]</v>
      </c>
      <c r="N47" t="str">
        <f>IF(ISBLANK(I47),"",_xlfn.CONCAT(L47,M47))</f>
        <v/>
      </c>
      <c r="O47" t="str">
        <f>IF(N47="","[]",_xlfn.CONCAT(L47,M47))</f>
        <v>[]</v>
      </c>
      <c r="P47" t="str">
        <f>IF(ISBLANK(I47),"",_xlfn.CONCAT("        ['",A47,"',",N47,"],"))</f>
        <v/>
      </c>
      <c r="Q47" t="s">
        <v>94</v>
      </c>
      <c r="S47">
        <f>IF(ISBLANK(R47),0,R47)</f>
        <v>0</v>
      </c>
      <c r="U47" t="str">
        <f>_xlfn.CONCAT(" | ", A47,  " | ", C47, " | ", D47, " | ", E47, " | ", F47, " | ", G47, " | ", N47, " | ", R47, " | ", H47, " | ")</f>
        <v xml:space="preserve"> | CF3 |  |  | 11 | 54745 | Drop |  |  | Discontinued | </v>
      </c>
    </row>
    <row r="48" spans="1:21" ht="19" x14ac:dyDescent="0.25">
      <c r="A48" s="1" t="s">
        <v>29</v>
      </c>
      <c r="B48" s="1" t="s">
        <v>125</v>
      </c>
      <c r="C48" s="1"/>
      <c r="D48" s="1"/>
      <c r="E48">
        <v>67</v>
      </c>
      <c r="F48">
        <v>0</v>
      </c>
      <c r="G48" t="s">
        <v>92</v>
      </c>
      <c r="H48" t="s">
        <v>117</v>
      </c>
      <c r="L48" t="str">
        <f>IF(ISBLANK(I48),"",_xlfn.CONCAT("[",I48))</f>
        <v/>
      </c>
      <c r="M48" t="str">
        <f>IF(ISBLANK(J48),"]",_xlfn.CONCAT(",",J48,"]"))</f>
        <v>]</v>
      </c>
      <c r="N48" t="str">
        <f>IF(ISBLANK(I48),"",_xlfn.CONCAT(L48,M48))</f>
        <v/>
      </c>
      <c r="O48" t="str">
        <f>IF(N48="","[]",_xlfn.CONCAT(L48,M48))</f>
        <v>[]</v>
      </c>
      <c r="P48" t="str">
        <f>IF(ISBLANK(I48),"",_xlfn.CONCAT("        ['",A48,"',",N48,"],"))</f>
        <v/>
      </c>
      <c r="Q48" t="s">
        <v>94</v>
      </c>
      <c r="S48">
        <f>IF(ISBLANK(R48),0,R48)</f>
        <v>0</v>
      </c>
      <c r="U48" t="str">
        <f>_xlfn.CONCAT(" | ", A48,  " | ", C48, " | ", D48, " | ", E48, " | ", F48, " | ", G48, " | ", N48, " | ", R48, " | ", H48, " | ")</f>
        <v xml:space="preserve"> | PSU_VAR |  |  | 67 | 0 | Drop |  |  | Noise | </v>
      </c>
    </row>
    <row r="49" spans="1:21" ht="19" x14ac:dyDescent="0.25">
      <c r="A49" s="1" t="s">
        <v>28</v>
      </c>
      <c r="B49" s="1" t="s">
        <v>125</v>
      </c>
      <c r="C49" s="1"/>
      <c r="D49" s="1"/>
      <c r="E49">
        <v>25</v>
      </c>
      <c r="F49">
        <v>0</v>
      </c>
      <c r="G49" t="s">
        <v>92</v>
      </c>
      <c r="H49" t="s">
        <v>117</v>
      </c>
      <c r="L49" t="str">
        <f>IF(ISBLANK(I49),"",_xlfn.CONCAT("[",I49))</f>
        <v/>
      </c>
      <c r="M49" t="str">
        <f>IF(ISBLANK(J49),"]",_xlfn.CONCAT(",",J49,"]"))</f>
        <v>]</v>
      </c>
      <c r="N49" t="str">
        <f>IF(ISBLANK(I49),"",_xlfn.CONCAT(L49,M49))</f>
        <v/>
      </c>
      <c r="O49" t="str">
        <f>IF(N49="","[]",_xlfn.CONCAT(L49,M49))</f>
        <v>[]</v>
      </c>
      <c r="P49" t="str">
        <f>IF(ISBLANK(I49),"",_xlfn.CONCAT("        ['",A49,"',",N49,"],"))</f>
        <v/>
      </c>
      <c r="Q49" t="s">
        <v>94</v>
      </c>
      <c r="S49">
        <f>IF(ISBLANK(R49),0,R49)</f>
        <v>0</v>
      </c>
      <c r="U49" t="str">
        <f>_xlfn.CONCAT(" | ", A49,  " | ", C49, " | ", D49, " | ", E49, " | ", F49, " | ", G49, " | ", N49, " | ", R49, " | ", H49, " | ")</f>
        <v xml:space="preserve"> | PSUSTRAT |  |  | 25 | 0 | Drop |  |  | Noise | </v>
      </c>
    </row>
    <row r="50" spans="1:21" ht="19" x14ac:dyDescent="0.25">
      <c r="A50" s="1" t="s">
        <v>38</v>
      </c>
      <c r="B50" s="1" t="s">
        <v>125</v>
      </c>
      <c r="C50" s="1"/>
      <c r="D50" s="1"/>
      <c r="E50">
        <v>9</v>
      </c>
      <c r="F50">
        <v>0</v>
      </c>
      <c r="G50" t="s">
        <v>92</v>
      </c>
      <c r="L50" t="str">
        <f>IF(ISBLANK(I50),"",_xlfn.CONCAT("[",I50))</f>
        <v/>
      </c>
      <c r="M50" t="str">
        <f>IF(ISBLANK(J50),"]",_xlfn.CONCAT(",",J50,"]"))</f>
        <v>]</v>
      </c>
      <c r="N50" t="str">
        <f>IF(ISBLANK(I50),"",_xlfn.CONCAT(L50,M50))</f>
        <v/>
      </c>
      <c r="O50" t="str">
        <f>IF(N50="","[]",_xlfn.CONCAT(L50,M50))</f>
        <v>[]</v>
      </c>
      <c r="P50" t="str">
        <f>IF(ISBLANK(I50),"",_xlfn.CONCAT("        ['",A50,"',",N50,"],"))</f>
        <v/>
      </c>
      <c r="Q50" t="s">
        <v>97</v>
      </c>
      <c r="S50">
        <f>IF(ISBLANK(R50),0,R50)</f>
        <v>0</v>
      </c>
      <c r="T50" s="1"/>
      <c r="U50" t="str">
        <f>_xlfn.CONCAT(" | ", A50,  " | ", C50, " | ", D50, " | ", E50, " | ", F50, " | ", G50, " | ", N50, " | ", R50, " | ", H50, " | ")</f>
        <v xml:space="preserve"> | STRATUM |  |  | 9 | 0 | Drop |  |  |  | </v>
      </c>
    </row>
    <row r="51" spans="1:21" ht="19" x14ac:dyDescent="0.25">
      <c r="A51" s="1" t="s">
        <v>44</v>
      </c>
      <c r="B51" s="1" t="s">
        <v>125</v>
      </c>
      <c r="C51" s="1"/>
      <c r="D51" s="1"/>
      <c r="E51">
        <v>14</v>
      </c>
      <c r="F51">
        <v>54745</v>
      </c>
      <c r="G51" t="s">
        <v>92</v>
      </c>
      <c r="H51" t="s">
        <v>90</v>
      </c>
      <c r="L51" t="str">
        <f>IF(ISBLANK(I51),"",_xlfn.CONCAT("[",I51))</f>
        <v/>
      </c>
      <c r="M51" t="str">
        <f>IF(ISBLANK(J51),"]",_xlfn.CONCAT(",",J51,"]"))</f>
        <v>]</v>
      </c>
      <c r="N51" t="str">
        <f>IF(ISBLANK(I51),"",_xlfn.CONCAT(L51,M51))</f>
        <v/>
      </c>
      <c r="O51" t="str">
        <f>IF(N51="","[]",_xlfn.CONCAT(L51,M51))</f>
        <v>[]</v>
      </c>
      <c r="P51" t="str">
        <f>IF(ISBLANK(I51),"",_xlfn.CONCAT("        ['",A51,"',",N51,"],"))</f>
        <v/>
      </c>
      <c r="Q51" t="s">
        <v>103</v>
      </c>
      <c r="S51">
        <f>IF(ISBLANK(R51),0,R51)</f>
        <v>0</v>
      </c>
      <c r="T51" s="1"/>
      <c r="U51" t="str">
        <f>_xlfn.CONCAT(" | ", A51,  " | ", C51, " | ", D51, " | ", E51, " | ", F51, " | ", G51, " | ", N51, " | ", R51, " | ", H51, " | ")</f>
        <v xml:space="preserve"> | WEATHER1 |  |  | 14 | 54745 | Drop |  |  | Discontinued | </v>
      </c>
    </row>
    <row r="52" spans="1:21" ht="19" x14ac:dyDescent="0.25">
      <c r="A52" s="1" t="s">
        <v>45</v>
      </c>
      <c r="B52" s="1" t="s">
        <v>125</v>
      </c>
      <c r="C52" s="1"/>
      <c r="D52" s="1"/>
      <c r="E52">
        <v>14</v>
      </c>
      <c r="F52">
        <v>54745</v>
      </c>
      <c r="G52" t="s">
        <v>92</v>
      </c>
      <c r="H52" t="s">
        <v>90</v>
      </c>
      <c r="L52" t="str">
        <f>IF(ISBLANK(I52),"",_xlfn.CONCAT("[",I52))</f>
        <v/>
      </c>
      <c r="M52" t="str">
        <f>IF(ISBLANK(J52),"]",_xlfn.CONCAT(",",J52,"]"))</f>
        <v>]</v>
      </c>
      <c r="N52" t="str">
        <f>IF(ISBLANK(I52),"",_xlfn.CONCAT(L52,M52))</f>
        <v/>
      </c>
      <c r="O52" t="str">
        <f>IF(N52="","[]",_xlfn.CONCAT(L52,M52))</f>
        <v>[]</v>
      </c>
      <c r="P52" t="str">
        <f>IF(ISBLANK(I52),"",_xlfn.CONCAT("        ['",A52,"',",N52,"],"))</f>
        <v/>
      </c>
      <c r="Q52" t="s">
        <v>104</v>
      </c>
      <c r="S52">
        <f>IF(ISBLANK(R52),0,R52)</f>
        <v>0</v>
      </c>
      <c r="T52" s="1"/>
      <c r="U52" t="str">
        <f>_xlfn.CONCAT(" | ", A52,  " | ", C52, " | ", D52, " | ", E52, " | ", F52, " | ", G52, " | ", N52, " | ", R52, " | ", H52, " | ")</f>
        <v xml:space="preserve"> | WEATHER2 |  |  | 14 | 54745 | Drop |  |  | Discontinued | </v>
      </c>
    </row>
    <row r="53" spans="1:21" ht="19" x14ac:dyDescent="0.25">
      <c r="A53" s="1" t="s">
        <v>47</v>
      </c>
      <c r="B53" s="1" t="s">
        <v>125</v>
      </c>
      <c r="C53" s="1"/>
      <c r="D53" s="1" t="s">
        <v>93</v>
      </c>
      <c r="E53">
        <v>8816</v>
      </c>
      <c r="F53">
        <v>0</v>
      </c>
      <c r="G53" t="s">
        <v>92</v>
      </c>
      <c r="L53" t="str">
        <f>IF(ISBLANK(I53),"",_xlfn.CONCAT("[",I53))</f>
        <v/>
      </c>
      <c r="M53" t="str">
        <f>IF(ISBLANK(J53),"]",_xlfn.CONCAT(",",J53,"]"))</f>
        <v>]</v>
      </c>
      <c r="N53" t="str">
        <f>IF(ISBLANK(I53),"",_xlfn.CONCAT(L53,M53))</f>
        <v/>
      </c>
      <c r="O53" t="str">
        <f>IF(N53="","[]",_xlfn.CONCAT(L53,M53))</f>
        <v>[]</v>
      </c>
      <c r="P53" t="str">
        <f>IF(ISBLANK(I53),"",_xlfn.CONCAT("        ['",A53,"',",N53,"],"))</f>
        <v/>
      </c>
      <c r="Q53" t="s">
        <v>105</v>
      </c>
      <c r="S53">
        <f>IF(ISBLANK(R53),0,R53)</f>
        <v>0</v>
      </c>
      <c r="T53" s="1"/>
      <c r="U53" t="str">
        <f>_xlfn.CONCAT(" | ", A53,  " | ", C53, " | ", D53, " | ", E53, " | ", F53, " | ", G53, " | ", N53, " | ", R53, " | ", H53, " | ")</f>
        <v xml:space="preserve"> | WEIGHT |  | Case weight | 8816 | 0 | Drop |  |  |  | </v>
      </c>
    </row>
  </sheetData>
  <sortState xmlns:xlrd2="http://schemas.microsoft.com/office/spreadsheetml/2017/richdata2" ref="A2:AA53">
    <sortCondition ref="B2:B5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C3548-855B-9B4D-A36F-7FAC2BE30587}">
  <dimension ref="A1:N52"/>
  <sheetViews>
    <sheetView workbookViewId="0">
      <selection activeCell="G34" sqref="G34"/>
    </sheetView>
  </sheetViews>
  <sheetFormatPr baseColWidth="10" defaultRowHeight="16" x14ac:dyDescent="0.2"/>
  <cols>
    <col min="1" max="1" width="16.33203125" customWidth="1"/>
    <col min="2" max="2" width="22.6640625" customWidth="1"/>
    <col min="3" max="3" width="17.1640625" customWidth="1"/>
    <col min="4" max="4" width="26.33203125" customWidth="1"/>
    <col min="5" max="5" width="31.5" customWidth="1"/>
  </cols>
  <sheetData>
    <row r="1" spans="1:5" x14ac:dyDescent="0.2">
      <c r="A1" t="s">
        <v>51</v>
      </c>
      <c r="B1" t="s">
        <v>52</v>
      </c>
      <c r="C1" t="s">
        <v>53</v>
      </c>
      <c r="D1" t="s">
        <v>54</v>
      </c>
      <c r="E1" t="s">
        <v>61</v>
      </c>
    </row>
    <row r="2" spans="1:5" ht="19" x14ac:dyDescent="0.25">
      <c r="A2" s="1" t="s">
        <v>0</v>
      </c>
      <c r="B2" s="1" t="s">
        <v>89</v>
      </c>
      <c r="C2">
        <v>2</v>
      </c>
      <c r="D2">
        <v>0</v>
      </c>
      <c r="E2" t="s">
        <v>65</v>
      </c>
    </row>
    <row r="3" spans="1:5" ht="19" x14ac:dyDescent="0.25">
      <c r="A3" s="1" t="s">
        <v>1</v>
      </c>
      <c r="B3" s="4" t="s">
        <v>88</v>
      </c>
      <c r="C3">
        <v>4</v>
      </c>
      <c r="D3">
        <v>0</v>
      </c>
      <c r="E3" t="s">
        <v>65</v>
      </c>
    </row>
    <row r="4" spans="1:5" ht="19" x14ac:dyDescent="0.25">
      <c r="A4" s="1" t="s">
        <v>6</v>
      </c>
      <c r="B4" s="1"/>
      <c r="C4">
        <v>7</v>
      </c>
      <c r="D4">
        <v>0</v>
      </c>
      <c r="E4" t="s">
        <v>65</v>
      </c>
    </row>
    <row r="5" spans="1:5" ht="19" x14ac:dyDescent="0.25">
      <c r="A5" s="1" t="s">
        <v>7</v>
      </c>
      <c r="B5" s="1" t="s">
        <v>68</v>
      </c>
      <c r="C5">
        <v>54</v>
      </c>
      <c r="D5">
        <v>0</v>
      </c>
      <c r="E5" t="s">
        <v>65</v>
      </c>
    </row>
    <row r="6" spans="1:5" ht="19" x14ac:dyDescent="0.25">
      <c r="A6" s="1" t="s">
        <v>8</v>
      </c>
      <c r="B6" s="4" t="s">
        <v>67</v>
      </c>
      <c r="C6">
        <v>56</v>
      </c>
      <c r="D6">
        <v>0</v>
      </c>
      <c r="E6" t="s">
        <v>65</v>
      </c>
    </row>
    <row r="7" spans="1:5" ht="19" x14ac:dyDescent="0.25">
      <c r="A7" s="1" t="s">
        <v>9</v>
      </c>
      <c r="B7" s="1"/>
      <c r="C7">
        <v>25</v>
      </c>
      <c r="D7">
        <v>0</v>
      </c>
      <c r="E7" t="s">
        <v>65</v>
      </c>
    </row>
    <row r="8" spans="1:5" ht="19" x14ac:dyDescent="0.25">
      <c r="A8" s="1" t="s">
        <v>10</v>
      </c>
      <c r="B8" s="1"/>
      <c r="C8">
        <v>24</v>
      </c>
      <c r="D8">
        <v>0</v>
      </c>
      <c r="E8" t="s">
        <v>65</v>
      </c>
    </row>
    <row r="9" spans="1:5" ht="19" x14ac:dyDescent="0.25">
      <c r="A9" s="1" t="s">
        <v>11</v>
      </c>
      <c r="B9" s="1" t="s">
        <v>81</v>
      </c>
      <c r="C9">
        <v>3</v>
      </c>
      <c r="D9">
        <v>0</v>
      </c>
      <c r="E9" t="s">
        <v>65</v>
      </c>
    </row>
    <row r="10" spans="1:5" ht="19" x14ac:dyDescent="0.25">
      <c r="A10" s="1" t="s">
        <v>12</v>
      </c>
      <c r="B10" s="1" t="s">
        <v>79</v>
      </c>
      <c r="C10">
        <v>7</v>
      </c>
      <c r="D10">
        <v>0</v>
      </c>
      <c r="E10" t="s">
        <v>65</v>
      </c>
    </row>
    <row r="11" spans="1:5" ht="19" x14ac:dyDescent="0.25">
      <c r="A11" s="1" t="s">
        <v>13</v>
      </c>
      <c r="B11" s="1" t="s">
        <v>78</v>
      </c>
      <c r="C11">
        <v>9</v>
      </c>
      <c r="D11">
        <v>0</v>
      </c>
      <c r="E11" t="s">
        <v>65</v>
      </c>
    </row>
    <row r="12" spans="1:5" ht="19" x14ac:dyDescent="0.25">
      <c r="A12" s="1" t="s">
        <v>14</v>
      </c>
      <c r="B12" s="1" t="s">
        <v>70</v>
      </c>
      <c r="C12">
        <v>9</v>
      </c>
      <c r="D12">
        <v>0</v>
      </c>
      <c r="E12" t="s">
        <v>65</v>
      </c>
    </row>
    <row r="13" spans="1:5" ht="19" x14ac:dyDescent="0.25">
      <c r="A13" s="1" t="s">
        <v>15</v>
      </c>
      <c r="B13" s="3" t="s">
        <v>69</v>
      </c>
      <c r="C13">
        <v>11</v>
      </c>
      <c r="D13">
        <v>0</v>
      </c>
      <c r="E13" t="s">
        <v>65</v>
      </c>
    </row>
    <row r="14" spans="1:5" ht="19" x14ac:dyDescent="0.25">
      <c r="A14" s="1" t="s">
        <v>16</v>
      </c>
      <c r="B14" s="1" t="s">
        <v>83</v>
      </c>
      <c r="C14">
        <v>8</v>
      </c>
      <c r="D14">
        <v>0</v>
      </c>
      <c r="E14" t="s">
        <v>65</v>
      </c>
    </row>
    <row r="15" spans="1:5" ht="19" x14ac:dyDescent="0.25">
      <c r="A15" s="1" t="s">
        <v>17</v>
      </c>
      <c r="B15" s="1" t="s">
        <v>82</v>
      </c>
      <c r="C15">
        <v>9</v>
      </c>
      <c r="D15">
        <v>0</v>
      </c>
      <c r="E15" t="s">
        <v>65</v>
      </c>
    </row>
    <row r="16" spans="1:5" ht="19" x14ac:dyDescent="0.25">
      <c r="A16" s="1" t="s">
        <v>18</v>
      </c>
      <c r="B16" s="1"/>
      <c r="C16">
        <v>61</v>
      </c>
      <c r="D16">
        <v>0</v>
      </c>
      <c r="E16" t="s">
        <v>65</v>
      </c>
    </row>
    <row r="17" spans="1:14" ht="19" x14ac:dyDescent="0.25">
      <c r="A17" s="1" t="s">
        <v>19</v>
      </c>
      <c r="B17" s="1"/>
      <c r="C17">
        <v>60</v>
      </c>
      <c r="D17">
        <v>0</v>
      </c>
      <c r="E17" t="s">
        <v>65</v>
      </c>
    </row>
    <row r="18" spans="1:14" ht="19" x14ac:dyDescent="0.25">
      <c r="A18" s="1" t="s">
        <v>20</v>
      </c>
      <c r="B18" s="1"/>
      <c r="C18">
        <v>12</v>
      </c>
      <c r="D18">
        <v>0</v>
      </c>
      <c r="E18" t="s">
        <v>65</v>
      </c>
    </row>
    <row r="19" spans="1:14" ht="19" x14ac:dyDescent="0.25">
      <c r="A19" s="1" t="s">
        <v>32</v>
      </c>
      <c r="B19" s="3" t="s">
        <v>71</v>
      </c>
      <c r="C19">
        <v>4</v>
      </c>
      <c r="D19">
        <v>0</v>
      </c>
      <c r="E19" t="s">
        <v>65</v>
      </c>
    </row>
    <row r="20" spans="1:14" ht="19" x14ac:dyDescent="0.25">
      <c r="A20" s="1" t="s">
        <v>33</v>
      </c>
      <c r="B20" s="1" t="s">
        <v>72</v>
      </c>
      <c r="C20">
        <v>3</v>
      </c>
      <c r="D20">
        <v>54409</v>
      </c>
      <c r="E20" t="s">
        <v>65</v>
      </c>
    </row>
    <row r="21" spans="1:14" ht="19" x14ac:dyDescent="0.25">
      <c r="A21" s="1" t="s">
        <v>34</v>
      </c>
      <c r="B21" s="3" t="s">
        <v>73</v>
      </c>
      <c r="C21">
        <v>15</v>
      </c>
      <c r="D21">
        <v>0</v>
      </c>
      <c r="E21" t="s">
        <v>65</v>
      </c>
    </row>
    <row r="22" spans="1:14" ht="19" x14ac:dyDescent="0.25">
      <c r="A22" s="1" t="s">
        <v>35</v>
      </c>
      <c r="B22" s="1" t="s">
        <v>74</v>
      </c>
      <c r="C22">
        <v>13</v>
      </c>
      <c r="D22">
        <v>0</v>
      </c>
      <c r="E22" t="s">
        <v>65</v>
      </c>
    </row>
    <row r="23" spans="1:14" ht="19" x14ac:dyDescent="0.25">
      <c r="A23" s="1" t="s">
        <v>36</v>
      </c>
      <c r="B23" s="3" t="s">
        <v>76</v>
      </c>
      <c r="C23">
        <v>13</v>
      </c>
      <c r="D23">
        <v>0</v>
      </c>
      <c r="E23" t="s">
        <v>65</v>
      </c>
    </row>
    <row r="24" spans="1:14" ht="19" x14ac:dyDescent="0.25">
      <c r="A24" s="1" t="s">
        <v>37</v>
      </c>
      <c r="B24" s="1"/>
      <c r="C24">
        <v>2</v>
      </c>
      <c r="D24">
        <v>0</v>
      </c>
      <c r="E24" t="s">
        <v>65</v>
      </c>
    </row>
    <row r="25" spans="1:14" ht="19" x14ac:dyDescent="0.25">
      <c r="A25" s="1" t="s">
        <v>39</v>
      </c>
      <c r="B25" s="4" t="s">
        <v>75</v>
      </c>
      <c r="C25">
        <v>11</v>
      </c>
      <c r="D25">
        <v>0</v>
      </c>
      <c r="E25" t="s">
        <v>65</v>
      </c>
    </row>
    <row r="26" spans="1:14" ht="19" x14ac:dyDescent="0.25">
      <c r="A26" s="1" t="s">
        <v>40</v>
      </c>
      <c r="B26" s="1"/>
      <c r="C26">
        <v>2</v>
      </c>
      <c r="D26">
        <v>0</v>
      </c>
      <c r="E26" t="s">
        <v>65</v>
      </c>
    </row>
    <row r="27" spans="1:14" ht="19" x14ac:dyDescent="0.25">
      <c r="A27" s="1" t="s">
        <v>43</v>
      </c>
      <c r="B27" s="1"/>
      <c r="C27">
        <v>13</v>
      </c>
      <c r="D27">
        <v>0</v>
      </c>
      <c r="E27" t="s">
        <v>65</v>
      </c>
    </row>
    <row r="28" spans="1:14" ht="19" x14ac:dyDescent="0.25">
      <c r="A28" s="1" t="s">
        <v>46</v>
      </c>
      <c r="B28" s="1" t="s">
        <v>80</v>
      </c>
      <c r="C28">
        <v>11</v>
      </c>
      <c r="D28">
        <v>0</v>
      </c>
      <c r="E28" t="s">
        <v>65</v>
      </c>
    </row>
    <row r="29" spans="1:14" ht="19" x14ac:dyDescent="0.25">
      <c r="A29" s="1" t="s">
        <v>48</v>
      </c>
      <c r="B29" s="1" t="s">
        <v>66</v>
      </c>
      <c r="C29">
        <v>7</v>
      </c>
      <c r="D29">
        <v>0</v>
      </c>
      <c r="E29" t="s">
        <v>65</v>
      </c>
    </row>
    <row r="30" spans="1:14" ht="19" x14ac:dyDescent="0.25">
      <c r="A30" s="1" t="s">
        <v>49</v>
      </c>
      <c r="B30" s="1" t="s">
        <v>77</v>
      </c>
      <c r="C30">
        <v>5</v>
      </c>
      <c r="D30">
        <v>0</v>
      </c>
      <c r="E30" t="s">
        <v>65</v>
      </c>
    </row>
    <row r="31" spans="1:14" ht="19" x14ac:dyDescent="0.25">
      <c r="A31" s="1" t="s">
        <v>50</v>
      </c>
      <c r="B31" s="1"/>
      <c r="C31">
        <v>5</v>
      </c>
      <c r="D31">
        <v>0</v>
      </c>
      <c r="E31" t="s">
        <v>65</v>
      </c>
    </row>
    <row r="32" spans="1:14" ht="19" x14ac:dyDescent="0.25">
      <c r="A32" s="1" t="s">
        <v>21</v>
      </c>
      <c r="B32" s="1" t="s">
        <v>87</v>
      </c>
      <c r="C32">
        <v>18</v>
      </c>
      <c r="D32">
        <v>0</v>
      </c>
      <c r="E32" t="s">
        <v>62</v>
      </c>
      <c r="G32" t="str" cm="1">
        <f t="array" ref="G32:N32">TRANSPOSE(A32:A39)</f>
        <v>NO_INJ_IM</v>
      </c>
      <c r="H32" t="str">
        <v>NUM_INJ</v>
      </c>
      <c r="I32" t="str">
        <v>PEDS</v>
      </c>
      <c r="J32" t="str">
        <v>PERMVIT</v>
      </c>
      <c r="K32" t="str">
        <v>PERNOTMVIT</v>
      </c>
      <c r="L32" t="str">
        <v>PVH_INVL</v>
      </c>
      <c r="M32" t="str">
        <v>VE_FORMS</v>
      </c>
      <c r="N32" t="str">
        <v>VE_TOTAL</v>
      </c>
    </row>
    <row r="33" spans="1:14" ht="19" x14ac:dyDescent="0.25">
      <c r="A33" s="1" t="s">
        <v>22</v>
      </c>
      <c r="B33" s="1" t="s">
        <v>85</v>
      </c>
      <c r="C33">
        <v>20</v>
      </c>
      <c r="D33">
        <v>0</v>
      </c>
      <c r="E33" t="s">
        <v>62</v>
      </c>
      <c r="G33" t="str" cm="1">
        <f t="array" ref="G33:N33">TRANSPOSE(A32:A39)&amp;" "</f>
        <v xml:space="preserve">NO_INJ_IM </v>
      </c>
      <c r="H33" t="str">
        <v xml:space="preserve">NUM_INJ </v>
      </c>
      <c r="I33" t="str">
        <v xml:space="preserve">PEDS </v>
      </c>
      <c r="J33" t="str">
        <v xml:space="preserve">PERMVIT </v>
      </c>
      <c r="K33" t="str">
        <v xml:space="preserve">PERNOTMVIT </v>
      </c>
      <c r="L33" t="str">
        <v xml:space="preserve">PVH_INVL </v>
      </c>
      <c r="M33" t="str">
        <v xml:space="preserve">VE_FORMS </v>
      </c>
      <c r="N33" t="str">
        <v xml:space="preserve">VE_TOTAL </v>
      </c>
    </row>
    <row r="34" spans="1:14" ht="19" x14ac:dyDescent="0.25">
      <c r="A34" s="1" t="s">
        <v>23</v>
      </c>
      <c r="B34" s="1" t="s">
        <v>57</v>
      </c>
      <c r="C34">
        <v>10</v>
      </c>
      <c r="D34">
        <v>0</v>
      </c>
      <c r="E34" t="s">
        <v>62</v>
      </c>
      <c r="G34" t="str">
        <f>_xlfn.CONCAT(G33:N33)</f>
        <v xml:space="preserve">NO_INJ_IM NUM_INJ PEDS PERMVIT PERNOTMVIT PVH_INVL VE_FORMS VE_TOTAL </v>
      </c>
    </row>
    <row r="35" spans="1:14" ht="19" x14ac:dyDescent="0.25">
      <c r="A35" s="1" t="s">
        <v>24</v>
      </c>
      <c r="B35" s="2" t="s">
        <v>64</v>
      </c>
      <c r="C35">
        <v>26</v>
      </c>
      <c r="D35">
        <v>0</v>
      </c>
      <c r="E35" t="s">
        <v>62</v>
      </c>
    </row>
    <row r="36" spans="1:14" ht="19" x14ac:dyDescent="0.25">
      <c r="A36" s="1" t="s">
        <v>25</v>
      </c>
      <c r="B36" s="2" t="s">
        <v>58</v>
      </c>
      <c r="C36">
        <v>10</v>
      </c>
      <c r="D36">
        <v>0</v>
      </c>
      <c r="E36" t="s">
        <v>62</v>
      </c>
    </row>
    <row r="37" spans="1:14" ht="19" x14ac:dyDescent="0.25">
      <c r="A37" s="1" t="s">
        <v>30</v>
      </c>
      <c r="B37" s="4" t="s">
        <v>63</v>
      </c>
      <c r="C37">
        <v>11</v>
      </c>
      <c r="D37">
        <v>0</v>
      </c>
      <c r="E37" t="s">
        <v>62</v>
      </c>
    </row>
    <row r="38" spans="1:14" ht="19" x14ac:dyDescent="0.25">
      <c r="A38" s="1" t="s">
        <v>41</v>
      </c>
      <c r="B38" s="3" t="s">
        <v>60</v>
      </c>
      <c r="C38">
        <v>13</v>
      </c>
      <c r="D38">
        <v>0</v>
      </c>
      <c r="E38" t="s">
        <v>62</v>
      </c>
    </row>
    <row r="39" spans="1:14" ht="19" x14ac:dyDescent="0.25">
      <c r="A39" s="1" t="s">
        <v>42</v>
      </c>
      <c r="B39" s="1" t="s">
        <v>59</v>
      </c>
      <c r="C39">
        <v>13</v>
      </c>
      <c r="D39">
        <v>0</v>
      </c>
      <c r="E39" t="s">
        <v>62</v>
      </c>
    </row>
    <row r="40" spans="1:14" ht="19" x14ac:dyDescent="0.25">
      <c r="A40" s="1" t="s">
        <v>3</v>
      </c>
      <c r="B40" s="1"/>
      <c r="C40">
        <v>23</v>
      </c>
      <c r="D40">
        <v>54745</v>
      </c>
      <c r="E40" t="s">
        <v>92</v>
      </c>
    </row>
    <row r="41" spans="1:14" ht="19" x14ac:dyDescent="0.25">
      <c r="A41" s="1" t="s">
        <v>4</v>
      </c>
      <c r="B41" s="1"/>
      <c r="C41">
        <v>17</v>
      </c>
      <c r="D41">
        <v>54745</v>
      </c>
      <c r="E41" t="s">
        <v>92</v>
      </c>
    </row>
    <row r="42" spans="1:14" ht="19" x14ac:dyDescent="0.25">
      <c r="A42" s="1" t="s">
        <v>5</v>
      </c>
      <c r="B42" s="1"/>
      <c r="C42">
        <v>11</v>
      </c>
      <c r="D42">
        <v>54745</v>
      </c>
      <c r="E42" t="s">
        <v>92</v>
      </c>
    </row>
    <row r="43" spans="1:14" ht="19" x14ac:dyDescent="0.25">
      <c r="A43" s="1" t="s">
        <v>26</v>
      </c>
      <c r="B43" s="1"/>
      <c r="C43">
        <v>422</v>
      </c>
      <c r="D43">
        <v>0</v>
      </c>
      <c r="E43" t="s">
        <v>92</v>
      </c>
    </row>
    <row r="44" spans="1:14" ht="19" x14ac:dyDescent="0.25">
      <c r="A44" s="1" t="s">
        <v>27</v>
      </c>
      <c r="B44" s="1"/>
      <c r="C44">
        <v>60</v>
      </c>
      <c r="D44">
        <v>0</v>
      </c>
      <c r="E44" t="s">
        <v>92</v>
      </c>
    </row>
    <row r="45" spans="1:14" ht="19" x14ac:dyDescent="0.25">
      <c r="A45" s="1" t="s">
        <v>28</v>
      </c>
      <c r="B45" s="1"/>
      <c r="C45">
        <v>25</v>
      </c>
      <c r="D45">
        <v>0</v>
      </c>
      <c r="E45" t="s">
        <v>92</v>
      </c>
    </row>
    <row r="46" spans="1:14" ht="19" x14ac:dyDescent="0.25">
      <c r="A46" s="1" t="s">
        <v>29</v>
      </c>
      <c r="B46" s="1"/>
      <c r="C46">
        <v>67</v>
      </c>
      <c r="D46">
        <v>0</v>
      </c>
      <c r="E46" t="s">
        <v>92</v>
      </c>
    </row>
    <row r="47" spans="1:14" ht="19" x14ac:dyDescent="0.25">
      <c r="A47" s="1" t="s">
        <v>31</v>
      </c>
      <c r="B47" s="1"/>
      <c r="C47">
        <v>4</v>
      </c>
      <c r="D47">
        <v>0</v>
      </c>
      <c r="E47" t="s">
        <v>92</v>
      </c>
    </row>
    <row r="48" spans="1:14" ht="19" x14ac:dyDescent="0.25">
      <c r="A48" s="1" t="s">
        <v>38</v>
      </c>
      <c r="B48" s="1"/>
      <c r="C48">
        <v>9</v>
      </c>
      <c r="D48">
        <v>0</v>
      </c>
      <c r="E48" t="s">
        <v>92</v>
      </c>
    </row>
    <row r="49" spans="1:5" ht="19" x14ac:dyDescent="0.25">
      <c r="A49" s="1" t="s">
        <v>44</v>
      </c>
      <c r="B49" s="1"/>
      <c r="C49">
        <v>14</v>
      </c>
      <c r="D49">
        <v>54745</v>
      </c>
      <c r="E49" t="s">
        <v>92</v>
      </c>
    </row>
    <row r="50" spans="1:5" ht="19" x14ac:dyDescent="0.25">
      <c r="A50" s="1" t="s">
        <v>45</v>
      </c>
      <c r="B50" s="1"/>
      <c r="C50">
        <v>14</v>
      </c>
      <c r="D50">
        <v>54745</v>
      </c>
      <c r="E50" t="s">
        <v>92</v>
      </c>
    </row>
    <row r="51" spans="1:5" ht="19" x14ac:dyDescent="0.25">
      <c r="A51" s="1" t="s">
        <v>47</v>
      </c>
      <c r="B51" s="1" t="s">
        <v>93</v>
      </c>
      <c r="C51">
        <v>8816</v>
      </c>
      <c r="D51">
        <v>0</v>
      </c>
      <c r="E51" t="s">
        <v>92</v>
      </c>
    </row>
    <row r="52" spans="1:5" ht="19" x14ac:dyDescent="0.25">
      <c r="A52" s="1" t="s">
        <v>2</v>
      </c>
      <c r="B52" s="1"/>
      <c r="C52">
        <v>259077</v>
      </c>
      <c r="D52">
        <v>0</v>
      </c>
      <c r="E52" t="s">
        <v>91</v>
      </c>
    </row>
  </sheetData>
  <sortState xmlns:xlrd2="http://schemas.microsoft.com/office/spreadsheetml/2017/richdata2" ref="A2:E52">
    <sortCondition ref="E2:E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2022-08-04T12:29:19Z</dcterms:created>
  <dcterms:modified xsi:type="dcterms:W3CDTF">2022-12-09T20:58:48Z</dcterms:modified>
</cp:coreProperties>
</file>