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Keras/"/>
    </mc:Choice>
  </mc:AlternateContent>
  <xr:revisionPtr revIDLastSave="0" documentId="13_ncr:40009_{49EF1DC7-87A4-7E41-8FA0-1B195DD27D36}" xr6:coauthVersionLast="47" xr6:coauthVersionMax="47" xr10:uidLastSave="{00000000-0000-0000-0000-000000000000}"/>
  <bookViews>
    <workbookView xWindow="380" yWindow="500" windowWidth="28040" windowHeight="16940"/>
  </bookViews>
  <sheets>
    <sheet name="Confusion_Matric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16" i="1"/>
  <c r="N9" i="1"/>
  <c r="N20" i="1"/>
  <c r="N10" i="1"/>
  <c r="N18" i="1"/>
  <c r="N22" i="1"/>
  <c r="N15" i="1"/>
  <c r="N24" i="1"/>
  <c r="N25" i="1"/>
  <c r="N2" i="1"/>
  <c r="N13" i="1"/>
  <c r="N3" i="1"/>
  <c r="N4" i="1"/>
  <c r="N8" i="1"/>
  <c r="N11" i="1"/>
  <c r="N50" i="1"/>
  <c r="N44" i="1"/>
  <c r="N46" i="1"/>
  <c r="N63" i="1"/>
  <c r="N57" i="1"/>
  <c r="N23" i="1"/>
  <c r="N54" i="1"/>
  <c r="N65" i="1"/>
  <c r="N49" i="1"/>
  <c r="N34" i="1"/>
  <c r="N36" i="1"/>
  <c r="N38" i="1"/>
  <c r="N42" i="1"/>
  <c r="N64" i="1"/>
  <c r="N67" i="1"/>
  <c r="N52" i="1"/>
  <c r="N60" i="1"/>
  <c r="N41" i="1"/>
  <c r="N58" i="1"/>
  <c r="N45" i="1"/>
  <c r="N35" i="1"/>
  <c r="N28" i="1"/>
  <c r="N37" i="1"/>
  <c r="N68" i="1"/>
  <c r="N39" i="1"/>
  <c r="N51" i="1"/>
  <c r="N30" i="1"/>
  <c r="N33" i="1"/>
  <c r="N31" i="1"/>
  <c r="N53" i="1"/>
  <c r="N55" i="1"/>
  <c r="N61" i="1"/>
  <c r="N47" i="1"/>
  <c r="N59" i="1"/>
  <c r="N62" i="1"/>
  <c r="N29" i="1"/>
  <c r="N27" i="1"/>
  <c r="N56" i="1"/>
  <c r="N43" i="1"/>
  <c r="N48" i="1"/>
  <c r="N12" i="1"/>
  <c r="N14" i="1"/>
  <c r="N17" i="1"/>
  <c r="N40" i="1"/>
  <c r="N32" i="1"/>
  <c r="N26" i="1"/>
  <c r="N19" i="1"/>
  <c r="N21" i="1"/>
  <c r="N86" i="1"/>
  <c r="N93" i="1"/>
  <c r="N84" i="1"/>
  <c r="N95" i="1"/>
  <c r="N102" i="1"/>
  <c r="N108" i="1"/>
  <c r="N87" i="1"/>
  <c r="N101" i="1"/>
  <c r="N75" i="1"/>
  <c r="N116" i="1"/>
  <c r="N111" i="1"/>
  <c r="N140" i="1"/>
  <c r="N142" i="1"/>
  <c r="N128" i="1"/>
  <c r="N106" i="1"/>
  <c r="N99" i="1"/>
  <c r="N91" i="1"/>
  <c r="N85" i="1"/>
  <c r="N82" i="1"/>
  <c r="N81" i="1"/>
  <c r="N80" i="1"/>
  <c r="N76" i="1"/>
  <c r="N70" i="1"/>
  <c r="N72" i="1"/>
  <c r="N90" i="1"/>
  <c r="N77" i="1"/>
  <c r="N74" i="1"/>
  <c r="N79" i="1"/>
  <c r="N78" i="1"/>
  <c r="N71" i="1"/>
  <c r="N180" i="1"/>
  <c r="N137" i="1"/>
  <c r="N182" i="1"/>
  <c r="N96" i="1"/>
  <c r="N89" i="1"/>
  <c r="N123" i="1"/>
  <c r="N147" i="1"/>
  <c r="N179" i="1"/>
  <c r="N114" i="1"/>
  <c r="N119" i="1"/>
  <c r="N152" i="1"/>
  <c r="N149" i="1"/>
  <c r="N194" i="1"/>
  <c r="N125" i="1"/>
  <c r="N186" i="1"/>
  <c r="N112" i="1"/>
  <c r="N73" i="1"/>
  <c r="N129" i="1"/>
  <c r="N118" i="1"/>
  <c r="N120" i="1"/>
  <c r="N115" i="1"/>
  <c r="N94" i="1"/>
  <c r="N97" i="1"/>
  <c r="N145" i="1"/>
  <c r="N103" i="1"/>
  <c r="N133" i="1"/>
  <c r="N213" i="1"/>
  <c r="N98" i="1"/>
  <c r="N100" i="1"/>
  <c r="N143" i="1"/>
  <c r="N163" i="1"/>
  <c r="N153" i="1"/>
  <c r="N131" i="1"/>
  <c r="N110" i="1"/>
  <c r="N109" i="1"/>
  <c r="N144" i="1"/>
  <c r="N169" i="1"/>
  <c r="N126" i="1"/>
  <c r="N138" i="1"/>
  <c r="N139" i="1"/>
  <c r="N107" i="1"/>
  <c r="N122" i="1"/>
  <c r="N92" i="1"/>
  <c r="N157" i="1"/>
  <c r="N88" i="1"/>
  <c r="N105" i="1"/>
  <c r="N104" i="1"/>
  <c r="N113" i="1"/>
  <c r="N146" i="1"/>
  <c r="N127" i="1"/>
  <c r="N170" i="1"/>
  <c r="N148" i="1"/>
  <c r="N134" i="1"/>
  <c r="N141" i="1"/>
  <c r="N167" i="1"/>
  <c r="N158" i="1"/>
  <c r="N176" i="1"/>
  <c r="N124" i="1"/>
  <c r="N121" i="1"/>
  <c r="N155" i="1"/>
  <c r="N173" i="1"/>
  <c r="N161" i="1"/>
  <c r="N156" i="1"/>
  <c r="N175" i="1"/>
  <c r="N162" i="1"/>
  <c r="N164" i="1"/>
  <c r="N130" i="1"/>
  <c r="N160" i="1"/>
  <c r="N172" i="1"/>
  <c r="N177" i="1"/>
  <c r="N165" i="1"/>
  <c r="N168" i="1"/>
  <c r="N159" i="1"/>
  <c r="N151" i="1"/>
  <c r="N150" i="1"/>
  <c r="N154" i="1"/>
  <c r="N117" i="1"/>
  <c r="N166" i="1"/>
  <c r="N135" i="1"/>
  <c r="N205" i="1"/>
  <c r="N200" i="1"/>
  <c r="N204" i="1"/>
  <c r="N206" i="1"/>
  <c r="N202" i="1"/>
  <c r="N136" i="1"/>
  <c r="N197" i="1"/>
  <c r="N193" i="1"/>
  <c r="N192" i="1"/>
  <c r="N132" i="1"/>
  <c r="N196" i="1"/>
  <c r="N189" i="1"/>
  <c r="N191" i="1"/>
  <c r="N188" i="1"/>
  <c r="N83" i="1"/>
  <c r="N190" i="1"/>
  <c r="N184" i="1"/>
  <c r="N187" i="1"/>
  <c r="N183" i="1"/>
  <c r="N185" i="1"/>
  <c r="N178" i="1"/>
  <c r="N203" i="1"/>
  <c r="N201" i="1"/>
  <c r="N208" i="1"/>
  <c r="N174" i="1"/>
  <c r="N171" i="1"/>
  <c r="N181" i="1"/>
  <c r="N198" i="1"/>
  <c r="N195" i="1"/>
  <c r="N211" i="1"/>
  <c r="N207" i="1"/>
  <c r="N199" i="1"/>
  <c r="N210" i="1"/>
  <c r="N212" i="1"/>
  <c r="N209" i="1"/>
  <c r="N236" i="1"/>
  <c r="N223" i="1"/>
  <c r="N231" i="1"/>
  <c r="N239" i="1"/>
  <c r="N237" i="1"/>
  <c r="N229" i="1"/>
  <c r="N218" i="1"/>
  <c r="N221" i="1"/>
  <c r="N235" i="1"/>
  <c r="N224" i="1"/>
  <c r="N226" i="1"/>
  <c r="N227" i="1"/>
  <c r="N238" i="1"/>
  <c r="N234" i="1"/>
  <c r="N230" i="1"/>
  <c r="N66" i="1"/>
  <c r="N69" i="1"/>
  <c r="N220" i="1"/>
  <c r="N232" i="1"/>
  <c r="N222" i="1"/>
  <c r="N216" i="1"/>
  <c r="N219" i="1"/>
  <c r="N228" i="1"/>
  <c r="N233" i="1"/>
  <c r="N217" i="1"/>
  <c r="N225" i="1"/>
  <c r="N215" i="1"/>
  <c r="N214" i="1"/>
  <c r="N315" i="1"/>
  <c r="N322" i="1"/>
  <c r="N318" i="1"/>
  <c r="N314" i="1"/>
  <c r="N326" i="1"/>
  <c r="N320" i="1"/>
  <c r="N325" i="1"/>
  <c r="N329" i="1"/>
  <c r="N319" i="1"/>
  <c r="N324" i="1"/>
  <c r="N332" i="1"/>
  <c r="N331" i="1"/>
  <c r="N338" i="1"/>
  <c r="N340" i="1"/>
  <c r="N341" i="1"/>
  <c r="N343" i="1"/>
  <c r="N339" i="1"/>
  <c r="N342" i="1"/>
  <c r="N289" i="1"/>
  <c r="N291" i="1"/>
  <c r="N288" i="1"/>
  <c r="N293" i="1"/>
  <c r="N292" i="1"/>
  <c r="N295" i="1"/>
  <c r="N301" i="1"/>
  <c r="N299" i="1"/>
  <c r="N304" i="1"/>
  <c r="N290" i="1"/>
  <c r="N313" i="1"/>
  <c r="N306" i="1"/>
  <c r="N298" i="1"/>
  <c r="N321" i="1"/>
  <c r="N297" i="1"/>
  <c r="N307" i="1"/>
  <c r="N300" i="1"/>
  <c r="N302" i="1"/>
  <c r="N317" i="1"/>
  <c r="N316" i="1"/>
  <c r="N311" i="1"/>
  <c r="N303" i="1"/>
  <c r="N327" i="1"/>
  <c r="N308" i="1"/>
  <c r="N333" i="1"/>
  <c r="N330" i="1"/>
  <c r="N328" i="1"/>
  <c r="N310" i="1"/>
  <c r="N334" i="1"/>
  <c r="N309" i="1"/>
  <c r="N336" i="1"/>
  <c r="N323" i="1"/>
  <c r="N335" i="1"/>
  <c r="N337" i="1"/>
  <c r="N344" i="1"/>
  <c r="N345" i="1"/>
  <c r="N275" i="1"/>
  <c r="N270" i="1"/>
  <c r="N265" i="1"/>
  <c r="N268" i="1"/>
  <c r="N266" i="1"/>
  <c r="N379" i="1"/>
  <c r="N381" i="1"/>
  <c r="N382" i="1"/>
  <c r="N264" i="1"/>
  <c r="N384" i="1"/>
  <c r="N387" i="1"/>
  <c r="N386" i="1"/>
  <c r="N388" i="1"/>
  <c r="N391" i="1"/>
  <c r="N394" i="1"/>
  <c r="N389" i="1"/>
  <c r="N397" i="1"/>
  <c r="N407" i="1"/>
  <c r="N392" i="1"/>
  <c r="N390" i="1"/>
  <c r="N395" i="1"/>
  <c r="N393" i="1"/>
  <c r="N403" i="1"/>
  <c r="N396" i="1"/>
  <c r="N408" i="1"/>
  <c r="N399" i="1"/>
  <c r="N411" i="1"/>
  <c r="N401" i="1"/>
  <c r="N400" i="1"/>
  <c r="N398" i="1"/>
  <c r="N413" i="1"/>
  <c r="N402" i="1"/>
  <c r="N405" i="1"/>
  <c r="N406" i="1"/>
  <c r="N404" i="1"/>
  <c r="N363" i="1"/>
  <c r="N352" i="1"/>
  <c r="N409" i="1"/>
  <c r="N349" i="1"/>
  <c r="N351" i="1"/>
  <c r="N369" i="1"/>
  <c r="N355" i="1"/>
  <c r="N346" i="1"/>
  <c r="N350" i="1"/>
  <c r="N366" i="1"/>
  <c r="N374" i="1"/>
  <c r="N358" i="1"/>
  <c r="N348" i="1"/>
  <c r="N353" i="1"/>
  <c r="N375" i="1"/>
  <c r="N354" i="1"/>
  <c r="N434" i="1"/>
  <c r="N367" i="1"/>
  <c r="N347" i="1"/>
  <c r="N371" i="1"/>
  <c r="N357" i="1"/>
  <c r="N356" i="1"/>
  <c r="N372" i="1"/>
  <c r="N359" i="1"/>
  <c r="N361" i="1"/>
  <c r="N364" i="1"/>
  <c r="N365" i="1"/>
  <c r="N368" i="1"/>
  <c r="N360" i="1"/>
  <c r="N435" i="1"/>
  <c r="N370" i="1"/>
  <c r="N362" i="1"/>
  <c r="N436" i="1"/>
  <c r="N373" i="1"/>
  <c r="N437" i="1"/>
  <c r="N272" i="1"/>
  <c r="N377" i="1"/>
  <c r="N376" i="1"/>
  <c r="N438" i="1"/>
  <c r="N378" i="1"/>
  <c r="N271" i="1"/>
  <c r="N276" i="1"/>
  <c r="N423" i="1"/>
  <c r="N422" i="1"/>
  <c r="N424" i="1"/>
  <c r="N439" i="1"/>
  <c r="N383" i="1"/>
  <c r="N380" i="1"/>
  <c r="N385" i="1"/>
  <c r="N425" i="1"/>
  <c r="N428" i="1"/>
  <c r="N427" i="1"/>
  <c r="N274" i="1"/>
  <c r="N426" i="1"/>
  <c r="N429" i="1"/>
  <c r="N432" i="1"/>
  <c r="N431" i="1"/>
  <c r="N430" i="1"/>
  <c r="N433" i="1"/>
  <c r="N448" i="1"/>
  <c r="N449" i="1"/>
  <c r="N450" i="1"/>
  <c r="N452" i="1"/>
  <c r="N451" i="1"/>
  <c r="N453" i="1"/>
  <c r="N267" i="1"/>
  <c r="N269" i="1"/>
  <c r="N442" i="1"/>
  <c r="N444" i="1"/>
  <c r="N440" i="1"/>
  <c r="N443" i="1"/>
  <c r="N419" i="1"/>
  <c r="N441" i="1"/>
  <c r="N446" i="1"/>
  <c r="N454" i="1"/>
  <c r="N417" i="1"/>
  <c r="N445" i="1"/>
  <c r="N420" i="1"/>
  <c r="N421" i="1"/>
  <c r="N447" i="1"/>
  <c r="N455" i="1"/>
  <c r="N418" i="1"/>
  <c r="N456" i="1"/>
  <c r="N285" i="1"/>
  <c r="N415" i="1"/>
  <c r="N414" i="1"/>
  <c r="N416" i="1"/>
  <c r="N412" i="1"/>
  <c r="N457" i="1"/>
  <c r="N458" i="1"/>
  <c r="N410" i="1"/>
  <c r="N459" i="1"/>
  <c r="N460" i="1"/>
  <c r="N461" i="1"/>
  <c r="N462" i="1"/>
  <c r="N463" i="1"/>
  <c r="N464" i="1"/>
  <c r="N465" i="1"/>
  <c r="N467" i="1"/>
  <c r="N466" i="1"/>
  <c r="N279" i="1"/>
  <c r="N287" i="1"/>
  <c r="N280" i="1"/>
  <c r="N286" i="1"/>
  <c r="N468" i="1"/>
  <c r="N469" i="1"/>
  <c r="N470" i="1"/>
  <c r="N282" i="1"/>
  <c r="N471" i="1"/>
  <c r="N472" i="1"/>
  <c r="N473" i="1"/>
  <c r="N278" i="1"/>
  <c r="N277" i="1"/>
  <c r="N284" i="1"/>
  <c r="N283" i="1"/>
  <c r="N273" i="1"/>
  <c r="N281" i="1"/>
  <c r="N250" i="1"/>
  <c r="N245" i="1"/>
  <c r="N247" i="1"/>
  <c r="N256" i="1"/>
  <c r="N243" i="1"/>
  <c r="N248" i="1"/>
  <c r="N246" i="1"/>
  <c r="N254" i="1"/>
  <c r="N242" i="1"/>
  <c r="N240" i="1"/>
  <c r="N244" i="1"/>
  <c r="N241" i="1"/>
  <c r="N296" i="1"/>
  <c r="N263" i="1"/>
  <c r="N294" i="1"/>
  <c r="N255" i="1"/>
  <c r="N261" i="1"/>
  <c r="N257" i="1"/>
  <c r="N253" i="1"/>
  <c r="N262" i="1"/>
  <c r="N260" i="1"/>
  <c r="N251" i="1"/>
  <c r="N258" i="1"/>
  <c r="N252" i="1"/>
  <c r="N259" i="1"/>
  <c r="N249" i="1"/>
  <c r="N305" i="1"/>
  <c r="N312" i="1"/>
  <c r="N474" i="1"/>
  <c r="N475" i="1"/>
  <c r="N476" i="1"/>
  <c r="N477" i="1"/>
  <c r="N7" i="1"/>
  <c r="S477" i="1"/>
  <c r="F6" i="1"/>
  <c r="G6" i="1"/>
  <c r="F5" i="1"/>
  <c r="G5" i="1"/>
  <c r="F16" i="1"/>
  <c r="G16" i="1"/>
  <c r="F9" i="1"/>
  <c r="G9" i="1"/>
  <c r="F20" i="1"/>
  <c r="G20" i="1"/>
  <c r="F10" i="1"/>
  <c r="G10" i="1"/>
  <c r="F18" i="1"/>
  <c r="G18" i="1"/>
  <c r="F22" i="1"/>
  <c r="G22" i="1"/>
  <c r="F15" i="1"/>
  <c r="G15" i="1"/>
  <c r="F24" i="1"/>
  <c r="G24" i="1"/>
  <c r="F25" i="1"/>
  <c r="G25" i="1"/>
  <c r="F2" i="1"/>
  <c r="G2" i="1"/>
  <c r="F13" i="1"/>
  <c r="G13" i="1"/>
  <c r="F3" i="1"/>
  <c r="G3" i="1"/>
  <c r="F4" i="1"/>
  <c r="G4" i="1"/>
  <c r="F8" i="1"/>
  <c r="G8" i="1"/>
  <c r="F11" i="1"/>
  <c r="G11" i="1"/>
  <c r="F50" i="1"/>
  <c r="G50" i="1"/>
  <c r="F44" i="1"/>
  <c r="G44" i="1"/>
  <c r="F46" i="1"/>
  <c r="G46" i="1"/>
  <c r="F63" i="1"/>
  <c r="G63" i="1"/>
  <c r="F57" i="1"/>
  <c r="G57" i="1"/>
  <c r="F23" i="1"/>
  <c r="G23" i="1"/>
  <c r="F54" i="1"/>
  <c r="G54" i="1"/>
  <c r="F65" i="1"/>
  <c r="G65" i="1"/>
  <c r="F49" i="1"/>
  <c r="G49" i="1"/>
  <c r="F34" i="1"/>
  <c r="G34" i="1"/>
  <c r="F36" i="1"/>
  <c r="G36" i="1"/>
  <c r="F38" i="1"/>
  <c r="G38" i="1"/>
  <c r="F42" i="1"/>
  <c r="G42" i="1"/>
  <c r="F64" i="1"/>
  <c r="G64" i="1"/>
  <c r="F67" i="1"/>
  <c r="G67" i="1"/>
  <c r="F52" i="1"/>
  <c r="G52" i="1"/>
  <c r="F60" i="1"/>
  <c r="G60" i="1"/>
  <c r="F41" i="1"/>
  <c r="G41" i="1"/>
  <c r="F58" i="1"/>
  <c r="G58" i="1"/>
  <c r="F45" i="1"/>
  <c r="G45" i="1"/>
  <c r="F35" i="1"/>
  <c r="G35" i="1"/>
  <c r="F28" i="1"/>
  <c r="G28" i="1"/>
  <c r="F37" i="1"/>
  <c r="G37" i="1"/>
  <c r="F68" i="1"/>
  <c r="G68" i="1"/>
  <c r="F39" i="1"/>
  <c r="G39" i="1"/>
  <c r="F51" i="1"/>
  <c r="G51" i="1"/>
  <c r="F30" i="1"/>
  <c r="G30" i="1"/>
  <c r="F33" i="1"/>
  <c r="G33" i="1"/>
  <c r="F31" i="1"/>
  <c r="G31" i="1"/>
  <c r="F53" i="1"/>
  <c r="G53" i="1"/>
  <c r="F55" i="1"/>
  <c r="G55" i="1"/>
  <c r="F61" i="1"/>
  <c r="G61" i="1"/>
  <c r="F47" i="1"/>
  <c r="G47" i="1"/>
  <c r="F59" i="1"/>
  <c r="G59" i="1"/>
  <c r="F62" i="1"/>
  <c r="G62" i="1"/>
  <c r="F29" i="1"/>
  <c r="G29" i="1"/>
  <c r="F27" i="1"/>
  <c r="G27" i="1"/>
  <c r="F56" i="1"/>
  <c r="G56" i="1"/>
  <c r="F43" i="1"/>
  <c r="G43" i="1"/>
  <c r="F48" i="1"/>
  <c r="G48" i="1"/>
  <c r="F12" i="1"/>
  <c r="G12" i="1"/>
  <c r="F14" i="1"/>
  <c r="G14" i="1"/>
  <c r="F17" i="1"/>
  <c r="G17" i="1"/>
  <c r="F40" i="1"/>
  <c r="G40" i="1"/>
  <c r="F32" i="1"/>
  <c r="G32" i="1"/>
  <c r="F26" i="1"/>
  <c r="G26" i="1"/>
  <c r="F19" i="1"/>
  <c r="G19" i="1"/>
  <c r="F21" i="1"/>
  <c r="G21" i="1"/>
  <c r="F86" i="1"/>
  <c r="G86" i="1"/>
  <c r="F93" i="1"/>
  <c r="G93" i="1"/>
  <c r="F84" i="1"/>
  <c r="G84" i="1"/>
  <c r="F95" i="1"/>
  <c r="G95" i="1"/>
  <c r="F102" i="1"/>
  <c r="G102" i="1"/>
  <c r="F108" i="1"/>
  <c r="G108" i="1"/>
  <c r="F87" i="1"/>
  <c r="G87" i="1"/>
  <c r="F101" i="1"/>
  <c r="G101" i="1"/>
  <c r="F75" i="1"/>
  <c r="G75" i="1"/>
  <c r="F116" i="1"/>
  <c r="G116" i="1"/>
  <c r="F111" i="1"/>
  <c r="G111" i="1"/>
  <c r="F140" i="1"/>
  <c r="G140" i="1"/>
  <c r="F142" i="1"/>
  <c r="G142" i="1"/>
  <c r="F128" i="1"/>
  <c r="G128" i="1"/>
  <c r="F106" i="1"/>
  <c r="G106" i="1"/>
  <c r="F99" i="1"/>
  <c r="G99" i="1"/>
  <c r="F91" i="1"/>
  <c r="G91" i="1"/>
  <c r="F85" i="1"/>
  <c r="G85" i="1"/>
  <c r="F82" i="1"/>
  <c r="G82" i="1"/>
  <c r="F81" i="1"/>
  <c r="G81" i="1"/>
  <c r="F80" i="1"/>
  <c r="G80" i="1"/>
  <c r="F76" i="1"/>
  <c r="G76" i="1"/>
  <c r="F70" i="1"/>
  <c r="G70" i="1"/>
  <c r="F72" i="1"/>
  <c r="G72" i="1"/>
  <c r="F90" i="1"/>
  <c r="G90" i="1"/>
  <c r="F77" i="1"/>
  <c r="G77" i="1"/>
  <c r="F74" i="1"/>
  <c r="G74" i="1"/>
  <c r="F79" i="1"/>
  <c r="G79" i="1"/>
  <c r="F78" i="1"/>
  <c r="G78" i="1"/>
  <c r="F71" i="1"/>
  <c r="G71" i="1"/>
  <c r="F180" i="1"/>
  <c r="G180" i="1"/>
  <c r="F137" i="1"/>
  <c r="G137" i="1"/>
  <c r="F182" i="1"/>
  <c r="G182" i="1"/>
  <c r="F96" i="1"/>
  <c r="G96" i="1"/>
  <c r="F89" i="1"/>
  <c r="G89" i="1"/>
  <c r="F123" i="1"/>
  <c r="G123" i="1"/>
  <c r="F147" i="1"/>
  <c r="G147" i="1"/>
  <c r="F179" i="1"/>
  <c r="G179" i="1"/>
  <c r="F114" i="1"/>
  <c r="G114" i="1"/>
  <c r="F119" i="1"/>
  <c r="G119" i="1"/>
  <c r="F152" i="1"/>
  <c r="G152" i="1"/>
  <c r="F149" i="1"/>
  <c r="G149" i="1"/>
  <c r="F194" i="1"/>
  <c r="G194" i="1"/>
  <c r="F125" i="1"/>
  <c r="G125" i="1"/>
  <c r="F186" i="1"/>
  <c r="G186" i="1"/>
  <c r="F112" i="1"/>
  <c r="G112" i="1"/>
  <c r="F73" i="1"/>
  <c r="G73" i="1"/>
  <c r="F129" i="1"/>
  <c r="G129" i="1"/>
  <c r="F118" i="1"/>
  <c r="G118" i="1"/>
  <c r="F120" i="1"/>
  <c r="G120" i="1"/>
  <c r="F115" i="1"/>
  <c r="G115" i="1"/>
  <c r="F94" i="1"/>
  <c r="G94" i="1"/>
  <c r="F97" i="1"/>
  <c r="G97" i="1"/>
  <c r="F145" i="1"/>
  <c r="G145" i="1"/>
  <c r="F103" i="1"/>
  <c r="G103" i="1"/>
  <c r="F133" i="1"/>
  <c r="G133" i="1"/>
  <c r="F213" i="1"/>
  <c r="G213" i="1"/>
  <c r="F98" i="1"/>
  <c r="G98" i="1"/>
  <c r="F100" i="1"/>
  <c r="G100" i="1"/>
  <c r="F143" i="1"/>
  <c r="G143" i="1"/>
  <c r="F163" i="1"/>
  <c r="G163" i="1"/>
  <c r="F153" i="1"/>
  <c r="G153" i="1"/>
  <c r="F131" i="1"/>
  <c r="G131" i="1"/>
  <c r="F110" i="1"/>
  <c r="G110" i="1"/>
  <c r="F109" i="1"/>
  <c r="G109" i="1"/>
  <c r="F144" i="1"/>
  <c r="G144" i="1"/>
  <c r="F169" i="1"/>
  <c r="G169" i="1"/>
  <c r="F126" i="1"/>
  <c r="G126" i="1"/>
  <c r="F138" i="1"/>
  <c r="G138" i="1"/>
  <c r="F139" i="1"/>
  <c r="G139" i="1"/>
  <c r="F107" i="1"/>
  <c r="G107" i="1"/>
  <c r="F122" i="1"/>
  <c r="G122" i="1"/>
  <c r="F92" i="1"/>
  <c r="G92" i="1"/>
  <c r="F157" i="1"/>
  <c r="G157" i="1"/>
  <c r="F88" i="1"/>
  <c r="G88" i="1"/>
  <c r="F105" i="1"/>
  <c r="G105" i="1"/>
  <c r="F104" i="1"/>
  <c r="G104" i="1"/>
  <c r="F113" i="1"/>
  <c r="G113" i="1"/>
  <c r="F146" i="1"/>
  <c r="G146" i="1"/>
  <c r="F127" i="1"/>
  <c r="G127" i="1"/>
  <c r="F170" i="1"/>
  <c r="G170" i="1"/>
  <c r="F148" i="1"/>
  <c r="G148" i="1"/>
  <c r="F134" i="1"/>
  <c r="G134" i="1"/>
  <c r="F141" i="1"/>
  <c r="G141" i="1"/>
  <c r="F167" i="1"/>
  <c r="G167" i="1"/>
  <c r="F158" i="1"/>
  <c r="G158" i="1"/>
  <c r="F176" i="1"/>
  <c r="G176" i="1"/>
  <c r="F124" i="1"/>
  <c r="G124" i="1"/>
  <c r="F121" i="1"/>
  <c r="G121" i="1"/>
  <c r="F155" i="1"/>
  <c r="G155" i="1"/>
  <c r="F173" i="1"/>
  <c r="G173" i="1"/>
  <c r="F161" i="1"/>
  <c r="G161" i="1"/>
  <c r="F156" i="1"/>
  <c r="G156" i="1"/>
  <c r="F175" i="1"/>
  <c r="G175" i="1"/>
  <c r="F162" i="1"/>
  <c r="G162" i="1"/>
  <c r="F164" i="1"/>
  <c r="G164" i="1"/>
  <c r="F130" i="1"/>
  <c r="G130" i="1"/>
  <c r="F160" i="1"/>
  <c r="G160" i="1"/>
  <c r="F172" i="1"/>
  <c r="G172" i="1"/>
  <c r="F177" i="1"/>
  <c r="G177" i="1"/>
  <c r="F165" i="1"/>
  <c r="G165" i="1"/>
  <c r="F168" i="1"/>
  <c r="G168" i="1"/>
  <c r="F159" i="1"/>
  <c r="G159" i="1"/>
  <c r="F151" i="1"/>
  <c r="G151" i="1"/>
  <c r="F150" i="1"/>
  <c r="G150" i="1"/>
  <c r="F154" i="1"/>
  <c r="G154" i="1"/>
  <c r="F117" i="1"/>
  <c r="G117" i="1"/>
  <c r="F166" i="1"/>
  <c r="G166" i="1"/>
  <c r="F135" i="1"/>
  <c r="G135" i="1"/>
  <c r="F205" i="1"/>
  <c r="G205" i="1"/>
  <c r="F200" i="1"/>
  <c r="G200" i="1"/>
  <c r="F204" i="1"/>
  <c r="G204" i="1"/>
  <c r="F206" i="1"/>
  <c r="G206" i="1"/>
  <c r="F202" i="1"/>
  <c r="G202" i="1"/>
  <c r="F136" i="1"/>
  <c r="G136" i="1"/>
  <c r="F197" i="1"/>
  <c r="G197" i="1"/>
  <c r="F193" i="1"/>
  <c r="G193" i="1"/>
  <c r="F192" i="1"/>
  <c r="G192" i="1"/>
  <c r="F132" i="1"/>
  <c r="G132" i="1"/>
  <c r="F196" i="1"/>
  <c r="G196" i="1"/>
  <c r="F189" i="1"/>
  <c r="G189" i="1"/>
  <c r="F191" i="1"/>
  <c r="G191" i="1"/>
  <c r="F188" i="1"/>
  <c r="G188" i="1"/>
  <c r="F83" i="1"/>
  <c r="G83" i="1"/>
  <c r="F190" i="1"/>
  <c r="G190" i="1"/>
  <c r="F184" i="1"/>
  <c r="G184" i="1"/>
  <c r="F187" i="1"/>
  <c r="G187" i="1"/>
  <c r="F183" i="1"/>
  <c r="G183" i="1"/>
  <c r="F185" i="1"/>
  <c r="G185" i="1"/>
  <c r="F178" i="1"/>
  <c r="G178" i="1"/>
  <c r="F203" i="1"/>
  <c r="G203" i="1"/>
  <c r="F201" i="1"/>
  <c r="G201" i="1"/>
  <c r="F208" i="1"/>
  <c r="G208" i="1"/>
  <c r="F174" i="1"/>
  <c r="G174" i="1"/>
  <c r="F171" i="1"/>
  <c r="G171" i="1"/>
  <c r="F181" i="1"/>
  <c r="G181" i="1"/>
  <c r="F198" i="1"/>
  <c r="G198" i="1"/>
  <c r="F195" i="1"/>
  <c r="G195" i="1"/>
  <c r="F211" i="1"/>
  <c r="G211" i="1"/>
  <c r="F207" i="1"/>
  <c r="G207" i="1"/>
  <c r="F199" i="1"/>
  <c r="G199" i="1"/>
  <c r="F210" i="1"/>
  <c r="G210" i="1"/>
  <c r="F212" i="1"/>
  <c r="G212" i="1"/>
  <c r="F209" i="1"/>
  <c r="G209" i="1"/>
  <c r="F236" i="1"/>
  <c r="G236" i="1"/>
  <c r="F223" i="1"/>
  <c r="G223" i="1"/>
  <c r="F231" i="1"/>
  <c r="G231" i="1"/>
  <c r="F239" i="1"/>
  <c r="G239" i="1"/>
  <c r="F237" i="1"/>
  <c r="G237" i="1"/>
  <c r="F229" i="1"/>
  <c r="G229" i="1"/>
  <c r="F218" i="1"/>
  <c r="G218" i="1"/>
  <c r="F221" i="1"/>
  <c r="G221" i="1"/>
  <c r="F235" i="1"/>
  <c r="G235" i="1"/>
  <c r="F224" i="1"/>
  <c r="G224" i="1"/>
  <c r="F226" i="1"/>
  <c r="G226" i="1"/>
  <c r="F227" i="1"/>
  <c r="G227" i="1"/>
  <c r="F238" i="1"/>
  <c r="G238" i="1"/>
  <c r="F234" i="1"/>
  <c r="G234" i="1"/>
  <c r="F230" i="1"/>
  <c r="G230" i="1"/>
  <c r="F66" i="1"/>
  <c r="G66" i="1"/>
  <c r="F69" i="1"/>
  <c r="G69" i="1"/>
  <c r="F220" i="1"/>
  <c r="G220" i="1"/>
  <c r="F232" i="1"/>
  <c r="G232" i="1"/>
  <c r="F222" i="1"/>
  <c r="G222" i="1"/>
  <c r="F216" i="1"/>
  <c r="G216" i="1"/>
  <c r="F219" i="1"/>
  <c r="G219" i="1"/>
  <c r="F228" i="1"/>
  <c r="G228" i="1"/>
  <c r="F233" i="1"/>
  <c r="G233" i="1"/>
  <c r="F217" i="1"/>
  <c r="G217" i="1"/>
  <c r="F225" i="1"/>
  <c r="G225" i="1"/>
  <c r="F215" i="1"/>
  <c r="G215" i="1"/>
  <c r="F214" i="1"/>
  <c r="G214" i="1"/>
  <c r="F315" i="1"/>
  <c r="G315" i="1"/>
  <c r="F322" i="1"/>
  <c r="G322" i="1"/>
  <c r="F318" i="1"/>
  <c r="G318" i="1"/>
  <c r="F314" i="1"/>
  <c r="G314" i="1"/>
  <c r="F326" i="1"/>
  <c r="G326" i="1"/>
  <c r="F320" i="1"/>
  <c r="G320" i="1"/>
  <c r="F325" i="1"/>
  <c r="G325" i="1"/>
  <c r="F329" i="1"/>
  <c r="G329" i="1"/>
  <c r="F319" i="1"/>
  <c r="G319" i="1"/>
  <c r="F324" i="1"/>
  <c r="G324" i="1"/>
  <c r="F332" i="1"/>
  <c r="G332" i="1"/>
  <c r="F331" i="1"/>
  <c r="G331" i="1"/>
  <c r="F338" i="1"/>
  <c r="G338" i="1"/>
  <c r="F340" i="1"/>
  <c r="G340" i="1"/>
  <c r="F341" i="1"/>
  <c r="G341" i="1"/>
  <c r="F343" i="1"/>
  <c r="G343" i="1"/>
  <c r="F339" i="1"/>
  <c r="G339" i="1"/>
  <c r="F342" i="1"/>
  <c r="G342" i="1"/>
  <c r="F289" i="1"/>
  <c r="G289" i="1"/>
  <c r="F291" i="1"/>
  <c r="G291" i="1"/>
  <c r="F288" i="1"/>
  <c r="G288" i="1"/>
  <c r="F293" i="1"/>
  <c r="G293" i="1"/>
  <c r="F292" i="1"/>
  <c r="G292" i="1"/>
  <c r="F295" i="1"/>
  <c r="G295" i="1"/>
  <c r="F301" i="1"/>
  <c r="G301" i="1"/>
  <c r="F299" i="1"/>
  <c r="G299" i="1"/>
  <c r="F304" i="1"/>
  <c r="G304" i="1"/>
  <c r="F290" i="1"/>
  <c r="G290" i="1"/>
  <c r="F313" i="1"/>
  <c r="G313" i="1"/>
  <c r="F306" i="1"/>
  <c r="G306" i="1"/>
  <c r="F298" i="1"/>
  <c r="G298" i="1"/>
  <c r="F321" i="1"/>
  <c r="G321" i="1"/>
  <c r="F297" i="1"/>
  <c r="G297" i="1"/>
  <c r="F307" i="1"/>
  <c r="G307" i="1"/>
  <c r="F300" i="1"/>
  <c r="G300" i="1"/>
  <c r="F302" i="1"/>
  <c r="G302" i="1"/>
  <c r="F317" i="1"/>
  <c r="G317" i="1"/>
  <c r="F316" i="1"/>
  <c r="G316" i="1"/>
  <c r="F311" i="1"/>
  <c r="G311" i="1"/>
  <c r="F303" i="1"/>
  <c r="G303" i="1"/>
  <c r="F327" i="1"/>
  <c r="G327" i="1"/>
  <c r="F308" i="1"/>
  <c r="G308" i="1"/>
  <c r="F333" i="1"/>
  <c r="G333" i="1"/>
  <c r="F330" i="1"/>
  <c r="G330" i="1"/>
  <c r="F328" i="1"/>
  <c r="G328" i="1"/>
  <c r="F310" i="1"/>
  <c r="G310" i="1"/>
  <c r="F334" i="1"/>
  <c r="G334" i="1"/>
  <c r="F309" i="1"/>
  <c r="G309" i="1"/>
  <c r="F336" i="1"/>
  <c r="G336" i="1"/>
  <c r="F323" i="1"/>
  <c r="G323" i="1"/>
  <c r="F335" i="1"/>
  <c r="G335" i="1"/>
  <c r="F337" i="1"/>
  <c r="G337" i="1"/>
  <c r="F344" i="1"/>
  <c r="G344" i="1"/>
  <c r="F345" i="1"/>
  <c r="G345" i="1"/>
  <c r="F275" i="1"/>
  <c r="G275" i="1"/>
  <c r="F270" i="1"/>
  <c r="G270" i="1"/>
  <c r="F265" i="1"/>
  <c r="G265" i="1"/>
  <c r="F268" i="1"/>
  <c r="G268" i="1"/>
  <c r="F266" i="1"/>
  <c r="G266" i="1"/>
  <c r="F379" i="1"/>
  <c r="G379" i="1"/>
  <c r="F381" i="1"/>
  <c r="G381" i="1"/>
  <c r="F382" i="1"/>
  <c r="G382" i="1"/>
  <c r="F264" i="1"/>
  <c r="G264" i="1"/>
  <c r="F384" i="1"/>
  <c r="G384" i="1"/>
  <c r="F387" i="1"/>
  <c r="G387" i="1"/>
  <c r="F386" i="1"/>
  <c r="G386" i="1"/>
  <c r="F388" i="1"/>
  <c r="G388" i="1"/>
  <c r="F391" i="1"/>
  <c r="G391" i="1"/>
  <c r="F394" i="1"/>
  <c r="G394" i="1"/>
  <c r="F389" i="1"/>
  <c r="G389" i="1"/>
  <c r="F397" i="1"/>
  <c r="G397" i="1"/>
  <c r="F407" i="1"/>
  <c r="G407" i="1"/>
  <c r="F392" i="1"/>
  <c r="G392" i="1"/>
  <c r="F390" i="1"/>
  <c r="G390" i="1"/>
  <c r="F395" i="1"/>
  <c r="G395" i="1"/>
  <c r="F393" i="1"/>
  <c r="G393" i="1"/>
  <c r="F403" i="1"/>
  <c r="G403" i="1"/>
  <c r="F396" i="1"/>
  <c r="G396" i="1"/>
  <c r="F408" i="1"/>
  <c r="G408" i="1"/>
  <c r="F399" i="1"/>
  <c r="G399" i="1"/>
  <c r="F411" i="1"/>
  <c r="G411" i="1"/>
  <c r="F401" i="1"/>
  <c r="G401" i="1"/>
  <c r="F400" i="1"/>
  <c r="G400" i="1"/>
  <c r="F398" i="1"/>
  <c r="G398" i="1"/>
  <c r="F413" i="1"/>
  <c r="G413" i="1"/>
  <c r="F402" i="1"/>
  <c r="G402" i="1"/>
  <c r="F405" i="1"/>
  <c r="G405" i="1"/>
  <c r="F406" i="1"/>
  <c r="G406" i="1"/>
  <c r="F404" i="1"/>
  <c r="G404" i="1"/>
  <c r="F363" i="1"/>
  <c r="G363" i="1"/>
  <c r="F352" i="1"/>
  <c r="G352" i="1"/>
  <c r="F409" i="1"/>
  <c r="G409" i="1"/>
  <c r="F349" i="1"/>
  <c r="G349" i="1"/>
  <c r="F351" i="1"/>
  <c r="G351" i="1"/>
  <c r="F369" i="1"/>
  <c r="G369" i="1"/>
  <c r="F355" i="1"/>
  <c r="G355" i="1"/>
  <c r="F346" i="1"/>
  <c r="G346" i="1"/>
  <c r="F350" i="1"/>
  <c r="G350" i="1"/>
  <c r="F366" i="1"/>
  <c r="G366" i="1"/>
  <c r="F374" i="1"/>
  <c r="G374" i="1"/>
  <c r="F358" i="1"/>
  <c r="G358" i="1"/>
  <c r="F348" i="1"/>
  <c r="G348" i="1"/>
  <c r="F353" i="1"/>
  <c r="G353" i="1"/>
  <c r="F375" i="1"/>
  <c r="G375" i="1"/>
  <c r="F354" i="1"/>
  <c r="G354" i="1"/>
  <c r="F434" i="1"/>
  <c r="G434" i="1"/>
  <c r="F367" i="1"/>
  <c r="G367" i="1"/>
  <c r="F347" i="1"/>
  <c r="G347" i="1"/>
  <c r="F371" i="1"/>
  <c r="G371" i="1"/>
  <c r="F357" i="1"/>
  <c r="G357" i="1"/>
  <c r="F356" i="1"/>
  <c r="G356" i="1"/>
  <c r="F372" i="1"/>
  <c r="G372" i="1"/>
  <c r="F359" i="1"/>
  <c r="G359" i="1"/>
  <c r="F361" i="1"/>
  <c r="G361" i="1"/>
  <c r="F364" i="1"/>
  <c r="G364" i="1"/>
  <c r="F365" i="1"/>
  <c r="G365" i="1"/>
  <c r="F368" i="1"/>
  <c r="G368" i="1"/>
  <c r="F360" i="1"/>
  <c r="G360" i="1"/>
  <c r="F435" i="1"/>
  <c r="G435" i="1"/>
  <c r="F370" i="1"/>
  <c r="G370" i="1"/>
  <c r="F362" i="1"/>
  <c r="G362" i="1"/>
  <c r="F436" i="1"/>
  <c r="G436" i="1"/>
  <c r="F373" i="1"/>
  <c r="G373" i="1"/>
  <c r="F437" i="1"/>
  <c r="G437" i="1"/>
  <c r="F272" i="1"/>
  <c r="G272" i="1"/>
  <c r="F377" i="1"/>
  <c r="G377" i="1"/>
  <c r="F376" i="1"/>
  <c r="G376" i="1"/>
  <c r="F438" i="1"/>
  <c r="G438" i="1"/>
  <c r="F378" i="1"/>
  <c r="G378" i="1"/>
  <c r="F271" i="1"/>
  <c r="G271" i="1"/>
  <c r="F276" i="1"/>
  <c r="G276" i="1"/>
  <c r="F423" i="1"/>
  <c r="G423" i="1"/>
  <c r="F422" i="1"/>
  <c r="G422" i="1"/>
  <c r="F424" i="1"/>
  <c r="G424" i="1"/>
  <c r="F439" i="1"/>
  <c r="G439" i="1"/>
  <c r="F383" i="1"/>
  <c r="G383" i="1"/>
  <c r="F380" i="1"/>
  <c r="G380" i="1"/>
  <c r="F385" i="1"/>
  <c r="G385" i="1"/>
  <c r="F425" i="1"/>
  <c r="G425" i="1"/>
  <c r="F428" i="1"/>
  <c r="G428" i="1"/>
  <c r="F427" i="1"/>
  <c r="G427" i="1"/>
  <c r="F274" i="1"/>
  <c r="G274" i="1"/>
  <c r="F426" i="1"/>
  <c r="G426" i="1"/>
  <c r="F429" i="1"/>
  <c r="G429" i="1"/>
  <c r="F432" i="1"/>
  <c r="G432" i="1"/>
  <c r="F431" i="1"/>
  <c r="G431" i="1"/>
  <c r="F430" i="1"/>
  <c r="G430" i="1"/>
  <c r="F433" i="1"/>
  <c r="G433" i="1"/>
  <c r="F448" i="1"/>
  <c r="G448" i="1"/>
  <c r="F449" i="1"/>
  <c r="G449" i="1"/>
  <c r="F450" i="1"/>
  <c r="G450" i="1"/>
  <c r="F452" i="1"/>
  <c r="G452" i="1"/>
  <c r="F451" i="1"/>
  <c r="G451" i="1"/>
  <c r="F453" i="1"/>
  <c r="G453" i="1"/>
  <c r="F267" i="1"/>
  <c r="G267" i="1"/>
  <c r="F269" i="1"/>
  <c r="G269" i="1"/>
  <c r="F442" i="1"/>
  <c r="G442" i="1"/>
  <c r="F444" i="1"/>
  <c r="G444" i="1"/>
  <c r="F440" i="1"/>
  <c r="G440" i="1"/>
  <c r="F443" i="1"/>
  <c r="G443" i="1"/>
  <c r="F419" i="1"/>
  <c r="G419" i="1"/>
  <c r="F441" i="1"/>
  <c r="G441" i="1"/>
  <c r="F446" i="1"/>
  <c r="G446" i="1"/>
  <c r="F454" i="1"/>
  <c r="G454" i="1"/>
  <c r="F417" i="1"/>
  <c r="G417" i="1"/>
  <c r="F445" i="1"/>
  <c r="G445" i="1"/>
  <c r="F420" i="1"/>
  <c r="G420" i="1"/>
  <c r="F421" i="1"/>
  <c r="G421" i="1"/>
  <c r="F447" i="1"/>
  <c r="G447" i="1"/>
  <c r="F455" i="1"/>
  <c r="G455" i="1"/>
  <c r="F418" i="1"/>
  <c r="G418" i="1"/>
  <c r="F456" i="1"/>
  <c r="G456" i="1"/>
  <c r="F285" i="1"/>
  <c r="G285" i="1"/>
  <c r="F415" i="1"/>
  <c r="G415" i="1"/>
  <c r="F414" i="1"/>
  <c r="G414" i="1"/>
  <c r="F416" i="1"/>
  <c r="G416" i="1"/>
  <c r="F412" i="1"/>
  <c r="G412" i="1"/>
  <c r="F457" i="1"/>
  <c r="G457" i="1"/>
  <c r="F458" i="1"/>
  <c r="G458" i="1"/>
  <c r="F410" i="1"/>
  <c r="G410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7" i="1"/>
  <c r="G467" i="1"/>
  <c r="F466" i="1"/>
  <c r="G466" i="1"/>
  <c r="F279" i="1"/>
  <c r="G279" i="1"/>
  <c r="F287" i="1"/>
  <c r="G287" i="1"/>
  <c r="F280" i="1"/>
  <c r="G280" i="1"/>
  <c r="F286" i="1"/>
  <c r="G286" i="1"/>
  <c r="F468" i="1"/>
  <c r="G468" i="1"/>
  <c r="F469" i="1"/>
  <c r="G469" i="1"/>
  <c r="F470" i="1"/>
  <c r="G470" i="1"/>
  <c r="F282" i="1"/>
  <c r="G282" i="1"/>
  <c r="F471" i="1"/>
  <c r="G471" i="1"/>
  <c r="F472" i="1"/>
  <c r="G472" i="1"/>
  <c r="F473" i="1"/>
  <c r="G473" i="1"/>
  <c r="F278" i="1"/>
  <c r="G278" i="1"/>
  <c r="F277" i="1"/>
  <c r="G277" i="1"/>
  <c r="F284" i="1"/>
  <c r="G284" i="1"/>
  <c r="F283" i="1"/>
  <c r="G283" i="1"/>
  <c r="F273" i="1"/>
  <c r="G273" i="1"/>
  <c r="F281" i="1"/>
  <c r="G281" i="1"/>
  <c r="F250" i="1"/>
  <c r="G250" i="1"/>
  <c r="F245" i="1"/>
  <c r="G245" i="1"/>
  <c r="F247" i="1"/>
  <c r="G247" i="1"/>
  <c r="F256" i="1"/>
  <c r="G256" i="1"/>
  <c r="F243" i="1"/>
  <c r="G243" i="1"/>
  <c r="F248" i="1"/>
  <c r="G248" i="1"/>
  <c r="F246" i="1"/>
  <c r="G246" i="1"/>
  <c r="F254" i="1"/>
  <c r="G254" i="1"/>
  <c r="F242" i="1"/>
  <c r="G242" i="1"/>
  <c r="F240" i="1"/>
  <c r="G240" i="1"/>
  <c r="F244" i="1"/>
  <c r="G244" i="1"/>
  <c r="F241" i="1"/>
  <c r="G241" i="1"/>
  <c r="F296" i="1"/>
  <c r="G296" i="1"/>
  <c r="F263" i="1"/>
  <c r="G263" i="1"/>
  <c r="F294" i="1"/>
  <c r="G294" i="1"/>
  <c r="F255" i="1"/>
  <c r="G255" i="1"/>
  <c r="F261" i="1"/>
  <c r="G261" i="1"/>
  <c r="F257" i="1"/>
  <c r="G257" i="1"/>
  <c r="F253" i="1"/>
  <c r="G253" i="1"/>
  <c r="F262" i="1"/>
  <c r="G262" i="1"/>
  <c r="F260" i="1"/>
  <c r="G260" i="1"/>
  <c r="F251" i="1"/>
  <c r="G251" i="1"/>
  <c r="F258" i="1"/>
  <c r="G258" i="1"/>
  <c r="F252" i="1"/>
  <c r="G252" i="1"/>
  <c r="F259" i="1"/>
  <c r="G259" i="1"/>
  <c r="F249" i="1"/>
  <c r="G249" i="1"/>
  <c r="F305" i="1"/>
  <c r="G305" i="1"/>
  <c r="F312" i="1"/>
  <c r="G312" i="1"/>
  <c r="F474" i="1"/>
  <c r="G474" i="1"/>
  <c r="F475" i="1"/>
  <c r="G475" i="1"/>
  <c r="F476" i="1"/>
  <c r="G476" i="1"/>
  <c r="F477" i="1"/>
  <c r="G477" i="1"/>
  <c r="G7" i="1"/>
  <c r="F7" i="1"/>
  <c r="H6" i="1"/>
  <c r="H5" i="1"/>
  <c r="H16" i="1"/>
  <c r="H9" i="1"/>
  <c r="H20" i="1"/>
  <c r="H10" i="1"/>
  <c r="H18" i="1"/>
  <c r="H22" i="1"/>
  <c r="H15" i="1"/>
  <c r="H24" i="1"/>
  <c r="H25" i="1"/>
  <c r="H2" i="1"/>
  <c r="H13" i="1"/>
  <c r="H3" i="1"/>
  <c r="H4" i="1"/>
  <c r="H8" i="1"/>
  <c r="H11" i="1"/>
  <c r="H50" i="1"/>
  <c r="H44" i="1"/>
  <c r="H46" i="1"/>
  <c r="H63" i="1"/>
  <c r="H57" i="1"/>
  <c r="H23" i="1"/>
  <c r="H54" i="1"/>
  <c r="H65" i="1"/>
  <c r="H49" i="1"/>
  <c r="H34" i="1"/>
  <c r="H36" i="1"/>
  <c r="H38" i="1"/>
  <c r="H42" i="1"/>
  <c r="H64" i="1"/>
  <c r="H67" i="1"/>
  <c r="H52" i="1"/>
  <c r="H60" i="1"/>
  <c r="H41" i="1"/>
  <c r="H58" i="1"/>
  <c r="H45" i="1"/>
  <c r="H35" i="1"/>
  <c r="H28" i="1"/>
  <c r="H37" i="1"/>
  <c r="H68" i="1"/>
  <c r="H39" i="1"/>
  <c r="H51" i="1"/>
  <c r="H30" i="1"/>
  <c r="H33" i="1"/>
  <c r="H31" i="1"/>
  <c r="H53" i="1"/>
  <c r="H55" i="1"/>
  <c r="H61" i="1"/>
  <c r="H47" i="1"/>
  <c r="H59" i="1"/>
  <c r="H62" i="1"/>
  <c r="H29" i="1"/>
  <c r="H27" i="1"/>
  <c r="H56" i="1"/>
  <c r="H43" i="1"/>
  <c r="H48" i="1"/>
  <c r="H12" i="1"/>
  <c r="H14" i="1"/>
  <c r="H17" i="1"/>
  <c r="H40" i="1"/>
  <c r="H32" i="1"/>
  <c r="H26" i="1"/>
  <c r="H19" i="1"/>
  <c r="H21" i="1"/>
  <c r="H86" i="1"/>
  <c r="H93" i="1"/>
  <c r="H84" i="1"/>
  <c r="H95" i="1"/>
  <c r="H102" i="1"/>
  <c r="H108" i="1"/>
  <c r="H87" i="1"/>
  <c r="H101" i="1"/>
  <c r="H75" i="1"/>
  <c r="H116" i="1"/>
  <c r="H111" i="1"/>
  <c r="H140" i="1"/>
  <c r="H142" i="1"/>
  <c r="H128" i="1"/>
  <c r="H106" i="1"/>
  <c r="H99" i="1"/>
  <c r="H91" i="1"/>
  <c r="H85" i="1"/>
  <c r="H82" i="1"/>
  <c r="H81" i="1"/>
  <c r="H80" i="1"/>
  <c r="H76" i="1"/>
  <c r="H70" i="1"/>
  <c r="H72" i="1"/>
  <c r="H90" i="1"/>
  <c r="H77" i="1"/>
  <c r="H74" i="1"/>
  <c r="H79" i="1"/>
  <c r="H78" i="1"/>
  <c r="H71" i="1"/>
  <c r="H180" i="1"/>
  <c r="H137" i="1"/>
  <c r="H182" i="1"/>
  <c r="H96" i="1"/>
  <c r="H89" i="1"/>
  <c r="H123" i="1"/>
  <c r="H147" i="1"/>
  <c r="H179" i="1"/>
  <c r="H114" i="1"/>
  <c r="H119" i="1"/>
  <c r="H152" i="1"/>
  <c r="H149" i="1"/>
  <c r="H194" i="1"/>
  <c r="H125" i="1"/>
  <c r="H186" i="1"/>
  <c r="H112" i="1"/>
  <c r="H73" i="1"/>
  <c r="H129" i="1"/>
  <c r="H118" i="1"/>
  <c r="H120" i="1"/>
  <c r="H115" i="1"/>
  <c r="H94" i="1"/>
  <c r="H97" i="1"/>
  <c r="H145" i="1"/>
  <c r="H103" i="1"/>
  <c r="H133" i="1"/>
  <c r="H213" i="1"/>
  <c r="H98" i="1"/>
  <c r="H100" i="1"/>
  <c r="H143" i="1"/>
  <c r="H163" i="1"/>
  <c r="H153" i="1"/>
  <c r="H131" i="1"/>
  <c r="H110" i="1"/>
  <c r="H109" i="1"/>
  <c r="H144" i="1"/>
  <c r="H169" i="1"/>
  <c r="H126" i="1"/>
  <c r="H138" i="1"/>
  <c r="H139" i="1"/>
  <c r="H107" i="1"/>
  <c r="H122" i="1"/>
  <c r="H92" i="1"/>
  <c r="H157" i="1"/>
  <c r="H88" i="1"/>
  <c r="H105" i="1"/>
  <c r="H104" i="1"/>
  <c r="H113" i="1"/>
  <c r="H146" i="1"/>
  <c r="H127" i="1"/>
  <c r="H170" i="1"/>
  <c r="H148" i="1"/>
  <c r="H134" i="1"/>
  <c r="H141" i="1"/>
  <c r="H167" i="1"/>
  <c r="H158" i="1"/>
  <c r="H176" i="1"/>
  <c r="H124" i="1"/>
  <c r="H121" i="1"/>
  <c r="H155" i="1"/>
  <c r="H173" i="1"/>
  <c r="H161" i="1"/>
  <c r="H156" i="1"/>
  <c r="H175" i="1"/>
  <c r="H162" i="1"/>
  <c r="H164" i="1"/>
  <c r="H130" i="1"/>
  <c r="H160" i="1"/>
  <c r="H172" i="1"/>
  <c r="H177" i="1"/>
  <c r="H165" i="1"/>
  <c r="H168" i="1"/>
  <c r="H159" i="1"/>
  <c r="H151" i="1"/>
  <c r="H150" i="1"/>
  <c r="H154" i="1"/>
  <c r="H117" i="1"/>
  <c r="H166" i="1"/>
  <c r="H135" i="1"/>
  <c r="H205" i="1"/>
  <c r="H200" i="1"/>
  <c r="H204" i="1"/>
  <c r="H206" i="1"/>
  <c r="H202" i="1"/>
  <c r="H136" i="1"/>
  <c r="H197" i="1"/>
  <c r="H193" i="1"/>
  <c r="H192" i="1"/>
  <c r="H132" i="1"/>
  <c r="H196" i="1"/>
  <c r="H189" i="1"/>
  <c r="H191" i="1"/>
  <c r="H188" i="1"/>
  <c r="H83" i="1"/>
  <c r="H190" i="1"/>
  <c r="H184" i="1"/>
  <c r="H187" i="1"/>
  <c r="H183" i="1"/>
  <c r="H185" i="1"/>
  <c r="H178" i="1"/>
  <c r="H203" i="1"/>
  <c r="H201" i="1"/>
  <c r="H208" i="1"/>
  <c r="H174" i="1"/>
  <c r="H171" i="1"/>
  <c r="H181" i="1"/>
  <c r="H198" i="1"/>
  <c r="H195" i="1"/>
  <c r="H211" i="1"/>
  <c r="H207" i="1"/>
  <c r="H199" i="1"/>
  <c r="H210" i="1"/>
  <c r="H212" i="1"/>
  <c r="H209" i="1"/>
  <c r="H236" i="1"/>
  <c r="H223" i="1"/>
  <c r="H231" i="1"/>
  <c r="H239" i="1"/>
  <c r="H237" i="1"/>
  <c r="H229" i="1"/>
  <c r="H218" i="1"/>
  <c r="H221" i="1"/>
  <c r="H235" i="1"/>
  <c r="H224" i="1"/>
  <c r="H226" i="1"/>
  <c r="H227" i="1"/>
  <c r="H238" i="1"/>
  <c r="H234" i="1"/>
  <c r="H230" i="1"/>
  <c r="H66" i="1"/>
  <c r="H69" i="1"/>
  <c r="H220" i="1"/>
  <c r="H232" i="1"/>
  <c r="H222" i="1"/>
  <c r="H216" i="1"/>
  <c r="H219" i="1"/>
  <c r="H228" i="1"/>
  <c r="H233" i="1"/>
  <c r="H217" i="1"/>
  <c r="H225" i="1"/>
  <c r="H215" i="1"/>
  <c r="H214" i="1"/>
  <c r="H315" i="1"/>
  <c r="H322" i="1"/>
  <c r="H318" i="1"/>
  <c r="H314" i="1"/>
  <c r="H326" i="1"/>
  <c r="H320" i="1"/>
  <c r="H325" i="1"/>
  <c r="H329" i="1"/>
  <c r="H319" i="1"/>
  <c r="H324" i="1"/>
  <c r="H332" i="1"/>
  <c r="H331" i="1"/>
  <c r="H338" i="1"/>
  <c r="H340" i="1"/>
  <c r="H341" i="1"/>
  <c r="H343" i="1"/>
  <c r="H339" i="1"/>
  <c r="H342" i="1"/>
  <c r="H289" i="1"/>
  <c r="H291" i="1"/>
  <c r="H288" i="1"/>
  <c r="H293" i="1"/>
  <c r="H292" i="1"/>
  <c r="H295" i="1"/>
  <c r="H301" i="1"/>
  <c r="H299" i="1"/>
  <c r="H304" i="1"/>
  <c r="H290" i="1"/>
  <c r="H313" i="1"/>
  <c r="H306" i="1"/>
  <c r="H298" i="1"/>
  <c r="H321" i="1"/>
  <c r="H297" i="1"/>
  <c r="H307" i="1"/>
  <c r="H300" i="1"/>
  <c r="H302" i="1"/>
  <c r="H317" i="1"/>
  <c r="H316" i="1"/>
  <c r="H311" i="1"/>
  <c r="H303" i="1"/>
  <c r="H327" i="1"/>
  <c r="H308" i="1"/>
  <c r="H333" i="1"/>
  <c r="H330" i="1"/>
  <c r="H328" i="1"/>
  <c r="H310" i="1"/>
  <c r="H334" i="1"/>
  <c r="H309" i="1"/>
  <c r="H336" i="1"/>
  <c r="H323" i="1"/>
  <c r="H335" i="1"/>
  <c r="H337" i="1"/>
  <c r="H344" i="1"/>
  <c r="H345" i="1"/>
  <c r="H275" i="1"/>
  <c r="H270" i="1"/>
  <c r="H265" i="1"/>
  <c r="H268" i="1"/>
  <c r="H266" i="1"/>
  <c r="H379" i="1"/>
  <c r="H381" i="1"/>
  <c r="H382" i="1"/>
  <c r="H264" i="1"/>
  <c r="H384" i="1"/>
  <c r="H387" i="1"/>
  <c r="H386" i="1"/>
  <c r="H388" i="1"/>
  <c r="H391" i="1"/>
  <c r="H394" i="1"/>
  <c r="H389" i="1"/>
  <c r="H397" i="1"/>
  <c r="H407" i="1"/>
  <c r="H392" i="1"/>
  <c r="H390" i="1"/>
  <c r="H395" i="1"/>
  <c r="H393" i="1"/>
  <c r="H403" i="1"/>
  <c r="H396" i="1"/>
  <c r="H408" i="1"/>
  <c r="H399" i="1"/>
  <c r="H411" i="1"/>
  <c r="H401" i="1"/>
  <c r="H400" i="1"/>
  <c r="H398" i="1"/>
  <c r="H413" i="1"/>
  <c r="H402" i="1"/>
  <c r="H405" i="1"/>
  <c r="H406" i="1"/>
  <c r="H404" i="1"/>
  <c r="H363" i="1"/>
  <c r="H352" i="1"/>
  <c r="H409" i="1"/>
  <c r="H349" i="1"/>
  <c r="H351" i="1"/>
  <c r="H369" i="1"/>
  <c r="H355" i="1"/>
  <c r="H346" i="1"/>
  <c r="H350" i="1"/>
  <c r="H366" i="1"/>
  <c r="H374" i="1"/>
  <c r="H358" i="1"/>
  <c r="H348" i="1"/>
  <c r="H353" i="1"/>
  <c r="H375" i="1"/>
  <c r="H354" i="1"/>
  <c r="H434" i="1"/>
  <c r="H367" i="1"/>
  <c r="H347" i="1"/>
  <c r="H371" i="1"/>
  <c r="H357" i="1"/>
  <c r="H356" i="1"/>
  <c r="H372" i="1"/>
  <c r="H359" i="1"/>
  <c r="H361" i="1"/>
  <c r="H364" i="1"/>
  <c r="H365" i="1"/>
  <c r="H368" i="1"/>
  <c r="H360" i="1"/>
  <c r="H435" i="1"/>
  <c r="H370" i="1"/>
  <c r="H362" i="1"/>
  <c r="H436" i="1"/>
  <c r="H373" i="1"/>
  <c r="H437" i="1"/>
  <c r="H272" i="1"/>
  <c r="H377" i="1"/>
  <c r="H376" i="1"/>
  <c r="H438" i="1"/>
  <c r="H378" i="1"/>
  <c r="H271" i="1"/>
  <c r="H276" i="1"/>
  <c r="H423" i="1"/>
  <c r="H422" i="1"/>
  <c r="H424" i="1"/>
  <c r="H439" i="1"/>
  <c r="H383" i="1"/>
  <c r="H380" i="1"/>
  <c r="H385" i="1"/>
  <c r="H425" i="1"/>
  <c r="H428" i="1"/>
  <c r="H427" i="1"/>
  <c r="H274" i="1"/>
  <c r="H426" i="1"/>
  <c r="H429" i="1"/>
  <c r="H432" i="1"/>
  <c r="H431" i="1"/>
  <c r="H430" i="1"/>
  <c r="H433" i="1"/>
  <c r="H448" i="1"/>
  <c r="H449" i="1"/>
  <c r="H450" i="1"/>
  <c r="H452" i="1"/>
  <c r="H451" i="1"/>
  <c r="H453" i="1"/>
  <c r="H267" i="1"/>
  <c r="H269" i="1"/>
  <c r="H442" i="1"/>
  <c r="H444" i="1"/>
  <c r="H440" i="1"/>
  <c r="H443" i="1"/>
  <c r="H419" i="1"/>
  <c r="H441" i="1"/>
  <c r="H446" i="1"/>
  <c r="H454" i="1"/>
  <c r="H417" i="1"/>
  <c r="H445" i="1"/>
  <c r="H420" i="1"/>
  <c r="H421" i="1"/>
  <c r="H447" i="1"/>
  <c r="H455" i="1"/>
  <c r="H418" i="1"/>
  <c r="H456" i="1"/>
  <c r="H285" i="1"/>
  <c r="H415" i="1"/>
  <c r="H414" i="1"/>
  <c r="H416" i="1"/>
  <c r="H412" i="1"/>
  <c r="H457" i="1"/>
  <c r="H458" i="1"/>
  <c r="H410" i="1"/>
  <c r="H459" i="1"/>
  <c r="H460" i="1"/>
  <c r="H461" i="1"/>
  <c r="H462" i="1"/>
  <c r="H463" i="1"/>
  <c r="H464" i="1"/>
  <c r="H465" i="1"/>
  <c r="H467" i="1"/>
  <c r="H466" i="1"/>
  <c r="H279" i="1"/>
  <c r="H287" i="1"/>
  <c r="H280" i="1"/>
  <c r="H286" i="1"/>
  <c r="H468" i="1"/>
  <c r="H469" i="1"/>
  <c r="H470" i="1"/>
  <c r="H282" i="1"/>
  <c r="H471" i="1"/>
  <c r="H472" i="1"/>
  <c r="H473" i="1"/>
  <c r="H278" i="1"/>
  <c r="H277" i="1"/>
  <c r="H284" i="1"/>
  <c r="H283" i="1"/>
  <c r="H273" i="1"/>
  <c r="H281" i="1"/>
  <c r="H250" i="1"/>
  <c r="H245" i="1"/>
  <c r="H247" i="1"/>
  <c r="H256" i="1"/>
  <c r="H243" i="1"/>
  <c r="H248" i="1"/>
  <c r="H246" i="1"/>
  <c r="H254" i="1"/>
  <c r="H242" i="1"/>
  <c r="H240" i="1"/>
  <c r="H244" i="1"/>
  <c r="H241" i="1"/>
  <c r="H296" i="1"/>
  <c r="H263" i="1"/>
  <c r="H294" i="1"/>
  <c r="H255" i="1"/>
  <c r="H261" i="1"/>
  <c r="H257" i="1"/>
  <c r="H253" i="1"/>
  <c r="H262" i="1"/>
  <c r="H260" i="1"/>
  <c r="H251" i="1"/>
  <c r="H258" i="1"/>
  <c r="H252" i="1"/>
  <c r="H259" i="1"/>
  <c r="H249" i="1"/>
  <c r="H305" i="1"/>
  <c r="H312" i="1"/>
  <c r="H474" i="1"/>
  <c r="H475" i="1"/>
  <c r="H476" i="1"/>
  <c r="H477" i="1"/>
  <c r="H7" i="1"/>
  <c r="K13" i="1"/>
  <c r="L13" i="1"/>
  <c r="K262" i="1"/>
  <c r="T262" i="1" s="1"/>
  <c r="L262" i="1"/>
  <c r="U262" i="1" s="1"/>
  <c r="O262" i="1"/>
  <c r="P262" i="1"/>
  <c r="Q262" i="1"/>
  <c r="R262" i="1"/>
  <c r="S262" i="1"/>
  <c r="W262" i="1"/>
  <c r="X262" i="1"/>
  <c r="K178" i="1"/>
  <c r="T178" i="1" s="1"/>
  <c r="L178" i="1"/>
  <c r="O178" i="1"/>
  <c r="P178" i="1"/>
  <c r="Q178" i="1"/>
  <c r="R178" i="1"/>
  <c r="S178" i="1"/>
  <c r="W178" i="1"/>
  <c r="X178" i="1"/>
  <c r="K257" i="1"/>
  <c r="T257" i="1" s="1"/>
  <c r="L257" i="1"/>
  <c r="U257" i="1" s="1"/>
  <c r="O257" i="1"/>
  <c r="P257" i="1"/>
  <c r="Q257" i="1"/>
  <c r="R257" i="1"/>
  <c r="S257" i="1"/>
  <c r="W257" i="1"/>
  <c r="X257" i="1"/>
  <c r="K154" i="1"/>
  <c r="T154" i="1" s="1"/>
  <c r="L154" i="1"/>
  <c r="U154" i="1" s="1"/>
  <c r="O154" i="1"/>
  <c r="P154" i="1"/>
  <c r="Q154" i="1"/>
  <c r="R154" i="1"/>
  <c r="S154" i="1"/>
  <c r="W154" i="1"/>
  <c r="X154" i="1"/>
  <c r="K263" i="1"/>
  <c r="T263" i="1" s="1"/>
  <c r="L263" i="1"/>
  <c r="U263" i="1" s="1"/>
  <c r="O263" i="1"/>
  <c r="P263" i="1"/>
  <c r="Q263" i="1"/>
  <c r="R263" i="1"/>
  <c r="S263" i="1"/>
  <c r="W263" i="1"/>
  <c r="X263" i="1"/>
  <c r="K185" i="1"/>
  <c r="T185" i="1" s="1"/>
  <c r="L185" i="1"/>
  <c r="U185" i="1" s="1"/>
  <c r="O185" i="1"/>
  <c r="P185" i="1"/>
  <c r="Q185" i="1"/>
  <c r="R185" i="1"/>
  <c r="S185" i="1"/>
  <c r="W185" i="1"/>
  <c r="X185" i="1"/>
  <c r="K255" i="1"/>
  <c r="T255" i="1" s="1"/>
  <c r="L255" i="1"/>
  <c r="U255" i="1" s="1"/>
  <c r="O255" i="1"/>
  <c r="P255" i="1"/>
  <c r="Q255" i="1"/>
  <c r="R255" i="1"/>
  <c r="S255" i="1"/>
  <c r="W255" i="1"/>
  <c r="X255" i="1"/>
  <c r="K166" i="1"/>
  <c r="T166" i="1" s="1"/>
  <c r="L166" i="1"/>
  <c r="U166" i="1" s="1"/>
  <c r="O166" i="1"/>
  <c r="P166" i="1"/>
  <c r="Q166" i="1"/>
  <c r="R166" i="1"/>
  <c r="S166" i="1"/>
  <c r="W166" i="1"/>
  <c r="X166" i="1"/>
  <c r="K405" i="1"/>
  <c r="L405" i="1"/>
  <c r="U405" i="1" s="1"/>
  <c r="O405" i="1"/>
  <c r="P405" i="1"/>
  <c r="Q405" i="1"/>
  <c r="R405" i="1"/>
  <c r="S405" i="1"/>
  <c r="W405" i="1"/>
  <c r="X405" i="1"/>
  <c r="K73" i="1"/>
  <c r="L73" i="1"/>
  <c r="U73" i="1" s="1"/>
  <c r="O73" i="1"/>
  <c r="P73" i="1"/>
  <c r="Q73" i="1"/>
  <c r="R73" i="1"/>
  <c r="S73" i="1"/>
  <c r="W73" i="1"/>
  <c r="X73" i="1"/>
  <c r="K397" i="1"/>
  <c r="T397" i="1" s="1"/>
  <c r="L397" i="1"/>
  <c r="U397" i="1" s="1"/>
  <c r="O397" i="1"/>
  <c r="P397" i="1"/>
  <c r="Q397" i="1"/>
  <c r="R397" i="1"/>
  <c r="S397" i="1"/>
  <c r="W397" i="1"/>
  <c r="X397" i="1"/>
  <c r="K137" i="1"/>
  <c r="T137" i="1" s="1"/>
  <c r="L137" i="1"/>
  <c r="U137" i="1" s="1"/>
  <c r="O137" i="1"/>
  <c r="P137" i="1"/>
  <c r="Q137" i="1"/>
  <c r="R137" i="1"/>
  <c r="S137" i="1"/>
  <c r="W137" i="1"/>
  <c r="X137" i="1"/>
  <c r="K401" i="1"/>
  <c r="L401" i="1"/>
  <c r="U401" i="1" s="1"/>
  <c r="O401" i="1"/>
  <c r="P401" i="1"/>
  <c r="Q401" i="1"/>
  <c r="R401" i="1"/>
  <c r="S401" i="1"/>
  <c r="W401" i="1"/>
  <c r="X401" i="1"/>
  <c r="K143" i="1"/>
  <c r="L143" i="1"/>
  <c r="O143" i="1"/>
  <c r="P143" i="1"/>
  <c r="Q143" i="1"/>
  <c r="R143" i="1"/>
  <c r="S143" i="1"/>
  <c r="U143" i="1"/>
  <c r="W143" i="1"/>
  <c r="X143" i="1"/>
  <c r="K399" i="1"/>
  <c r="T399" i="1" s="1"/>
  <c r="L399" i="1"/>
  <c r="U399" i="1" s="1"/>
  <c r="O399" i="1"/>
  <c r="P399" i="1"/>
  <c r="Q399" i="1"/>
  <c r="R399" i="1"/>
  <c r="S399" i="1"/>
  <c r="W399" i="1"/>
  <c r="X399" i="1"/>
  <c r="K149" i="1"/>
  <c r="L149" i="1"/>
  <c r="U149" i="1" s="1"/>
  <c r="O149" i="1"/>
  <c r="P149" i="1"/>
  <c r="Q149" i="1"/>
  <c r="R149" i="1"/>
  <c r="S149" i="1"/>
  <c r="W149" i="1"/>
  <c r="X149" i="1"/>
  <c r="K396" i="1"/>
  <c r="L396" i="1"/>
  <c r="U396" i="1" s="1"/>
  <c r="O396" i="1"/>
  <c r="P396" i="1"/>
  <c r="Q396" i="1"/>
  <c r="R396" i="1"/>
  <c r="S396" i="1"/>
  <c r="W396" i="1"/>
  <c r="X396" i="1"/>
  <c r="K120" i="1"/>
  <c r="L120" i="1"/>
  <c r="U120" i="1" s="1"/>
  <c r="O120" i="1"/>
  <c r="P120" i="1"/>
  <c r="Q120" i="1"/>
  <c r="R120" i="1"/>
  <c r="S120" i="1"/>
  <c r="W120" i="1"/>
  <c r="X120" i="1"/>
  <c r="K392" i="1"/>
  <c r="T392" i="1" s="1"/>
  <c r="L392" i="1"/>
  <c r="U392" i="1" s="1"/>
  <c r="O392" i="1"/>
  <c r="P392" i="1"/>
  <c r="Q392" i="1"/>
  <c r="R392" i="1"/>
  <c r="S392" i="1"/>
  <c r="W392" i="1"/>
  <c r="X392" i="1"/>
  <c r="K114" i="1"/>
  <c r="T114" i="1" s="1"/>
  <c r="L114" i="1"/>
  <c r="O114" i="1"/>
  <c r="P114" i="1"/>
  <c r="Q114" i="1"/>
  <c r="R114" i="1"/>
  <c r="S114" i="1"/>
  <c r="W114" i="1"/>
  <c r="X114" i="1"/>
  <c r="K409" i="1"/>
  <c r="L409" i="1"/>
  <c r="U409" i="1" s="1"/>
  <c r="O409" i="1"/>
  <c r="P409" i="1"/>
  <c r="Q409" i="1"/>
  <c r="R409" i="1"/>
  <c r="S409" i="1"/>
  <c r="W409" i="1"/>
  <c r="X409" i="1"/>
  <c r="K119" i="1"/>
  <c r="T119" i="1" s="1"/>
  <c r="L119" i="1"/>
  <c r="O119" i="1"/>
  <c r="P119" i="1"/>
  <c r="Q119" i="1"/>
  <c r="R119" i="1"/>
  <c r="S119" i="1"/>
  <c r="W119" i="1"/>
  <c r="X119" i="1"/>
  <c r="K403" i="1"/>
  <c r="T403" i="1" s="1"/>
  <c r="L403" i="1"/>
  <c r="U403" i="1" s="1"/>
  <c r="O403" i="1"/>
  <c r="P403" i="1"/>
  <c r="Q403" i="1"/>
  <c r="R403" i="1"/>
  <c r="S403" i="1"/>
  <c r="W403" i="1"/>
  <c r="X403" i="1"/>
  <c r="K89" i="1"/>
  <c r="L89" i="1"/>
  <c r="U89" i="1" s="1"/>
  <c r="O89" i="1"/>
  <c r="P89" i="1"/>
  <c r="Q89" i="1"/>
  <c r="R89" i="1"/>
  <c r="S89" i="1"/>
  <c r="W89" i="1"/>
  <c r="X89" i="1"/>
  <c r="K404" i="1"/>
  <c r="L404" i="1"/>
  <c r="U404" i="1" s="1"/>
  <c r="O404" i="1"/>
  <c r="P404" i="1"/>
  <c r="Q404" i="1"/>
  <c r="R404" i="1"/>
  <c r="S404" i="1"/>
  <c r="W404" i="1"/>
  <c r="X404" i="1"/>
  <c r="K186" i="1"/>
  <c r="T186" i="1" s="1"/>
  <c r="L186" i="1"/>
  <c r="O186" i="1"/>
  <c r="P186" i="1"/>
  <c r="Q186" i="1"/>
  <c r="R186" i="1"/>
  <c r="S186" i="1"/>
  <c r="W186" i="1"/>
  <c r="X186" i="1"/>
  <c r="K400" i="1"/>
  <c r="T400" i="1" s="1"/>
  <c r="L400" i="1"/>
  <c r="U400" i="1" s="1"/>
  <c r="O400" i="1"/>
  <c r="P400" i="1"/>
  <c r="Q400" i="1"/>
  <c r="R400" i="1"/>
  <c r="S400" i="1"/>
  <c r="W400" i="1"/>
  <c r="X400" i="1"/>
  <c r="K179" i="1"/>
  <c r="T179" i="1" s="1"/>
  <c r="L179" i="1"/>
  <c r="O179" i="1"/>
  <c r="P179" i="1"/>
  <c r="Q179" i="1"/>
  <c r="R179" i="1"/>
  <c r="S179" i="1"/>
  <c r="W179" i="1"/>
  <c r="X179" i="1"/>
  <c r="K402" i="1"/>
  <c r="L402" i="1"/>
  <c r="U402" i="1" s="1"/>
  <c r="O402" i="1"/>
  <c r="P402" i="1"/>
  <c r="Q402" i="1"/>
  <c r="R402" i="1"/>
  <c r="S402" i="1"/>
  <c r="W402" i="1"/>
  <c r="X402" i="1"/>
  <c r="K112" i="1"/>
  <c r="T112" i="1" s="1"/>
  <c r="L112" i="1"/>
  <c r="U112" i="1" s="1"/>
  <c r="O112" i="1"/>
  <c r="P112" i="1"/>
  <c r="Q112" i="1"/>
  <c r="R112" i="1"/>
  <c r="S112" i="1"/>
  <c r="W112" i="1"/>
  <c r="X112" i="1"/>
  <c r="K389" i="1"/>
  <c r="L389" i="1"/>
  <c r="U389" i="1" s="1"/>
  <c r="O389" i="1"/>
  <c r="P389" i="1"/>
  <c r="Q389" i="1"/>
  <c r="R389" i="1"/>
  <c r="S389" i="1"/>
  <c r="W389" i="1"/>
  <c r="X389" i="1"/>
  <c r="K123" i="1"/>
  <c r="L123" i="1"/>
  <c r="U123" i="1" s="1"/>
  <c r="O123" i="1"/>
  <c r="P123" i="1"/>
  <c r="Q123" i="1"/>
  <c r="R123" i="1"/>
  <c r="S123" i="1"/>
  <c r="W123" i="1"/>
  <c r="X123" i="1"/>
  <c r="K383" i="1"/>
  <c r="T383" i="1" s="1"/>
  <c r="L383" i="1"/>
  <c r="U383" i="1" s="1"/>
  <c r="O383" i="1"/>
  <c r="P383" i="1"/>
  <c r="Q383" i="1"/>
  <c r="R383" i="1"/>
  <c r="S383" i="1"/>
  <c r="W383" i="1"/>
  <c r="X383" i="1"/>
  <c r="K198" i="1"/>
  <c r="T198" i="1" s="1"/>
  <c r="L198" i="1"/>
  <c r="O198" i="1"/>
  <c r="P198" i="1"/>
  <c r="Q198" i="1"/>
  <c r="R198" i="1"/>
  <c r="S198" i="1"/>
  <c r="W198" i="1"/>
  <c r="X198" i="1"/>
  <c r="K376" i="1"/>
  <c r="T376" i="1" s="1"/>
  <c r="L376" i="1"/>
  <c r="U376" i="1" s="1"/>
  <c r="O376" i="1"/>
  <c r="P376" i="1"/>
  <c r="Q376" i="1"/>
  <c r="R376" i="1"/>
  <c r="S376" i="1"/>
  <c r="W376" i="1"/>
  <c r="X376" i="1"/>
  <c r="K181" i="1"/>
  <c r="T181" i="1" s="1"/>
  <c r="L181" i="1"/>
  <c r="U181" i="1" s="1"/>
  <c r="O181" i="1"/>
  <c r="P181" i="1"/>
  <c r="Q181" i="1"/>
  <c r="R181" i="1"/>
  <c r="S181" i="1"/>
  <c r="W181" i="1"/>
  <c r="X181" i="1"/>
  <c r="K385" i="1"/>
  <c r="L385" i="1"/>
  <c r="U385" i="1" s="1"/>
  <c r="O385" i="1"/>
  <c r="P385" i="1"/>
  <c r="Q385" i="1"/>
  <c r="R385" i="1"/>
  <c r="S385" i="1"/>
  <c r="W385" i="1"/>
  <c r="X385" i="1"/>
  <c r="K171" i="1"/>
  <c r="T171" i="1" s="1"/>
  <c r="L171" i="1"/>
  <c r="U171" i="1" s="1"/>
  <c r="O171" i="1"/>
  <c r="P171" i="1"/>
  <c r="Q171" i="1"/>
  <c r="R171" i="1"/>
  <c r="S171" i="1"/>
  <c r="W171" i="1"/>
  <c r="X171" i="1"/>
  <c r="K377" i="1"/>
  <c r="T377" i="1" s="1"/>
  <c r="L377" i="1"/>
  <c r="U377" i="1" s="1"/>
  <c r="O377" i="1"/>
  <c r="P377" i="1"/>
  <c r="Q377" i="1"/>
  <c r="R377" i="1"/>
  <c r="S377" i="1"/>
  <c r="W377" i="1"/>
  <c r="X377" i="1"/>
  <c r="K174" i="1"/>
  <c r="T174" i="1" s="1"/>
  <c r="L174" i="1"/>
  <c r="U174" i="1" s="1"/>
  <c r="O174" i="1"/>
  <c r="P174" i="1"/>
  <c r="Q174" i="1"/>
  <c r="R174" i="1"/>
  <c r="S174" i="1"/>
  <c r="W174" i="1"/>
  <c r="X174" i="1"/>
  <c r="K431" i="1"/>
  <c r="T431" i="1" s="1"/>
  <c r="L431" i="1"/>
  <c r="U431" i="1" s="1"/>
  <c r="O431" i="1"/>
  <c r="P431" i="1"/>
  <c r="Q431" i="1"/>
  <c r="R431" i="1"/>
  <c r="S431" i="1"/>
  <c r="W431" i="1"/>
  <c r="X431" i="1"/>
  <c r="K201" i="1"/>
  <c r="T201" i="1" s="1"/>
  <c r="L201" i="1"/>
  <c r="U201" i="1" s="1"/>
  <c r="O201" i="1"/>
  <c r="P201" i="1"/>
  <c r="Q201" i="1"/>
  <c r="R201" i="1"/>
  <c r="S201" i="1"/>
  <c r="W201" i="1"/>
  <c r="X201" i="1"/>
  <c r="K432" i="1"/>
  <c r="T432" i="1" s="1"/>
  <c r="L432" i="1"/>
  <c r="U432" i="1" s="1"/>
  <c r="O432" i="1"/>
  <c r="P432" i="1"/>
  <c r="Q432" i="1"/>
  <c r="R432" i="1"/>
  <c r="S432" i="1"/>
  <c r="W432" i="1"/>
  <c r="X432" i="1"/>
  <c r="K196" i="1"/>
  <c r="T196" i="1" s="1"/>
  <c r="L196" i="1"/>
  <c r="U196" i="1" s="1"/>
  <c r="O196" i="1"/>
  <c r="P196" i="1"/>
  <c r="Q196" i="1"/>
  <c r="R196" i="1"/>
  <c r="S196" i="1"/>
  <c r="W196" i="1"/>
  <c r="X196" i="1"/>
  <c r="K433" i="1"/>
  <c r="L433" i="1"/>
  <c r="U433" i="1" s="1"/>
  <c r="O433" i="1"/>
  <c r="P433" i="1"/>
  <c r="Q433" i="1"/>
  <c r="R433" i="1"/>
  <c r="S433" i="1"/>
  <c r="W433" i="1"/>
  <c r="X433" i="1"/>
  <c r="K203" i="1"/>
  <c r="L203" i="1"/>
  <c r="U203" i="1" s="1"/>
  <c r="O203" i="1"/>
  <c r="P203" i="1"/>
  <c r="Q203" i="1"/>
  <c r="R203" i="1"/>
  <c r="S203" i="1"/>
  <c r="W203" i="1"/>
  <c r="X203" i="1"/>
  <c r="K429" i="1"/>
  <c r="T429" i="1" s="1"/>
  <c r="L429" i="1"/>
  <c r="U429" i="1" s="1"/>
  <c r="O429" i="1"/>
  <c r="P429" i="1"/>
  <c r="Q429" i="1"/>
  <c r="R429" i="1"/>
  <c r="S429" i="1"/>
  <c r="W429" i="1"/>
  <c r="X429" i="1"/>
  <c r="K191" i="1"/>
  <c r="T191" i="1" s="1"/>
  <c r="L191" i="1"/>
  <c r="U191" i="1" s="1"/>
  <c r="O191" i="1"/>
  <c r="P191" i="1"/>
  <c r="Q191" i="1"/>
  <c r="R191" i="1"/>
  <c r="S191" i="1"/>
  <c r="W191" i="1"/>
  <c r="X191" i="1"/>
  <c r="K287" i="1"/>
  <c r="L287" i="1"/>
  <c r="U287" i="1" s="1"/>
  <c r="O287" i="1"/>
  <c r="P287" i="1"/>
  <c r="Q287" i="1"/>
  <c r="R287" i="1"/>
  <c r="S287" i="1"/>
  <c r="W287" i="1"/>
  <c r="X287" i="1"/>
  <c r="K141" i="1"/>
  <c r="T141" i="1" s="1"/>
  <c r="L141" i="1"/>
  <c r="U141" i="1" s="1"/>
  <c r="O141" i="1"/>
  <c r="P141" i="1"/>
  <c r="Q141" i="1"/>
  <c r="R141" i="1"/>
  <c r="S141" i="1"/>
  <c r="W141" i="1"/>
  <c r="X141" i="1"/>
  <c r="K285" i="1"/>
  <c r="T285" i="1" s="1"/>
  <c r="L285" i="1"/>
  <c r="U285" i="1" s="1"/>
  <c r="O285" i="1"/>
  <c r="P285" i="1"/>
  <c r="Q285" i="1"/>
  <c r="R285" i="1"/>
  <c r="S285" i="1"/>
  <c r="W285" i="1"/>
  <c r="X285" i="1"/>
  <c r="K94" i="1"/>
  <c r="T94" i="1" s="1"/>
  <c r="L94" i="1"/>
  <c r="U94" i="1" s="1"/>
  <c r="O94" i="1"/>
  <c r="P94" i="1"/>
  <c r="Q94" i="1"/>
  <c r="R94" i="1"/>
  <c r="S94" i="1"/>
  <c r="W94" i="1"/>
  <c r="X94" i="1"/>
  <c r="K459" i="1"/>
  <c r="L459" i="1"/>
  <c r="U459" i="1" s="1"/>
  <c r="O459" i="1"/>
  <c r="P459" i="1"/>
  <c r="Q459" i="1"/>
  <c r="R459" i="1"/>
  <c r="S459" i="1"/>
  <c r="W459" i="1"/>
  <c r="X459" i="1"/>
  <c r="K150" i="1"/>
  <c r="T150" i="1" s="1"/>
  <c r="L150" i="1"/>
  <c r="O150" i="1"/>
  <c r="P150" i="1"/>
  <c r="Q150" i="1"/>
  <c r="R150" i="1"/>
  <c r="S150" i="1"/>
  <c r="W150" i="1"/>
  <c r="X150" i="1"/>
  <c r="K455" i="1"/>
  <c r="T455" i="1" s="1"/>
  <c r="L455" i="1"/>
  <c r="U455" i="1" s="1"/>
  <c r="O455" i="1"/>
  <c r="P455" i="1"/>
  <c r="Q455" i="1"/>
  <c r="R455" i="1"/>
  <c r="S455" i="1"/>
  <c r="W455" i="1"/>
  <c r="X455" i="1"/>
  <c r="K92" i="1"/>
  <c r="L92" i="1"/>
  <c r="O92" i="1"/>
  <c r="P92" i="1"/>
  <c r="Q92" i="1"/>
  <c r="R92" i="1"/>
  <c r="S92" i="1"/>
  <c r="W92" i="1"/>
  <c r="X92" i="1"/>
  <c r="K372" i="1"/>
  <c r="L372" i="1"/>
  <c r="U372" i="1" s="1"/>
  <c r="O372" i="1"/>
  <c r="P372" i="1"/>
  <c r="Q372" i="1"/>
  <c r="R372" i="1"/>
  <c r="S372" i="1"/>
  <c r="W372" i="1"/>
  <c r="X372" i="1"/>
  <c r="K157" i="1"/>
  <c r="T157" i="1" s="1"/>
  <c r="L157" i="1"/>
  <c r="O157" i="1"/>
  <c r="P157" i="1"/>
  <c r="Q157" i="1"/>
  <c r="R157" i="1"/>
  <c r="S157" i="1"/>
  <c r="W157" i="1"/>
  <c r="X157" i="1"/>
  <c r="K363" i="1"/>
  <c r="T363" i="1" s="1"/>
  <c r="L363" i="1"/>
  <c r="U363" i="1" s="1"/>
  <c r="O363" i="1"/>
  <c r="P363" i="1"/>
  <c r="Q363" i="1"/>
  <c r="R363" i="1"/>
  <c r="S363" i="1"/>
  <c r="W363" i="1"/>
  <c r="X363" i="1"/>
  <c r="K100" i="1"/>
  <c r="T100" i="1" s="1"/>
  <c r="L100" i="1"/>
  <c r="U100" i="1" s="1"/>
  <c r="O100" i="1"/>
  <c r="P100" i="1"/>
  <c r="Q100" i="1"/>
  <c r="R100" i="1"/>
  <c r="S100" i="1"/>
  <c r="W100" i="1"/>
  <c r="X100" i="1"/>
  <c r="K370" i="1"/>
  <c r="T370" i="1" s="1"/>
  <c r="L370" i="1"/>
  <c r="U370" i="1" s="1"/>
  <c r="O370" i="1"/>
  <c r="P370" i="1"/>
  <c r="Q370" i="1"/>
  <c r="R370" i="1"/>
  <c r="S370" i="1"/>
  <c r="W370" i="1"/>
  <c r="X370" i="1"/>
  <c r="K167" i="1"/>
  <c r="L167" i="1"/>
  <c r="U167" i="1" s="1"/>
  <c r="O167" i="1"/>
  <c r="P167" i="1"/>
  <c r="Q167" i="1"/>
  <c r="R167" i="1"/>
  <c r="S167" i="1"/>
  <c r="W167" i="1"/>
  <c r="X167" i="1"/>
  <c r="K366" i="1"/>
  <c r="T366" i="1" s="1"/>
  <c r="L366" i="1"/>
  <c r="U366" i="1" s="1"/>
  <c r="O366" i="1"/>
  <c r="P366" i="1"/>
  <c r="Q366" i="1"/>
  <c r="R366" i="1"/>
  <c r="S366" i="1"/>
  <c r="W366" i="1"/>
  <c r="X366" i="1"/>
  <c r="K103" i="1"/>
  <c r="T103" i="1" s="1"/>
  <c r="L103" i="1"/>
  <c r="U103" i="1" s="1"/>
  <c r="O103" i="1"/>
  <c r="P103" i="1"/>
  <c r="Q103" i="1"/>
  <c r="R103" i="1"/>
  <c r="S103" i="1"/>
  <c r="W103" i="1"/>
  <c r="X103" i="1"/>
  <c r="K367" i="1"/>
  <c r="T367" i="1" s="1"/>
  <c r="L367" i="1"/>
  <c r="U367" i="1" s="1"/>
  <c r="O367" i="1"/>
  <c r="P367" i="1"/>
  <c r="Q367" i="1"/>
  <c r="R367" i="1"/>
  <c r="S367" i="1"/>
  <c r="W367" i="1"/>
  <c r="X367" i="1"/>
  <c r="K135" i="1"/>
  <c r="L135" i="1"/>
  <c r="U135" i="1" s="1"/>
  <c r="O135" i="1"/>
  <c r="P135" i="1"/>
  <c r="Q135" i="1"/>
  <c r="R135" i="1"/>
  <c r="S135" i="1"/>
  <c r="W135" i="1"/>
  <c r="X135" i="1"/>
  <c r="K369" i="1"/>
  <c r="T369" i="1" s="1"/>
  <c r="L369" i="1"/>
  <c r="U369" i="1" s="1"/>
  <c r="O369" i="1"/>
  <c r="P369" i="1"/>
  <c r="Q369" i="1"/>
  <c r="R369" i="1"/>
  <c r="S369" i="1"/>
  <c r="W369" i="1"/>
  <c r="X369" i="1"/>
  <c r="K97" i="1"/>
  <c r="T97" i="1" s="1"/>
  <c r="L97" i="1"/>
  <c r="U97" i="1" s="1"/>
  <c r="O97" i="1"/>
  <c r="P97" i="1"/>
  <c r="Q97" i="1"/>
  <c r="R97" i="1"/>
  <c r="S97" i="1"/>
  <c r="W97" i="1"/>
  <c r="X97" i="1"/>
  <c r="K371" i="1"/>
  <c r="T371" i="1" s="1"/>
  <c r="L371" i="1"/>
  <c r="U371" i="1" s="1"/>
  <c r="O371" i="1"/>
  <c r="P371" i="1"/>
  <c r="Q371" i="1"/>
  <c r="R371" i="1"/>
  <c r="S371" i="1"/>
  <c r="W371" i="1"/>
  <c r="X371" i="1"/>
  <c r="K130" i="1"/>
  <c r="T130" i="1" s="1"/>
  <c r="L130" i="1"/>
  <c r="U130" i="1" s="1"/>
  <c r="O130" i="1"/>
  <c r="P130" i="1"/>
  <c r="Q130" i="1"/>
  <c r="R130" i="1"/>
  <c r="S130" i="1"/>
  <c r="W130" i="1"/>
  <c r="X130" i="1"/>
  <c r="K374" i="1"/>
  <c r="T374" i="1" s="1"/>
  <c r="L374" i="1"/>
  <c r="U374" i="1" s="1"/>
  <c r="O374" i="1"/>
  <c r="P374" i="1"/>
  <c r="Q374" i="1"/>
  <c r="R374" i="1"/>
  <c r="S374" i="1"/>
  <c r="W374" i="1"/>
  <c r="X374" i="1"/>
  <c r="K88" i="1"/>
  <c r="L88" i="1"/>
  <c r="U88" i="1" s="1"/>
  <c r="O88" i="1"/>
  <c r="P88" i="1"/>
  <c r="Q88" i="1"/>
  <c r="R88" i="1"/>
  <c r="S88" i="1"/>
  <c r="W88" i="1"/>
  <c r="X88" i="1"/>
  <c r="K373" i="1"/>
  <c r="T373" i="1" s="1"/>
  <c r="L373" i="1"/>
  <c r="U373" i="1" s="1"/>
  <c r="O373" i="1"/>
  <c r="P373" i="1"/>
  <c r="Q373" i="1"/>
  <c r="R373" i="1"/>
  <c r="S373" i="1"/>
  <c r="W373" i="1"/>
  <c r="X373" i="1"/>
  <c r="K83" i="1"/>
  <c r="T83" i="1" s="1"/>
  <c r="L83" i="1"/>
  <c r="O83" i="1"/>
  <c r="P83" i="1"/>
  <c r="Q83" i="1"/>
  <c r="R83" i="1"/>
  <c r="S83" i="1"/>
  <c r="W83" i="1"/>
  <c r="X83" i="1"/>
  <c r="K375" i="1"/>
  <c r="T375" i="1" s="1"/>
  <c r="L375" i="1"/>
  <c r="U375" i="1" s="1"/>
  <c r="O375" i="1"/>
  <c r="P375" i="1"/>
  <c r="Q375" i="1"/>
  <c r="R375" i="1"/>
  <c r="S375" i="1"/>
  <c r="W375" i="1"/>
  <c r="X375" i="1"/>
  <c r="K144" i="1"/>
  <c r="T144" i="1" s="1"/>
  <c r="L144" i="1"/>
  <c r="O144" i="1"/>
  <c r="P144" i="1"/>
  <c r="Q144" i="1"/>
  <c r="R144" i="1"/>
  <c r="S144" i="1"/>
  <c r="W144" i="1"/>
  <c r="X144" i="1"/>
  <c r="K282" i="1"/>
  <c r="L282" i="1"/>
  <c r="U282" i="1" s="1"/>
  <c r="O282" i="1"/>
  <c r="P282" i="1"/>
  <c r="Q282" i="1"/>
  <c r="R282" i="1"/>
  <c r="S282" i="1"/>
  <c r="W282" i="1"/>
  <c r="X282" i="1"/>
  <c r="K122" i="1"/>
  <c r="T122" i="1" s="1"/>
  <c r="L122" i="1"/>
  <c r="U122" i="1" s="1"/>
  <c r="O122" i="1"/>
  <c r="P122" i="1"/>
  <c r="Q122" i="1"/>
  <c r="R122" i="1"/>
  <c r="S122" i="1"/>
  <c r="W122" i="1"/>
  <c r="X122" i="1"/>
  <c r="K279" i="1"/>
  <c r="T279" i="1" s="1"/>
  <c r="L279" i="1"/>
  <c r="U279" i="1" s="1"/>
  <c r="O279" i="1"/>
  <c r="P279" i="1"/>
  <c r="Q279" i="1"/>
  <c r="R279" i="1"/>
  <c r="S279" i="1"/>
  <c r="W279" i="1"/>
  <c r="X279" i="1"/>
  <c r="K115" i="1"/>
  <c r="L115" i="1"/>
  <c r="U115" i="1" s="1"/>
  <c r="O115" i="1"/>
  <c r="P115" i="1"/>
  <c r="Q115" i="1"/>
  <c r="R115" i="1"/>
  <c r="S115" i="1"/>
  <c r="W115" i="1"/>
  <c r="X115" i="1"/>
  <c r="K457" i="1"/>
  <c r="T457" i="1" s="1"/>
  <c r="L457" i="1"/>
  <c r="U457" i="1" s="1"/>
  <c r="O457" i="1"/>
  <c r="P457" i="1"/>
  <c r="Q457" i="1"/>
  <c r="R457" i="1"/>
  <c r="S457" i="1"/>
  <c r="W457" i="1"/>
  <c r="X457" i="1"/>
  <c r="K155" i="1"/>
  <c r="L155" i="1"/>
  <c r="U155" i="1" s="1"/>
  <c r="O155" i="1"/>
  <c r="P155" i="1"/>
  <c r="Q155" i="1"/>
  <c r="R155" i="1"/>
  <c r="S155" i="1"/>
  <c r="W155" i="1"/>
  <c r="X155" i="1"/>
  <c r="K454" i="1"/>
  <c r="T454" i="1" s="1"/>
  <c r="L454" i="1"/>
  <c r="U454" i="1" s="1"/>
  <c r="O454" i="1"/>
  <c r="P454" i="1"/>
  <c r="Q454" i="1"/>
  <c r="R454" i="1"/>
  <c r="S454" i="1"/>
  <c r="W454" i="1"/>
  <c r="X454" i="1"/>
  <c r="K104" i="1"/>
  <c r="L104" i="1"/>
  <c r="U104" i="1" s="1"/>
  <c r="O104" i="1"/>
  <c r="P104" i="1"/>
  <c r="Q104" i="1"/>
  <c r="R104" i="1"/>
  <c r="S104" i="1"/>
  <c r="W104" i="1"/>
  <c r="X104" i="1"/>
  <c r="K364" i="1"/>
  <c r="T364" i="1" s="1"/>
  <c r="L364" i="1"/>
  <c r="U364" i="1" s="1"/>
  <c r="O364" i="1"/>
  <c r="P364" i="1"/>
  <c r="Q364" i="1"/>
  <c r="R364" i="1"/>
  <c r="S364" i="1"/>
  <c r="W364" i="1"/>
  <c r="X364" i="1"/>
  <c r="K124" i="1"/>
  <c r="L124" i="1"/>
  <c r="U124" i="1" s="1"/>
  <c r="O124" i="1"/>
  <c r="P124" i="1"/>
  <c r="Q124" i="1"/>
  <c r="R124" i="1"/>
  <c r="S124" i="1"/>
  <c r="W124" i="1"/>
  <c r="X124" i="1"/>
  <c r="K348" i="1"/>
  <c r="T348" i="1" s="1"/>
  <c r="L348" i="1"/>
  <c r="U348" i="1" s="1"/>
  <c r="O348" i="1"/>
  <c r="P348" i="1"/>
  <c r="Q348" i="1"/>
  <c r="R348" i="1"/>
  <c r="S348" i="1"/>
  <c r="W348" i="1"/>
  <c r="X348" i="1"/>
  <c r="K145" i="1"/>
  <c r="T145" i="1" s="1"/>
  <c r="L145" i="1"/>
  <c r="U145" i="1" s="1"/>
  <c r="O145" i="1"/>
  <c r="P145" i="1"/>
  <c r="Q145" i="1"/>
  <c r="R145" i="1"/>
  <c r="S145" i="1"/>
  <c r="W145" i="1"/>
  <c r="X145" i="1"/>
  <c r="K357" i="1"/>
  <c r="L357" i="1"/>
  <c r="U357" i="1" s="1"/>
  <c r="O357" i="1"/>
  <c r="P357" i="1"/>
  <c r="Q357" i="1"/>
  <c r="R357" i="1"/>
  <c r="S357" i="1"/>
  <c r="W357" i="1"/>
  <c r="X357" i="1"/>
  <c r="K127" i="1"/>
  <c r="L127" i="1"/>
  <c r="U127" i="1" s="1"/>
  <c r="O127" i="1"/>
  <c r="P127" i="1"/>
  <c r="Q127" i="1"/>
  <c r="R127" i="1"/>
  <c r="S127" i="1"/>
  <c r="W127" i="1"/>
  <c r="X127" i="1"/>
  <c r="K346" i="1"/>
  <c r="T346" i="1" s="1"/>
  <c r="L346" i="1"/>
  <c r="U346" i="1" s="1"/>
  <c r="O346" i="1"/>
  <c r="P346" i="1"/>
  <c r="Q346" i="1"/>
  <c r="R346" i="1"/>
  <c r="S346" i="1"/>
  <c r="W346" i="1"/>
  <c r="X346" i="1"/>
  <c r="K98" i="1"/>
  <c r="L98" i="1"/>
  <c r="U98" i="1" s="1"/>
  <c r="O98" i="1"/>
  <c r="P98" i="1"/>
  <c r="Q98" i="1"/>
  <c r="R98" i="1"/>
  <c r="S98" i="1"/>
  <c r="W98" i="1"/>
  <c r="X98" i="1"/>
  <c r="K360" i="1"/>
  <c r="L360" i="1"/>
  <c r="U360" i="1" s="1"/>
  <c r="O360" i="1"/>
  <c r="P360" i="1"/>
  <c r="Q360" i="1"/>
  <c r="R360" i="1"/>
  <c r="S360" i="1"/>
  <c r="W360" i="1"/>
  <c r="X360" i="1"/>
  <c r="K134" i="1"/>
  <c r="L134" i="1"/>
  <c r="U134" i="1" s="1"/>
  <c r="O134" i="1"/>
  <c r="P134" i="1"/>
  <c r="Q134" i="1"/>
  <c r="R134" i="1"/>
  <c r="S134" i="1"/>
  <c r="W134" i="1"/>
  <c r="X134" i="1"/>
  <c r="K354" i="1"/>
  <c r="T354" i="1" s="1"/>
  <c r="L354" i="1"/>
  <c r="U354" i="1" s="1"/>
  <c r="O354" i="1"/>
  <c r="P354" i="1"/>
  <c r="Q354" i="1"/>
  <c r="R354" i="1"/>
  <c r="S354" i="1"/>
  <c r="W354" i="1"/>
  <c r="X354" i="1"/>
  <c r="K153" i="1"/>
  <c r="T153" i="1" s="1"/>
  <c r="L153" i="1"/>
  <c r="U153" i="1" s="1"/>
  <c r="O153" i="1"/>
  <c r="P153" i="1"/>
  <c r="Q153" i="1"/>
  <c r="R153" i="1"/>
  <c r="S153" i="1"/>
  <c r="W153" i="1"/>
  <c r="X153" i="1"/>
  <c r="K359" i="1"/>
  <c r="T359" i="1" s="1"/>
  <c r="L359" i="1"/>
  <c r="U359" i="1" s="1"/>
  <c r="O359" i="1"/>
  <c r="P359" i="1"/>
  <c r="Q359" i="1"/>
  <c r="R359" i="1"/>
  <c r="S359" i="1"/>
  <c r="W359" i="1"/>
  <c r="X359" i="1"/>
  <c r="K146" i="1"/>
  <c r="T146" i="1" s="1"/>
  <c r="L146" i="1"/>
  <c r="U146" i="1" s="1"/>
  <c r="O146" i="1"/>
  <c r="P146" i="1"/>
  <c r="Q146" i="1"/>
  <c r="R146" i="1"/>
  <c r="S146" i="1"/>
  <c r="W146" i="1"/>
  <c r="X146" i="1"/>
  <c r="K355" i="1"/>
  <c r="L355" i="1"/>
  <c r="U355" i="1" s="1"/>
  <c r="O355" i="1"/>
  <c r="P355" i="1"/>
  <c r="Q355" i="1"/>
  <c r="R355" i="1"/>
  <c r="S355" i="1"/>
  <c r="W355" i="1"/>
  <c r="X355" i="1"/>
  <c r="K109" i="1"/>
  <c r="M109" i="1" s="1"/>
  <c r="V109" i="1" s="1"/>
  <c r="L109" i="1"/>
  <c r="U109" i="1" s="1"/>
  <c r="O109" i="1"/>
  <c r="P109" i="1"/>
  <c r="Q109" i="1"/>
  <c r="R109" i="1"/>
  <c r="S109" i="1"/>
  <c r="W109" i="1"/>
  <c r="X109" i="1"/>
  <c r="K347" i="1"/>
  <c r="L347" i="1"/>
  <c r="U347" i="1" s="1"/>
  <c r="O347" i="1"/>
  <c r="P347" i="1"/>
  <c r="Q347" i="1"/>
  <c r="R347" i="1"/>
  <c r="S347" i="1"/>
  <c r="W347" i="1"/>
  <c r="X347" i="1"/>
  <c r="K117" i="1"/>
  <c r="T117" i="1" s="1"/>
  <c r="L117" i="1"/>
  <c r="O117" i="1"/>
  <c r="P117" i="1"/>
  <c r="Q117" i="1"/>
  <c r="R117" i="1"/>
  <c r="S117" i="1"/>
  <c r="W117" i="1"/>
  <c r="X117" i="1"/>
  <c r="K358" i="1"/>
  <c r="T358" i="1" s="1"/>
  <c r="L358" i="1"/>
  <c r="U358" i="1" s="1"/>
  <c r="O358" i="1"/>
  <c r="P358" i="1"/>
  <c r="Q358" i="1"/>
  <c r="R358" i="1"/>
  <c r="S358" i="1"/>
  <c r="W358" i="1"/>
  <c r="X358" i="1"/>
  <c r="K126" i="1"/>
  <c r="L126" i="1"/>
  <c r="U126" i="1" s="1"/>
  <c r="O126" i="1"/>
  <c r="P126" i="1"/>
  <c r="Q126" i="1"/>
  <c r="R126" i="1"/>
  <c r="S126" i="1"/>
  <c r="W126" i="1"/>
  <c r="X126" i="1"/>
  <c r="K260" i="1"/>
  <c r="L260" i="1"/>
  <c r="U260" i="1" s="1"/>
  <c r="O260" i="1"/>
  <c r="P260" i="1"/>
  <c r="Q260" i="1"/>
  <c r="R260" i="1"/>
  <c r="S260" i="1"/>
  <c r="W260" i="1"/>
  <c r="X260" i="1"/>
  <c r="K204" i="1"/>
  <c r="T204" i="1" s="1"/>
  <c r="L204" i="1"/>
  <c r="U204" i="1" s="1"/>
  <c r="O204" i="1"/>
  <c r="P204" i="1"/>
  <c r="Q204" i="1"/>
  <c r="R204" i="1"/>
  <c r="S204" i="1"/>
  <c r="W204" i="1"/>
  <c r="X204" i="1"/>
  <c r="K251" i="1"/>
  <c r="L251" i="1"/>
  <c r="U251" i="1" s="1"/>
  <c r="O251" i="1"/>
  <c r="P251" i="1"/>
  <c r="Q251" i="1"/>
  <c r="R251" i="1"/>
  <c r="S251" i="1"/>
  <c r="W251" i="1"/>
  <c r="X251" i="1"/>
  <c r="K156" i="1"/>
  <c r="T156" i="1" s="1"/>
  <c r="L156" i="1"/>
  <c r="U156" i="1" s="1"/>
  <c r="O156" i="1"/>
  <c r="P156" i="1"/>
  <c r="Q156" i="1"/>
  <c r="R156" i="1"/>
  <c r="S156" i="1"/>
  <c r="W156" i="1"/>
  <c r="X156" i="1"/>
  <c r="K427" i="1"/>
  <c r="L427" i="1"/>
  <c r="U427" i="1" s="1"/>
  <c r="O427" i="1"/>
  <c r="P427" i="1"/>
  <c r="Q427" i="1"/>
  <c r="R427" i="1"/>
  <c r="S427" i="1"/>
  <c r="W427" i="1"/>
  <c r="X427" i="1"/>
  <c r="K192" i="1"/>
  <c r="T192" i="1" s="1"/>
  <c r="L192" i="1"/>
  <c r="U192" i="1" s="1"/>
  <c r="O192" i="1"/>
  <c r="P192" i="1"/>
  <c r="Q192" i="1"/>
  <c r="R192" i="1"/>
  <c r="S192" i="1"/>
  <c r="W192" i="1"/>
  <c r="X192" i="1"/>
  <c r="K423" i="1"/>
  <c r="T423" i="1" s="1"/>
  <c r="L423" i="1"/>
  <c r="U423" i="1" s="1"/>
  <c r="O423" i="1"/>
  <c r="P423" i="1"/>
  <c r="Q423" i="1"/>
  <c r="R423" i="1"/>
  <c r="S423" i="1"/>
  <c r="W423" i="1"/>
  <c r="X423" i="1"/>
  <c r="K175" i="1"/>
  <c r="T175" i="1" s="1"/>
  <c r="L175" i="1"/>
  <c r="U175" i="1" s="1"/>
  <c r="O175" i="1"/>
  <c r="P175" i="1"/>
  <c r="Q175" i="1"/>
  <c r="R175" i="1"/>
  <c r="S175" i="1"/>
  <c r="W175" i="1"/>
  <c r="X175" i="1"/>
  <c r="K283" i="1"/>
  <c r="L283" i="1"/>
  <c r="U283" i="1" s="1"/>
  <c r="O283" i="1"/>
  <c r="P283" i="1"/>
  <c r="Q283" i="1"/>
  <c r="R283" i="1"/>
  <c r="S283" i="1"/>
  <c r="W283" i="1"/>
  <c r="X283" i="1"/>
  <c r="K202" i="1"/>
  <c r="L202" i="1"/>
  <c r="U202" i="1" s="1"/>
  <c r="O202" i="1"/>
  <c r="P202" i="1"/>
  <c r="Q202" i="1"/>
  <c r="R202" i="1"/>
  <c r="S202" i="1"/>
  <c r="W202" i="1"/>
  <c r="X202" i="1"/>
  <c r="K277" i="1"/>
  <c r="T277" i="1" s="1"/>
  <c r="L277" i="1"/>
  <c r="U277" i="1" s="1"/>
  <c r="O277" i="1"/>
  <c r="P277" i="1"/>
  <c r="Q277" i="1"/>
  <c r="R277" i="1"/>
  <c r="S277" i="1"/>
  <c r="W277" i="1"/>
  <c r="X277" i="1"/>
  <c r="K160" i="1"/>
  <c r="L160" i="1"/>
  <c r="U160" i="1" s="1"/>
  <c r="O160" i="1"/>
  <c r="P160" i="1"/>
  <c r="Q160" i="1"/>
  <c r="R160" i="1"/>
  <c r="S160" i="1"/>
  <c r="W160" i="1"/>
  <c r="X160" i="1"/>
  <c r="K261" i="1"/>
  <c r="L261" i="1"/>
  <c r="U261" i="1" s="1"/>
  <c r="O261" i="1"/>
  <c r="P261" i="1"/>
  <c r="Q261" i="1"/>
  <c r="R261" i="1"/>
  <c r="S261" i="1"/>
  <c r="W261" i="1"/>
  <c r="X261" i="1"/>
  <c r="K205" i="1"/>
  <c r="L205" i="1"/>
  <c r="U205" i="1" s="1"/>
  <c r="O205" i="1"/>
  <c r="P205" i="1"/>
  <c r="Q205" i="1"/>
  <c r="R205" i="1"/>
  <c r="S205" i="1"/>
  <c r="W205" i="1"/>
  <c r="X205" i="1"/>
  <c r="K253" i="1"/>
  <c r="T253" i="1" s="1"/>
  <c r="L253" i="1"/>
  <c r="U253" i="1" s="1"/>
  <c r="O253" i="1"/>
  <c r="P253" i="1"/>
  <c r="Q253" i="1"/>
  <c r="R253" i="1"/>
  <c r="S253" i="1"/>
  <c r="W253" i="1"/>
  <c r="X253" i="1"/>
  <c r="K158" i="1"/>
  <c r="T158" i="1" s="1"/>
  <c r="L158" i="1"/>
  <c r="O158" i="1"/>
  <c r="P158" i="1"/>
  <c r="Q158" i="1"/>
  <c r="R158" i="1"/>
  <c r="S158" i="1"/>
  <c r="W158" i="1"/>
  <c r="X158" i="1"/>
  <c r="K428" i="1"/>
  <c r="T428" i="1" s="1"/>
  <c r="L428" i="1"/>
  <c r="U428" i="1" s="1"/>
  <c r="O428" i="1"/>
  <c r="P428" i="1"/>
  <c r="Q428" i="1"/>
  <c r="R428" i="1"/>
  <c r="S428" i="1"/>
  <c r="W428" i="1"/>
  <c r="X428" i="1"/>
  <c r="K193" i="1"/>
  <c r="L193" i="1"/>
  <c r="U193" i="1" s="1"/>
  <c r="O193" i="1"/>
  <c r="P193" i="1"/>
  <c r="Q193" i="1"/>
  <c r="R193" i="1"/>
  <c r="S193" i="1"/>
  <c r="W193" i="1"/>
  <c r="X193" i="1"/>
  <c r="K424" i="1"/>
  <c r="L424" i="1"/>
  <c r="U424" i="1" s="1"/>
  <c r="O424" i="1"/>
  <c r="P424" i="1"/>
  <c r="Q424" i="1"/>
  <c r="R424" i="1"/>
  <c r="S424" i="1"/>
  <c r="W424" i="1"/>
  <c r="X424" i="1"/>
  <c r="K176" i="1"/>
  <c r="L176" i="1"/>
  <c r="U176" i="1" s="1"/>
  <c r="O176" i="1"/>
  <c r="P176" i="1"/>
  <c r="Q176" i="1"/>
  <c r="R176" i="1"/>
  <c r="S176" i="1"/>
  <c r="W176" i="1"/>
  <c r="X176" i="1"/>
  <c r="K284" i="1"/>
  <c r="L284" i="1"/>
  <c r="U284" i="1" s="1"/>
  <c r="O284" i="1"/>
  <c r="P284" i="1"/>
  <c r="Q284" i="1"/>
  <c r="R284" i="1"/>
  <c r="S284" i="1"/>
  <c r="W284" i="1"/>
  <c r="X284" i="1"/>
  <c r="K206" i="1"/>
  <c r="T206" i="1" s="1"/>
  <c r="L206" i="1"/>
  <c r="O206" i="1"/>
  <c r="P206" i="1"/>
  <c r="Q206" i="1"/>
  <c r="R206" i="1"/>
  <c r="S206" i="1"/>
  <c r="W206" i="1"/>
  <c r="X206" i="1"/>
  <c r="K278" i="1"/>
  <c r="T278" i="1" s="1"/>
  <c r="L278" i="1"/>
  <c r="U278" i="1" s="1"/>
  <c r="O278" i="1"/>
  <c r="P278" i="1"/>
  <c r="Q278" i="1"/>
  <c r="R278" i="1"/>
  <c r="S278" i="1"/>
  <c r="W278" i="1"/>
  <c r="X278" i="1"/>
  <c r="K162" i="1"/>
  <c r="T162" i="1" s="1"/>
  <c r="L162" i="1"/>
  <c r="U162" i="1" s="1"/>
  <c r="O162" i="1"/>
  <c r="P162" i="1"/>
  <c r="Q162" i="1"/>
  <c r="R162" i="1"/>
  <c r="S162" i="1"/>
  <c r="W162" i="1"/>
  <c r="X162" i="1"/>
  <c r="K464" i="1"/>
  <c r="L464" i="1"/>
  <c r="U464" i="1" s="1"/>
  <c r="O464" i="1"/>
  <c r="P464" i="1"/>
  <c r="Q464" i="1"/>
  <c r="R464" i="1"/>
  <c r="S464" i="1"/>
  <c r="W464" i="1"/>
  <c r="X464" i="1"/>
  <c r="K183" i="1"/>
  <c r="L183" i="1"/>
  <c r="U183" i="1" s="1"/>
  <c r="O183" i="1"/>
  <c r="P183" i="1"/>
  <c r="Q183" i="1"/>
  <c r="R183" i="1"/>
  <c r="S183" i="1"/>
  <c r="W183" i="1"/>
  <c r="X183" i="1"/>
  <c r="K462" i="1"/>
  <c r="T462" i="1" s="1"/>
  <c r="L462" i="1"/>
  <c r="U462" i="1" s="1"/>
  <c r="O462" i="1"/>
  <c r="P462" i="1"/>
  <c r="Q462" i="1"/>
  <c r="R462" i="1"/>
  <c r="S462" i="1"/>
  <c r="W462" i="1"/>
  <c r="X462" i="1"/>
  <c r="K136" i="1"/>
  <c r="T136" i="1" s="1"/>
  <c r="L136" i="1"/>
  <c r="U136" i="1" s="1"/>
  <c r="O136" i="1"/>
  <c r="P136" i="1"/>
  <c r="Q136" i="1"/>
  <c r="R136" i="1"/>
  <c r="S136" i="1"/>
  <c r="W136" i="1"/>
  <c r="X136" i="1"/>
  <c r="K465" i="1"/>
  <c r="L465" i="1"/>
  <c r="U465" i="1" s="1"/>
  <c r="O465" i="1"/>
  <c r="P465" i="1"/>
  <c r="Q465" i="1"/>
  <c r="R465" i="1"/>
  <c r="S465" i="1"/>
  <c r="W465" i="1"/>
  <c r="X465" i="1"/>
  <c r="K189" i="1"/>
  <c r="T189" i="1" s="1"/>
  <c r="L189" i="1"/>
  <c r="O189" i="1"/>
  <c r="P189" i="1"/>
  <c r="Q189" i="1"/>
  <c r="R189" i="1"/>
  <c r="S189" i="1"/>
  <c r="W189" i="1"/>
  <c r="X189" i="1"/>
  <c r="K463" i="1"/>
  <c r="T463" i="1" s="1"/>
  <c r="L463" i="1"/>
  <c r="U463" i="1" s="1"/>
  <c r="O463" i="1"/>
  <c r="P463" i="1"/>
  <c r="Q463" i="1"/>
  <c r="R463" i="1"/>
  <c r="S463" i="1"/>
  <c r="W463" i="1"/>
  <c r="X463" i="1"/>
  <c r="K151" i="1"/>
  <c r="T151" i="1" s="1"/>
  <c r="L151" i="1"/>
  <c r="O151" i="1"/>
  <c r="P151" i="1"/>
  <c r="Q151" i="1"/>
  <c r="R151" i="1"/>
  <c r="S151" i="1"/>
  <c r="W151" i="1"/>
  <c r="X151" i="1"/>
  <c r="K442" i="1"/>
  <c r="L442" i="1"/>
  <c r="U442" i="1" s="1"/>
  <c r="O442" i="1"/>
  <c r="P442" i="1"/>
  <c r="Q442" i="1"/>
  <c r="R442" i="1"/>
  <c r="S442" i="1"/>
  <c r="W442" i="1"/>
  <c r="X442" i="1"/>
  <c r="K207" i="1"/>
  <c r="T207" i="1" s="1"/>
  <c r="L207" i="1"/>
  <c r="U207" i="1" s="1"/>
  <c r="O207" i="1"/>
  <c r="P207" i="1"/>
  <c r="Q207" i="1"/>
  <c r="R207" i="1"/>
  <c r="S207" i="1"/>
  <c r="W207" i="1"/>
  <c r="X207" i="1"/>
  <c r="K444" i="1"/>
  <c r="T444" i="1" s="1"/>
  <c r="L444" i="1"/>
  <c r="U444" i="1" s="1"/>
  <c r="O444" i="1"/>
  <c r="P444" i="1"/>
  <c r="Q444" i="1"/>
  <c r="R444" i="1"/>
  <c r="S444" i="1"/>
  <c r="W444" i="1"/>
  <c r="X444" i="1"/>
  <c r="K211" i="1"/>
  <c r="L211" i="1"/>
  <c r="O211" i="1"/>
  <c r="P211" i="1"/>
  <c r="Q211" i="1"/>
  <c r="R211" i="1"/>
  <c r="S211" i="1"/>
  <c r="W211" i="1"/>
  <c r="X211" i="1"/>
  <c r="K472" i="1"/>
  <c r="T472" i="1" s="1"/>
  <c r="L472" i="1"/>
  <c r="O472" i="1"/>
  <c r="P472" i="1"/>
  <c r="Q472" i="1"/>
  <c r="R472" i="1"/>
  <c r="S472" i="1"/>
  <c r="W472" i="1"/>
  <c r="X472" i="1"/>
  <c r="K69" i="1"/>
  <c r="T69" i="1" s="1"/>
  <c r="L69" i="1"/>
  <c r="U69" i="1" s="1"/>
  <c r="O69" i="1"/>
  <c r="P69" i="1"/>
  <c r="Q69" i="1"/>
  <c r="R69" i="1"/>
  <c r="S69" i="1"/>
  <c r="W69" i="1"/>
  <c r="X69" i="1"/>
  <c r="K473" i="1"/>
  <c r="T473" i="1" s="1"/>
  <c r="L473" i="1"/>
  <c r="U473" i="1" s="1"/>
  <c r="O473" i="1"/>
  <c r="P473" i="1"/>
  <c r="Q473" i="1"/>
  <c r="R473" i="1"/>
  <c r="S473" i="1"/>
  <c r="W473" i="1"/>
  <c r="X473" i="1"/>
  <c r="K66" i="1"/>
  <c r="L66" i="1"/>
  <c r="U66" i="1" s="1"/>
  <c r="O66" i="1"/>
  <c r="P66" i="1"/>
  <c r="Q66" i="1"/>
  <c r="R66" i="1"/>
  <c r="S66" i="1"/>
  <c r="W66" i="1"/>
  <c r="X66" i="1"/>
  <c r="K460" i="1"/>
  <c r="L460" i="1"/>
  <c r="U460" i="1" s="1"/>
  <c r="O460" i="1"/>
  <c r="P460" i="1"/>
  <c r="Q460" i="1"/>
  <c r="R460" i="1"/>
  <c r="S460" i="1"/>
  <c r="W460" i="1"/>
  <c r="X460" i="1"/>
  <c r="K199" i="1"/>
  <c r="T199" i="1" s="1"/>
  <c r="L199" i="1"/>
  <c r="O199" i="1"/>
  <c r="P199" i="1"/>
  <c r="Q199" i="1"/>
  <c r="R199" i="1"/>
  <c r="S199" i="1"/>
  <c r="W199" i="1"/>
  <c r="X199" i="1"/>
  <c r="K461" i="1"/>
  <c r="T461" i="1" s="1"/>
  <c r="L461" i="1"/>
  <c r="U461" i="1" s="1"/>
  <c r="O461" i="1"/>
  <c r="P461" i="1"/>
  <c r="Q461" i="1"/>
  <c r="R461" i="1"/>
  <c r="S461" i="1"/>
  <c r="W461" i="1"/>
  <c r="X461" i="1"/>
  <c r="K210" i="1"/>
  <c r="T210" i="1" s="1"/>
  <c r="L210" i="1"/>
  <c r="O210" i="1"/>
  <c r="P210" i="1"/>
  <c r="Q210" i="1"/>
  <c r="R210" i="1"/>
  <c r="S210" i="1"/>
  <c r="W210" i="1"/>
  <c r="X210" i="1"/>
  <c r="K338" i="1"/>
  <c r="T338" i="1" s="1"/>
  <c r="L338" i="1"/>
  <c r="U338" i="1" s="1"/>
  <c r="O338" i="1"/>
  <c r="P338" i="1"/>
  <c r="Q338" i="1"/>
  <c r="R338" i="1"/>
  <c r="S338" i="1"/>
  <c r="W338" i="1"/>
  <c r="X338" i="1"/>
  <c r="K5" i="1"/>
  <c r="T5" i="1" s="1"/>
  <c r="L5" i="1"/>
  <c r="U5" i="1" s="1"/>
  <c r="O5" i="1"/>
  <c r="P5" i="1"/>
  <c r="Q5" i="1"/>
  <c r="R5" i="1"/>
  <c r="S5" i="1"/>
  <c r="W5" i="1"/>
  <c r="X5" i="1"/>
  <c r="K339" i="1"/>
  <c r="T339" i="1" s="1"/>
  <c r="L339" i="1"/>
  <c r="U339" i="1" s="1"/>
  <c r="O339" i="1"/>
  <c r="P339" i="1"/>
  <c r="Q339" i="1"/>
  <c r="R339" i="1"/>
  <c r="S339" i="1"/>
  <c r="W339" i="1"/>
  <c r="X339" i="1"/>
  <c r="K3" i="1"/>
  <c r="L3" i="1"/>
  <c r="U3" i="1" s="1"/>
  <c r="O3" i="1"/>
  <c r="P3" i="1"/>
  <c r="Q3" i="1"/>
  <c r="R3" i="1"/>
  <c r="S3" i="1"/>
  <c r="W3" i="1"/>
  <c r="X3" i="1"/>
  <c r="K315" i="1"/>
  <c r="T315" i="1" s="1"/>
  <c r="L315" i="1"/>
  <c r="U315" i="1" s="1"/>
  <c r="O315" i="1"/>
  <c r="P315" i="1"/>
  <c r="Q315" i="1"/>
  <c r="R315" i="1"/>
  <c r="S315" i="1"/>
  <c r="W315" i="1"/>
  <c r="X315" i="1"/>
  <c r="K20" i="1"/>
  <c r="T20" i="1" s="1"/>
  <c r="L20" i="1"/>
  <c r="O20" i="1"/>
  <c r="P20" i="1"/>
  <c r="Q20" i="1"/>
  <c r="R20" i="1"/>
  <c r="S20" i="1"/>
  <c r="W20" i="1"/>
  <c r="X20" i="1"/>
  <c r="K324" i="1"/>
  <c r="T324" i="1" s="1"/>
  <c r="L324" i="1"/>
  <c r="U324" i="1" s="1"/>
  <c r="O324" i="1"/>
  <c r="P324" i="1"/>
  <c r="Q324" i="1"/>
  <c r="R324" i="1"/>
  <c r="S324" i="1"/>
  <c r="W324" i="1"/>
  <c r="X324" i="1"/>
  <c r="K11" i="1"/>
  <c r="T11" i="1" s="1"/>
  <c r="L11" i="1"/>
  <c r="O11" i="1"/>
  <c r="P11" i="1"/>
  <c r="Q11" i="1"/>
  <c r="R11" i="1"/>
  <c r="S11" i="1"/>
  <c r="W11" i="1"/>
  <c r="X11" i="1"/>
  <c r="K318" i="1"/>
  <c r="L318" i="1"/>
  <c r="U318" i="1" s="1"/>
  <c r="O318" i="1"/>
  <c r="P318" i="1"/>
  <c r="Q318" i="1"/>
  <c r="R318" i="1"/>
  <c r="S318" i="1"/>
  <c r="W318" i="1"/>
  <c r="X318" i="1"/>
  <c r="K9" i="1"/>
  <c r="T9" i="1" s="1"/>
  <c r="L9" i="1"/>
  <c r="U9" i="1" s="1"/>
  <c r="O9" i="1"/>
  <c r="P9" i="1"/>
  <c r="Q9" i="1"/>
  <c r="R9" i="1"/>
  <c r="S9" i="1"/>
  <c r="W9" i="1"/>
  <c r="X9" i="1"/>
  <c r="K325" i="1"/>
  <c r="T325" i="1" s="1"/>
  <c r="L325" i="1"/>
  <c r="U325" i="1" s="1"/>
  <c r="O325" i="1"/>
  <c r="P325" i="1"/>
  <c r="Q325" i="1"/>
  <c r="R325" i="1"/>
  <c r="S325" i="1"/>
  <c r="W325" i="1"/>
  <c r="X325" i="1"/>
  <c r="K4" i="1"/>
  <c r="T4" i="1" s="1"/>
  <c r="L4" i="1"/>
  <c r="U4" i="1" s="1"/>
  <c r="O4" i="1"/>
  <c r="P4" i="1"/>
  <c r="Q4" i="1"/>
  <c r="R4" i="1"/>
  <c r="S4" i="1"/>
  <c r="W4" i="1"/>
  <c r="X4" i="1"/>
  <c r="K342" i="1"/>
  <c r="T342" i="1" s="1"/>
  <c r="L342" i="1"/>
  <c r="U342" i="1" s="1"/>
  <c r="O342" i="1"/>
  <c r="P342" i="1"/>
  <c r="Q342" i="1"/>
  <c r="R342" i="1"/>
  <c r="S342" i="1"/>
  <c r="W342" i="1"/>
  <c r="X342" i="1"/>
  <c r="K6" i="1"/>
  <c r="T6" i="1" s="1"/>
  <c r="L6" i="1"/>
  <c r="O6" i="1"/>
  <c r="P6" i="1"/>
  <c r="Q6" i="1"/>
  <c r="R6" i="1"/>
  <c r="S6" i="1"/>
  <c r="W6" i="1"/>
  <c r="X6" i="1"/>
  <c r="K341" i="1"/>
  <c r="T341" i="1" s="1"/>
  <c r="L341" i="1"/>
  <c r="U341" i="1" s="1"/>
  <c r="O341" i="1"/>
  <c r="P341" i="1"/>
  <c r="Q341" i="1"/>
  <c r="R341" i="1"/>
  <c r="S341" i="1"/>
  <c r="W341" i="1"/>
  <c r="X341" i="1"/>
  <c r="K15" i="1"/>
  <c r="T15" i="1" s="1"/>
  <c r="L15" i="1"/>
  <c r="U15" i="1" s="1"/>
  <c r="O15" i="1"/>
  <c r="P15" i="1"/>
  <c r="Q15" i="1"/>
  <c r="R15" i="1"/>
  <c r="S15" i="1"/>
  <c r="W15" i="1"/>
  <c r="X15" i="1"/>
  <c r="K320" i="1"/>
  <c r="L320" i="1"/>
  <c r="U320" i="1" s="1"/>
  <c r="O320" i="1"/>
  <c r="P320" i="1"/>
  <c r="Q320" i="1"/>
  <c r="R320" i="1"/>
  <c r="S320" i="1"/>
  <c r="W320" i="1"/>
  <c r="X320" i="1"/>
  <c r="K2" i="1"/>
  <c r="T2" i="1" s="1"/>
  <c r="L2" i="1"/>
  <c r="O2" i="1"/>
  <c r="P2" i="1"/>
  <c r="Q2" i="1"/>
  <c r="R2" i="1"/>
  <c r="S2" i="1"/>
  <c r="W2" i="1"/>
  <c r="X2" i="1"/>
  <c r="K319" i="1"/>
  <c r="T319" i="1" s="1"/>
  <c r="L319" i="1"/>
  <c r="U319" i="1" s="1"/>
  <c r="O319" i="1"/>
  <c r="P319" i="1"/>
  <c r="Q319" i="1"/>
  <c r="R319" i="1"/>
  <c r="S319" i="1"/>
  <c r="W319" i="1"/>
  <c r="X319" i="1"/>
  <c r="K25" i="1"/>
  <c r="L25" i="1"/>
  <c r="U25" i="1" s="1"/>
  <c r="O25" i="1"/>
  <c r="P25" i="1"/>
  <c r="Q25" i="1"/>
  <c r="R25" i="1"/>
  <c r="S25" i="1"/>
  <c r="W25" i="1"/>
  <c r="X25" i="1"/>
  <c r="K322" i="1"/>
  <c r="T322" i="1" s="1"/>
  <c r="L322" i="1"/>
  <c r="U322" i="1" s="1"/>
  <c r="O322" i="1"/>
  <c r="P322" i="1"/>
  <c r="Q322" i="1"/>
  <c r="R322" i="1"/>
  <c r="S322" i="1"/>
  <c r="W322" i="1"/>
  <c r="X322" i="1"/>
  <c r="K10" i="1"/>
  <c r="T10" i="1" s="1"/>
  <c r="L10" i="1"/>
  <c r="U10" i="1" s="1"/>
  <c r="O10" i="1"/>
  <c r="P10" i="1"/>
  <c r="Q10" i="1"/>
  <c r="R10" i="1"/>
  <c r="S10" i="1"/>
  <c r="W10" i="1"/>
  <c r="X10" i="1"/>
  <c r="K329" i="1"/>
  <c r="T329" i="1" s="1"/>
  <c r="L329" i="1"/>
  <c r="U329" i="1" s="1"/>
  <c r="O329" i="1"/>
  <c r="P329" i="1"/>
  <c r="Q329" i="1"/>
  <c r="R329" i="1"/>
  <c r="S329" i="1"/>
  <c r="W329" i="1"/>
  <c r="X329" i="1"/>
  <c r="K24" i="1"/>
  <c r="T24" i="1" s="1"/>
  <c r="L24" i="1"/>
  <c r="U24" i="1" s="1"/>
  <c r="O24" i="1"/>
  <c r="P24" i="1"/>
  <c r="Q24" i="1"/>
  <c r="R24" i="1"/>
  <c r="S24" i="1"/>
  <c r="W24" i="1"/>
  <c r="X24" i="1"/>
  <c r="K340" i="1"/>
  <c r="L340" i="1"/>
  <c r="U340" i="1" s="1"/>
  <c r="O340" i="1"/>
  <c r="P340" i="1"/>
  <c r="Q340" i="1"/>
  <c r="R340" i="1"/>
  <c r="S340" i="1"/>
  <c r="W340" i="1"/>
  <c r="X340" i="1"/>
  <c r="K7" i="1"/>
  <c r="T7" i="1" s="1"/>
  <c r="L7" i="1"/>
  <c r="U7" i="1" s="1"/>
  <c r="O7" i="1"/>
  <c r="P7" i="1"/>
  <c r="Q7" i="1"/>
  <c r="R7" i="1"/>
  <c r="S7" i="1"/>
  <c r="W7" i="1"/>
  <c r="X7" i="1"/>
  <c r="K343" i="1"/>
  <c r="T343" i="1" s="1"/>
  <c r="L343" i="1"/>
  <c r="U343" i="1" s="1"/>
  <c r="O343" i="1"/>
  <c r="P343" i="1"/>
  <c r="Q343" i="1"/>
  <c r="R343" i="1"/>
  <c r="S343" i="1"/>
  <c r="W343" i="1"/>
  <c r="X343" i="1"/>
  <c r="K18" i="1"/>
  <c r="T18" i="1" s="1"/>
  <c r="L18" i="1"/>
  <c r="U18" i="1" s="1"/>
  <c r="O18" i="1"/>
  <c r="P18" i="1"/>
  <c r="Q18" i="1"/>
  <c r="R18" i="1"/>
  <c r="S18" i="1"/>
  <c r="W18" i="1"/>
  <c r="X18" i="1"/>
  <c r="K314" i="1"/>
  <c r="T314" i="1" s="1"/>
  <c r="L314" i="1"/>
  <c r="U314" i="1" s="1"/>
  <c r="O314" i="1"/>
  <c r="P314" i="1"/>
  <c r="Q314" i="1"/>
  <c r="R314" i="1"/>
  <c r="S314" i="1"/>
  <c r="W314" i="1"/>
  <c r="X314" i="1"/>
  <c r="K22" i="1"/>
  <c r="T22" i="1" s="1"/>
  <c r="L22" i="1"/>
  <c r="U22" i="1" s="1"/>
  <c r="O22" i="1"/>
  <c r="P22" i="1"/>
  <c r="Q22" i="1"/>
  <c r="R22" i="1"/>
  <c r="S22" i="1"/>
  <c r="W22" i="1"/>
  <c r="X22" i="1"/>
  <c r="K331" i="1"/>
  <c r="T331" i="1" s="1"/>
  <c r="L331" i="1"/>
  <c r="U331" i="1" s="1"/>
  <c r="O331" i="1"/>
  <c r="P331" i="1"/>
  <c r="Q331" i="1"/>
  <c r="R331" i="1"/>
  <c r="S331" i="1"/>
  <c r="W331" i="1"/>
  <c r="X331" i="1"/>
  <c r="T13" i="1"/>
  <c r="U13" i="1"/>
  <c r="O13" i="1"/>
  <c r="P13" i="1"/>
  <c r="Q13" i="1"/>
  <c r="R13" i="1"/>
  <c r="S13" i="1"/>
  <c r="W13" i="1"/>
  <c r="X13" i="1"/>
  <c r="K326" i="1"/>
  <c r="T326" i="1" s="1"/>
  <c r="L326" i="1"/>
  <c r="U326" i="1" s="1"/>
  <c r="O326" i="1"/>
  <c r="P326" i="1"/>
  <c r="Q326" i="1"/>
  <c r="R326" i="1"/>
  <c r="S326" i="1"/>
  <c r="W326" i="1"/>
  <c r="X326" i="1"/>
  <c r="K16" i="1"/>
  <c r="T16" i="1" s="1"/>
  <c r="L16" i="1"/>
  <c r="O16" i="1"/>
  <c r="P16" i="1"/>
  <c r="Q16" i="1"/>
  <c r="R16" i="1"/>
  <c r="S16" i="1"/>
  <c r="W16" i="1"/>
  <c r="X16" i="1"/>
  <c r="K332" i="1"/>
  <c r="T332" i="1" s="1"/>
  <c r="L332" i="1"/>
  <c r="U332" i="1" s="1"/>
  <c r="O332" i="1"/>
  <c r="P332" i="1"/>
  <c r="Q332" i="1"/>
  <c r="R332" i="1"/>
  <c r="S332" i="1"/>
  <c r="W332" i="1"/>
  <c r="X332" i="1"/>
  <c r="K8" i="1"/>
  <c r="L8" i="1"/>
  <c r="U8" i="1" s="1"/>
  <c r="O8" i="1"/>
  <c r="P8" i="1"/>
  <c r="Q8" i="1"/>
  <c r="R8" i="1"/>
  <c r="S8" i="1"/>
  <c r="W8" i="1"/>
  <c r="X8" i="1"/>
  <c r="K406" i="1"/>
  <c r="L406" i="1"/>
  <c r="U406" i="1" s="1"/>
  <c r="O406" i="1"/>
  <c r="P406" i="1"/>
  <c r="Q406" i="1"/>
  <c r="R406" i="1"/>
  <c r="S406" i="1"/>
  <c r="W406" i="1"/>
  <c r="X406" i="1"/>
  <c r="K152" i="1"/>
  <c r="T152" i="1" s="1"/>
  <c r="L152" i="1"/>
  <c r="O152" i="1"/>
  <c r="P152" i="1"/>
  <c r="Q152" i="1"/>
  <c r="R152" i="1"/>
  <c r="S152" i="1"/>
  <c r="W152" i="1"/>
  <c r="X152" i="1"/>
  <c r="K394" i="1"/>
  <c r="T394" i="1" s="1"/>
  <c r="L394" i="1"/>
  <c r="U394" i="1" s="1"/>
  <c r="O394" i="1"/>
  <c r="P394" i="1"/>
  <c r="Q394" i="1"/>
  <c r="R394" i="1"/>
  <c r="S394" i="1"/>
  <c r="W394" i="1"/>
  <c r="X394" i="1"/>
  <c r="K96" i="1"/>
  <c r="T96" i="1" s="1"/>
  <c r="L96" i="1"/>
  <c r="U96" i="1" s="1"/>
  <c r="O96" i="1"/>
  <c r="P96" i="1"/>
  <c r="Q96" i="1"/>
  <c r="R96" i="1"/>
  <c r="S96" i="1"/>
  <c r="W96" i="1"/>
  <c r="X96" i="1"/>
  <c r="K398" i="1"/>
  <c r="T398" i="1" s="1"/>
  <c r="L398" i="1"/>
  <c r="U398" i="1" s="1"/>
  <c r="O398" i="1"/>
  <c r="P398" i="1"/>
  <c r="Q398" i="1"/>
  <c r="R398" i="1"/>
  <c r="S398" i="1"/>
  <c r="W398" i="1"/>
  <c r="X398" i="1"/>
  <c r="K194" i="1"/>
  <c r="T194" i="1" s="1"/>
  <c r="L194" i="1"/>
  <c r="U194" i="1" s="1"/>
  <c r="O194" i="1"/>
  <c r="P194" i="1"/>
  <c r="Q194" i="1"/>
  <c r="R194" i="1"/>
  <c r="S194" i="1"/>
  <c r="W194" i="1"/>
  <c r="X194" i="1"/>
  <c r="K390" i="1"/>
  <c r="T390" i="1" s="1"/>
  <c r="L390" i="1"/>
  <c r="U390" i="1" s="1"/>
  <c r="O390" i="1"/>
  <c r="P390" i="1"/>
  <c r="Q390" i="1"/>
  <c r="R390" i="1"/>
  <c r="S390" i="1"/>
  <c r="W390" i="1"/>
  <c r="X390" i="1"/>
  <c r="K182" i="1"/>
  <c r="L182" i="1"/>
  <c r="U182" i="1" s="1"/>
  <c r="O182" i="1"/>
  <c r="P182" i="1"/>
  <c r="Q182" i="1"/>
  <c r="R182" i="1"/>
  <c r="S182" i="1"/>
  <c r="W182" i="1"/>
  <c r="X182" i="1"/>
  <c r="K393" i="1"/>
  <c r="T393" i="1" s="1"/>
  <c r="L393" i="1"/>
  <c r="U393" i="1" s="1"/>
  <c r="O393" i="1"/>
  <c r="P393" i="1"/>
  <c r="Q393" i="1"/>
  <c r="R393" i="1"/>
  <c r="S393" i="1"/>
  <c r="W393" i="1"/>
  <c r="X393" i="1"/>
  <c r="K125" i="1"/>
  <c r="T125" i="1" s="1"/>
  <c r="L125" i="1"/>
  <c r="O125" i="1"/>
  <c r="P125" i="1"/>
  <c r="Q125" i="1"/>
  <c r="R125" i="1"/>
  <c r="S125" i="1"/>
  <c r="W125" i="1"/>
  <c r="X125" i="1"/>
  <c r="K395" i="1"/>
  <c r="T395" i="1" s="1"/>
  <c r="L395" i="1"/>
  <c r="U395" i="1" s="1"/>
  <c r="O395" i="1"/>
  <c r="P395" i="1"/>
  <c r="Q395" i="1"/>
  <c r="R395" i="1"/>
  <c r="S395" i="1"/>
  <c r="W395" i="1"/>
  <c r="X395" i="1"/>
  <c r="K147" i="1"/>
  <c r="T147" i="1" s="1"/>
  <c r="L147" i="1"/>
  <c r="O147" i="1"/>
  <c r="P147" i="1"/>
  <c r="Q147" i="1"/>
  <c r="R147" i="1"/>
  <c r="S147" i="1"/>
  <c r="W147" i="1"/>
  <c r="X147" i="1"/>
  <c r="K475" i="1"/>
  <c r="L475" i="1"/>
  <c r="U475" i="1" s="1"/>
  <c r="O475" i="1"/>
  <c r="P475" i="1"/>
  <c r="Q475" i="1"/>
  <c r="R475" i="1"/>
  <c r="S475" i="1"/>
  <c r="W475" i="1"/>
  <c r="X475" i="1"/>
  <c r="K230" i="1"/>
  <c r="L230" i="1"/>
  <c r="U230" i="1" s="1"/>
  <c r="O230" i="1"/>
  <c r="P230" i="1"/>
  <c r="Q230" i="1"/>
  <c r="R230" i="1"/>
  <c r="S230" i="1"/>
  <c r="W230" i="1"/>
  <c r="X230" i="1"/>
  <c r="K474" i="1"/>
  <c r="T474" i="1" s="1"/>
  <c r="L474" i="1"/>
  <c r="U474" i="1" s="1"/>
  <c r="O474" i="1"/>
  <c r="P474" i="1"/>
  <c r="Q474" i="1"/>
  <c r="R474" i="1"/>
  <c r="S474" i="1"/>
  <c r="W474" i="1"/>
  <c r="X474" i="1"/>
  <c r="K214" i="1"/>
  <c r="L214" i="1"/>
  <c r="O214" i="1"/>
  <c r="P214" i="1"/>
  <c r="Q214" i="1"/>
  <c r="R214" i="1"/>
  <c r="S214" i="1"/>
  <c r="W214" i="1"/>
  <c r="X214" i="1"/>
  <c r="K242" i="1"/>
  <c r="L242" i="1"/>
  <c r="U242" i="1" s="1"/>
  <c r="O242" i="1"/>
  <c r="P242" i="1"/>
  <c r="Q242" i="1"/>
  <c r="R242" i="1"/>
  <c r="S242" i="1"/>
  <c r="W242" i="1"/>
  <c r="X242" i="1"/>
  <c r="K72" i="1"/>
  <c r="L72" i="1"/>
  <c r="U72" i="1" s="1"/>
  <c r="O72" i="1"/>
  <c r="P72" i="1"/>
  <c r="Q72" i="1"/>
  <c r="R72" i="1"/>
  <c r="S72" i="1"/>
  <c r="W72" i="1"/>
  <c r="X72" i="1"/>
  <c r="K244" i="1"/>
  <c r="T244" i="1" s="1"/>
  <c r="L244" i="1"/>
  <c r="U244" i="1" s="1"/>
  <c r="O244" i="1"/>
  <c r="P244" i="1"/>
  <c r="Q244" i="1"/>
  <c r="R244" i="1"/>
  <c r="S244" i="1"/>
  <c r="W244" i="1"/>
  <c r="X244" i="1"/>
  <c r="K90" i="1"/>
  <c r="T90" i="1" s="1"/>
  <c r="L90" i="1"/>
  <c r="O90" i="1"/>
  <c r="P90" i="1"/>
  <c r="Q90" i="1"/>
  <c r="R90" i="1"/>
  <c r="S90" i="1"/>
  <c r="W90" i="1"/>
  <c r="X90" i="1"/>
  <c r="K248" i="1"/>
  <c r="L248" i="1"/>
  <c r="U248" i="1" s="1"/>
  <c r="O248" i="1"/>
  <c r="P248" i="1"/>
  <c r="Q248" i="1"/>
  <c r="R248" i="1"/>
  <c r="S248" i="1"/>
  <c r="W248" i="1"/>
  <c r="X248" i="1"/>
  <c r="K81" i="1"/>
  <c r="L81" i="1"/>
  <c r="O81" i="1"/>
  <c r="P81" i="1"/>
  <c r="Q81" i="1"/>
  <c r="R81" i="1"/>
  <c r="S81" i="1"/>
  <c r="W81" i="1"/>
  <c r="X81" i="1"/>
  <c r="K254" i="1"/>
  <c r="T254" i="1" s="1"/>
  <c r="L254" i="1"/>
  <c r="U254" i="1" s="1"/>
  <c r="O254" i="1"/>
  <c r="P254" i="1"/>
  <c r="Q254" i="1"/>
  <c r="R254" i="1"/>
  <c r="S254" i="1"/>
  <c r="W254" i="1"/>
  <c r="X254" i="1"/>
  <c r="K79" i="1"/>
  <c r="T79" i="1" s="1"/>
  <c r="L79" i="1"/>
  <c r="O79" i="1"/>
  <c r="P79" i="1"/>
  <c r="Q79" i="1"/>
  <c r="R79" i="1"/>
  <c r="S79" i="1"/>
  <c r="W79" i="1"/>
  <c r="X79" i="1"/>
  <c r="K250" i="1"/>
  <c r="L250" i="1"/>
  <c r="U250" i="1" s="1"/>
  <c r="O250" i="1"/>
  <c r="P250" i="1"/>
  <c r="Q250" i="1"/>
  <c r="R250" i="1"/>
  <c r="S250" i="1"/>
  <c r="W250" i="1"/>
  <c r="X250" i="1"/>
  <c r="K85" i="1"/>
  <c r="L85" i="1"/>
  <c r="U85" i="1" s="1"/>
  <c r="O85" i="1"/>
  <c r="P85" i="1"/>
  <c r="Q85" i="1"/>
  <c r="R85" i="1"/>
  <c r="S85" i="1"/>
  <c r="W85" i="1"/>
  <c r="X85" i="1"/>
  <c r="K256" i="1"/>
  <c r="T256" i="1" s="1"/>
  <c r="L256" i="1"/>
  <c r="U256" i="1" s="1"/>
  <c r="O256" i="1"/>
  <c r="P256" i="1"/>
  <c r="Q256" i="1"/>
  <c r="R256" i="1"/>
  <c r="S256" i="1"/>
  <c r="W256" i="1"/>
  <c r="X256" i="1"/>
  <c r="K78" i="1"/>
  <c r="T78" i="1" s="1"/>
  <c r="L78" i="1"/>
  <c r="O78" i="1"/>
  <c r="P78" i="1"/>
  <c r="Q78" i="1"/>
  <c r="R78" i="1"/>
  <c r="S78" i="1"/>
  <c r="W78" i="1"/>
  <c r="X78" i="1"/>
  <c r="K258" i="1"/>
  <c r="T258" i="1" s="1"/>
  <c r="L258" i="1"/>
  <c r="U258" i="1" s="1"/>
  <c r="O258" i="1"/>
  <c r="P258" i="1"/>
  <c r="Q258" i="1"/>
  <c r="R258" i="1"/>
  <c r="S258" i="1"/>
  <c r="W258" i="1"/>
  <c r="X258" i="1"/>
  <c r="K187" i="1"/>
  <c r="L187" i="1"/>
  <c r="O187" i="1"/>
  <c r="P187" i="1"/>
  <c r="Q187" i="1"/>
  <c r="R187" i="1"/>
  <c r="S187" i="1"/>
  <c r="W187" i="1"/>
  <c r="X187" i="1"/>
  <c r="K252" i="1"/>
  <c r="T252" i="1" s="1"/>
  <c r="L252" i="1"/>
  <c r="U252" i="1" s="1"/>
  <c r="O252" i="1"/>
  <c r="P252" i="1"/>
  <c r="Q252" i="1"/>
  <c r="R252" i="1"/>
  <c r="S252" i="1"/>
  <c r="W252" i="1"/>
  <c r="X252" i="1"/>
  <c r="K172" i="1"/>
  <c r="T172" i="1" s="1"/>
  <c r="L172" i="1"/>
  <c r="O172" i="1"/>
  <c r="P172" i="1"/>
  <c r="Q172" i="1"/>
  <c r="R172" i="1"/>
  <c r="S172" i="1"/>
  <c r="W172" i="1"/>
  <c r="X172" i="1"/>
  <c r="K440" i="1"/>
  <c r="L440" i="1"/>
  <c r="U440" i="1" s="1"/>
  <c r="O440" i="1"/>
  <c r="P440" i="1"/>
  <c r="Q440" i="1"/>
  <c r="R440" i="1"/>
  <c r="S440" i="1"/>
  <c r="W440" i="1"/>
  <c r="X440" i="1"/>
  <c r="K209" i="1"/>
  <c r="L209" i="1"/>
  <c r="U209" i="1" s="1"/>
  <c r="O209" i="1"/>
  <c r="P209" i="1"/>
  <c r="Q209" i="1"/>
  <c r="R209" i="1"/>
  <c r="S209" i="1"/>
  <c r="W209" i="1"/>
  <c r="X209" i="1"/>
  <c r="K441" i="1"/>
  <c r="T441" i="1" s="1"/>
  <c r="L441" i="1"/>
  <c r="O441" i="1"/>
  <c r="P441" i="1"/>
  <c r="Q441" i="1"/>
  <c r="R441" i="1"/>
  <c r="S441" i="1"/>
  <c r="W441" i="1"/>
  <c r="X441" i="1"/>
  <c r="K212" i="1"/>
  <c r="L212" i="1"/>
  <c r="O212" i="1"/>
  <c r="P212" i="1"/>
  <c r="Q212" i="1"/>
  <c r="R212" i="1"/>
  <c r="S212" i="1"/>
  <c r="W212" i="1"/>
  <c r="X212" i="1"/>
  <c r="K288" i="1"/>
  <c r="L288" i="1"/>
  <c r="U288" i="1" s="1"/>
  <c r="O288" i="1"/>
  <c r="P288" i="1"/>
  <c r="Q288" i="1"/>
  <c r="R288" i="1"/>
  <c r="S288" i="1"/>
  <c r="W288" i="1"/>
  <c r="X288" i="1"/>
  <c r="K19" i="1"/>
  <c r="T19" i="1" s="1"/>
  <c r="L19" i="1"/>
  <c r="U19" i="1" s="1"/>
  <c r="O19" i="1"/>
  <c r="P19" i="1"/>
  <c r="Q19" i="1"/>
  <c r="R19" i="1"/>
  <c r="S19" i="1"/>
  <c r="W19" i="1"/>
  <c r="X19" i="1"/>
  <c r="K290" i="1"/>
  <c r="T290" i="1" s="1"/>
  <c r="L290" i="1"/>
  <c r="U290" i="1" s="1"/>
  <c r="O290" i="1"/>
  <c r="P290" i="1"/>
  <c r="Q290" i="1"/>
  <c r="R290" i="1"/>
  <c r="S290" i="1"/>
  <c r="W290" i="1"/>
  <c r="X290" i="1"/>
  <c r="K17" i="1"/>
  <c r="T17" i="1" s="1"/>
  <c r="L17" i="1"/>
  <c r="O17" i="1"/>
  <c r="P17" i="1"/>
  <c r="Q17" i="1"/>
  <c r="R17" i="1"/>
  <c r="S17" i="1"/>
  <c r="W17" i="1"/>
  <c r="X17" i="1"/>
  <c r="K289" i="1"/>
  <c r="L289" i="1"/>
  <c r="U289" i="1" s="1"/>
  <c r="O289" i="1"/>
  <c r="P289" i="1"/>
  <c r="Q289" i="1"/>
  <c r="R289" i="1"/>
  <c r="S289" i="1"/>
  <c r="W289" i="1"/>
  <c r="X289" i="1"/>
  <c r="K28" i="1"/>
  <c r="T28" i="1" s="1"/>
  <c r="L28" i="1"/>
  <c r="U28" i="1" s="1"/>
  <c r="O28" i="1"/>
  <c r="P28" i="1"/>
  <c r="Q28" i="1"/>
  <c r="R28" i="1"/>
  <c r="S28" i="1"/>
  <c r="W28" i="1"/>
  <c r="X28" i="1"/>
  <c r="K292" i="1"/>
  <c r="T292" i="1" s="1"/>
  <c r="L292" i="1"/>
  <c r="U292" i="1" s="1"/>
  <c r="O292" i="1"/>
  <c r="P292" i="1"/>
  <c r="Q292" i="1"/>
  <c r="R292" i="1"/>
  <c r="S292" i="1"/>
  <c r="W292" i="1"/>
  <c r="X292" i="1"/>
  <c r="K29" i="1"/>
  <c r="T29" i="1" s="1"/>
  <c r="L29" i="1"/>
  <c r="O29" i="1"/>
  <c r="P29" i="1"/>
  <c r="Q29" i="1"/>
  <c r="R29" i="1"/>
  <c r="S29" i="1"/>
  <c r="W29" i="1"/>
  <c r="X29" i="1"/>
  <c r="K291" i="1"/>
  <c r="L291" i="1"/>
  <c r="U291" i="1" s="1"/>
  <c r="O291" i="1"/>
  <c r="P291" i="1"/>
  <c r="Q291" i="1"/>
  <c r="R291" i="1"/>
  <c r="S291" i="1"/>
  <c r="W291" i="1"/>
  <c r="X291" i="1"/>
  <c r="K23" i="1"/>
  <c r="L23" i="1"/>
  <c r="U23" i="1" s="1"/>
  <c r="O23" i="1"/>
  <c r="P23" i="1"/>
  <c r="Q23" i="1"/>
  <c r="R23" i="1"/>
  <c r="S23" i="1"/>
  <c r="W23" i="1"/>
  <c r="X23" i="1"/>
  <c r="K293" i="1"/>
  <c r="L293" i="1"/>
  <c r="U293" i="1" s="1"/>
  <c r="O293" i="1"/>
  <c r="P293" i="1"/>
  <c r="Q293" i="1"/>
  <c r="R293" i="1"/>
  <c r="S293" i="1"/>
  <c r="W293" i="1"/>
  <c r="X293" i="1"/>
  <c r="K31" i="1"/>
  <c r="T31" i="1" s="1"/>
  <c r="L31" i="1"/>
  <c r="U31" i="1" s="1"/>
  <c r="O31" i="1"/>
  <c r="P31" i="1"/>
  <c r="Q31" i="1"/>
  <c r="R31" i="1"/>
  <c r="S31" i="1"/>
  <c r="W31" i="1"/>
  <c r="X31" i="1"/>
  <c r="K380" i="1"/>
  <c r="L380" i="1"/>
  <c r="U380" i="1" s="1"/>
  <c r="O380" i="1"/>
  <c r="P380" i="1"/>
  <c r="Q380" i="1"/>
  <c r="R380" i="1"/>
  <c r="S380" i="1"/>
  <c r="W380" i="1"/>
  <c r="X380" i="1"/>
  <c r="K195" i="1"/>
  <c r="L195" i="1"/>
  <c r="U195" i="1" s="1"/>
  <c r="O195" i="1"/>
  <c r="P195" i="1"/>
  <c r="Q195" i="1"/>
  <c r="R195" i="1"/>
  <c r="S195" i="1"/>
  <c r="W195" i="1"/>
  <c r="X195" i="1"/>
  <c r="K378" i="1"/>
  <c r="T378" i="1" s="1"/>
  <c r="L378" i="1"/>
  <c r="O378" i="1"/>
  <c r="P378" i="1"/>
  <c r="Q378" i="1"/>
  <c r="R378" i="1"/>
  <c r="S378" i="1"/>
  <c r="W378" i="1"/>
  <c r="X378" i="1"/>
  <c r="K213" i="1"/>
  <c r="L213" i="1"/>
  <c r="U213" i="1" s="1"/>
  <c r="O213" i="1"/>
  <c r="P213" i="1"/>
  <c r="Q213" i="1"/>
  <c r="R213" i="1"/>
  <c r="S213" i="1"/>
  <c r="W213" i="1"/>
  <c r="X213" i="1"/>
  <c r="K446" i="1"/>
  <c r="L446" i="1"/>
  <c r="U446" i="1" s="1"/>
  <c r="O446" i="1"/>
  <c r="P446" i="1"/>
  <c r="Q446" i="1"/>
  <c r="R446" i="1"/>
  <c r="S446" i="1"/>
  <c r="W446" i="1"/>
  <c r="X446" i="1"/>
  <c r="K225" i="1"/>
  <c r="T225" i="1" s="1"/>
  <c r="L225" i="1"/>
  <c r="U225" i="1" s="1"/>
  <c r="O225" i="1"/>
  <c r="P225" i="1"/>
  <c r="Q225" i="1"/>
  <c r="R225" i="1"/>
  <c r="S225" i="1"/>
  <c r="W225" i="1"/>
  <c r="X225" i="1"/>
  <c r="K447" i="1"/>
  <c r="T447" i="1" s="1"/>
  <c r="L447" i="1"/>
  <c r="U447" i="1" s="1"/>
  <c r="O447" i="1"/>
  <c r="P447" i="1"/>
  <c r="Q447" i="1"/>
  <c r="R447" i="1"/>
  <c r="S447" i="1"/>
  <c r="W447" i="1"/>
  <c r="X447" i="1"/>
  <c r="K222" i="1"/>
  <c r="L222" i="1"/>
  <c r="O222" i="1"/>
  <c r="P222" i="1"/>
  <c r="Q222" i="1"/>
  <c r="R222" i="1"/>
  <c r="S222" i="1"/>
  <c r="W222" i="1"/>
  <c r="X222" i="1"/>
  <c r="K388" i="1"/>
  <c r="T388" i="1" s="1"/>
  <c r="L388" i="1"/>
  <c r="U388" i="1" s="1"/>
  <c r="O388" i="1"/>
  <c r="P388" i="1"/>
  <c r="Q388" i="1"/>
  <c r="R388" i="1"/>
  <c r="S388" i="1"/>
  <c r="W388" i="1"/>
  <c r="X388" i="1"/>
  <c r="K180" i="1"/>
  <c r="T180" i="1" s="1"/>
  <c r="L180" i="1"/>
  <c r="U180" i="1" s="1"/>
  <c r="O180" i="1"/>
  <c r="P180" i="1"/>
  <c r="Q180" i="1"/>
  <c r="R180" i="1"/>
  <c r="S180" i="1"/>
  <c r="W180" i="1"/>
  <c r="X180" i="1"/>
  <c r="K408" i="1"/>
  <c r="L408" i="1"/>
  <c r="U408" i="1" s="1"/>
  <c r="O408" i="1"/>
  <c r="P408" i="1"/>
  <c r="Q408" i="1"/>
  <c r="R408" i="1"/>
  <c r="S408" i="1"/>
  <c r="W408" i="1"/>
  <c r="X408" i="1"/>
  <c r="K163" i="1"/>
  <c r="T163" i="1" s="1"/>
  <c r="L163" i="1"/>
  <c r="U163" i="1" s="1"/>
  <c r="O163" i="1"/>
  <c r="P163" i="1"/>
  <c r="Q163" i="1"/>
  <c r="R163" i="1"/>
  <c r="S163" i="1"/>
  <c r="W163" i="1"/>
  <c r="X163" i="1"/>
  <c r="K391" i="1"/>
  <c r="T391" i="1" s="1"/>
  <c r="L391" i="1"/>
  <c r="U391" i="1" s="1"/>
  <c r="O391" i="1"/>
  <c r="P391" i="1"/>
  <c r="Q391" i="1"/>
  <c r="R391" i="1"/>
  <c r="S391" i="1"/>
  <c r="W391" i="1"/>
  <c r="X391" i="1"/>
  <c r="K129" i="1"/>
  <c r="L129" i="1"/>
  <c r="U129" i="1" s="1"/>
  <c r="O129" i="1"/>
  <c r="P129" i="1"/>
  <c r="Q129" i="1"/>
  <c r="R129" i="1"/>
  <c r="S129" i="1"/>
  <c r="W129" i="1"/>
  <c r="X129" i="1"/>
  <c r="K413" i="1"/>
  <c r="L413" i="1"/>
  <c r="O413" i="1"/>
  <c r="P413" i="1"/>
  <c r="Q413" i="1"/>
  <c r="R413" i="1"/>
  <c r="S413" i="1"/>
  <c r="W413" i="1"/>
  <c r="X413" i="1"/>
  <c r="K139" i="1"/>
  <c r="T139" i="1" s="1"/>
  <c r="L139" i="1"/>
  <c r="O139" i="1"/>
  <c r="P139" i="1"/>
  <c r="Q139" i="1"/>
  <c r="R139" i="1"/>
  <c r="S139" i="1"/>
  <c r="W139" i="1"/>
  <c r="X139" i="1"/>
  <c r="K407" i="1"/>
  <c r="L407" i="1"/>
  <c r="U407" i="1" s="1"/>
  <c r="O407" i="1"/>
  <c r="P407" i="1"/>
  <c r="Q407" i="1"/>
  <c r="R407" i="1"/>
  <c r="S407" i="1"/>
  <c r="W407" i="1"/>
  <c r="X407" i="1"/>
  <c r="K118" i="1"/>
  <c r="T118" i="1" s="1"/>
  <c r="L118" i="1"/>
  <c r="U118" i="1" s="1"/>
  <c r="O118" i="1"/>
  <c r="P118" i="1"/>
  <c r="Q118" i="1"/>
  <c r="R118" i="1"/>
  <c r="S118" i="1"/>
  <c r="W118" i="1"/>
  <c r="X118" i="1"/>
  <c r="K411" i="1"/>
  <c r="T411" i="1" s="1"/>
  <c r="L411" i="1"/>
  <c r="U411" i="1" s="1"/>
  <c r="O411" i="1"/>
  <c r="P411" i="1"/>
  <c r="Q411" i="1"/>
  <c r="R411" i="1"/>
  <c r="S411" i="1"/>
  <c r="W411" i="1"/>
  <c r="X411" i="1"/>
  <c r="K138" i="1"/>
  <c r="T138" i="1" s="1"/>
  <c r="L138" i="1"/>
  <c r="O138" i="1"/>
  <c r="P138" i="1"/>
  <c r="Q138" i="1"/>
  <c r="R138" i="1"/>
  <c r="S138" i="1"/>
  <c r="W138" i="1"/>
  <c r="X138" i="1"/>
  <c r="K430" i="1"/>
  <c r="L430" i="1"/>
  <c r="U430" i="1" s="1"/>
  <c r="O430" i="1"/>
  <c r="P430" i="1"/>
  <c r="Q430" i="1"/>
  <c r="R430" i="1"/>
  <c r="S430" i="1"/>
  <c r="W430" i="1"/>
  <c r="X430" i="1"/>
  <c r="K208" i="1"/>
  <c r="L208" i="1"/>
  <c r="U208" i="1" s="1"/>
  <c r="O208" i="1"/>
  <c r="P208" i="1"/>
  <c r="Q208" i="1"/>
  <c r="R208" i="1"/>
  <c r="S208" i="1"/>
  <c r="W208" i="1"/>
  <c r="X208" i="1"/>
  <c r="K426" i="1"/>
  <c r="T426" i="1" s="1"/>
  <c r="L426" i="1"/>
  <c r="U426" i="1" s="1"/>
  <c r="O426" i="1"/>
  <c r="P426" i="1"/>
  <c r="Q426" i="1"/>
  <c r="R426" i="1"/>
  <c r="S426" i="1"/>
  <c r="W426" i="1"/>
  <c r="X426" i="1"/>
  <c r="K184" i="1"/>
  <c r="T184" i="1" s="1"/>
  <c r="L184" i="1"/>
  <c r="O184" i="1"/>
  <c r="P184" i="1"/>
  <c r="Q184" i="1"/>
  <c r="R184" i="1"/>
  <c r="S184" i="1"/>
  <c r="W184" i="1"/>
  <c r="X184" i="1"/>
  <c r="K477" i="1"/>
  <c r="T477" i="1" s="1"/>
  <c r="L477" i="1"/>
  <c r="U477" i="1" s="1"/>
  <c r="O477" i="1"/>
  <c r="P477" i="1"/>
  <c r="Q477" i="1"/>
  <c r="R477" i="1"/>
  <c r="W477" i="1"/>
  <c r="X477" i="1"/>
  <c r="K234" i="1"/>
  <c r="L234" i="1"/>
  <c r="U234" i="1" s="1"/>
  <c r="O234" i="1"/>
  <c r="P234" i="1"/>
  <c r="Q234" i="1"/>
  <c r="R234" i="1"/>
  <c r="S234" i="1"/>
  <c r="W234" i="1"/>
  <c r="X234" i="1"/>
  <c r="K476" i="1"/>
  <c r="L476" i="1"/>
  <c r="U476" i="1" s="1"/>
  <c r="O476" i="1"/>
  <c r="P476" i="1"/>
  <c r="Q476" i="1"/>
  <c r="R476" i="1"/>
  <c r="S476" i="1"/>
  <c r="W476" i="1"/>
  <c r="X476" i="1"/>
  <c r="K220" i="1"/>
  <c r="T220" i="1" s="1"/>
  <c r="L220" i="1"/>
  <c r="O220" i="1"/>
  <c r="P220" i="1"/>
  <c r="Q220" i="1"/>
  <c r="R220" i="1"/>
  <c r="S220" i="1"/>
  <c r="W220" i="1"/>
  <c r="X220" i="1"/>
  <c r="K443" i="1"/>
  <c r="L443" i="1"/>
  <c r="U443" i="1" s="1"/>
  <c r="O443" i="1"/>
  <c r="P443" i="1"/>
  <c r="Q443" i="1"/>
  <c r="R443" i="1"/>
  <c r="S443" i="1"/>
  <c r="W443" i="1"/>
  <c r="X443" i="1"/>
  <c r="K228" i="1"/>
  <c r="L228" i="1"/>
  <c r="U228" i="1" s="1"/>
  <c r="O228" i="1"/>
  <c r="P228" i="1"/>
  <c r="Q228" i="1"/>
  <c r="R228" i="1"/>
  <c r="S228" i="1"/>
  <c r="W228" i="1"/>
  <c r="X228" i="1"/>
  <c r="K445" i="1"/>
  <c r="T445" i="1" s="1"/>
  <c r="L445" i="1"/>
  <c r="U445" i="1" s="1"/>
  <c r="O445" i="1"/>
  <c r="P445" i="1"/>
  <c r="Q445" i="1"/>
  <c r="R445" i="1"/>
  <c r="S445" i="1"/>
  <c r="W445" i="1"/>
  <c r="X445" i="1"/>
  <c r="K217" i="1"/>
  <c r="L217" i="1"/>
  <c r="U217" i="1" s="1"/>
  <c r="O217" i="1"/>
  <c r="P217" i="1"/>
  <c r="Q217" i="1"/>
  <c r="R217" i="1"/>
  <c r="S217" i="1"/>
  <c r="W217" i="1"/>
  <c r="X217" i="1"/>
  <c r="K305" i="1"/>
  <c r="T305" i="1" s="1"/>
  <c r="L305" i="1"/>
  <c r="U305" i="1" s="1"/>
  <c r="O305" i="1"/>
  <c r="P305" i="1"/>
  <c r="Q305" i="1"/>
  <c r="R305" i="1"/>
  <c r="S305" i="1"/>
  <c r="W305" i="1"/>
  <c r="X305" i="1"/>
  <c r="K238" i="1"/>
  <c r="L238" i="1"/>
  <c r="U238" i="1" s="1"/>
  <c r="O238" i="1"/>
  <c r="P238" i="1"/>
  <c r="Q238" i="1"/>
  <c r="R238" i="1"/>
  <c r="S238" i="1"/>
  <c r="W238" i="1"/>
  <c r="X238" i="1"/>
  <c r="K312" i="1"/>
  <c r="L312" i="1"/>
  <c r="U312" i="1" s="1"/>
  <c r="O312" i="1"/>
  <c r="P312" i="1"/>
  <c r="Q312" i="1"/>
  <c r="R312" i="1"/>
  <c r="S312" i="1"/>
  <c r="W312" i="1"/>
  <c r="X312" i="1"/>
  <c r="K216" i="1"/>
  <c r="L216" i="1"/>
  <c r="U216" i="1" s="1"/>
  <c r="O216" i="1"/>
  <c r="P216" i="1"/>
  <c r="Q216" i="1"/>
  <c r="R216" i="1"/>
  <c r="S216" i="1"/>
  <c r="W216" i="1"/>
  <c r="X216" i="1"/>
  <c r="K240" i="1"/>
  <c r="T240" i="1" s="1"/>
  <c r="L240" i="1"/>
  <c r="U240" i="1" s="1"/>
  <c r="O240" i="1"/>
  <c r="P240" i="1"/>
  <c r="Q240" i="1"/>
  <c r="R240" i="1"/>
  <c r="S240" i="1"/>
  <c r="W240" i="1"/>
  <c r="X240" i="1"/>
  <c r="K84" i="1"/>
  <c r="L84" i="1"/>
  <c r="U84" i="1" s="1"/>
  <c r="O84" i="1"/>
  <c r="P84" i="1"/>
  <c r="Q84" i="1"/>
  <c r="R84" i="1"/>
  <c r="S84" i="1"/>
  <c r="W84" i="1"/>
  <c r="X84" i="1"/>
  <c r="K241" i="1"/>
  <c r="T241" i="1" s="1"/>
  <c r="L241" i="1"/>
  <c r="U241" i="1" s="1"/>
  <c r="O241" i="1"/>
  <c r="P241" i="1"/>
  <c r="Q241" i="1"/>
  <c r="R241" i="1"/>
  <c r="S241" i="1"/>
  <c r="W241" i="1"/>
  <c r="X241" i="1"/>
  <c r="K99" i="1"/>
  <c r="L99" i="1"/>
  <c r="O99" i="1"/>
  <c r="P99" i="1"/>
  <c r="Q99" i="1"/>
  <c r="R99" i="1"/>
  <c r="S99" i="1"/>
  <c r="W99" i="1"/>
  <c r="X99" i="1"/>
  <c r="K379" i="1"/>
  <c r="T379" i="1" s="1"/>
  <c r="L379" i="1"/>
  <c r="U379" i="1" s="1"/>
  <c r="O379" i="1"/>
  <c r="P379" i="1"/>
  <c r="Q379" i="1"/>
  <c r="R379" i="1"/>
  <c r="S379" i="1"/>
  <c r="W379" i="1"/>
  <c r="X379" i="1"/>
  <c r="K108" i="1"/>
  <c r="L108" i="1"/>
  <c r="U108" i="1" s="1"/>
  <c r="O108" i="1"/>
  <c r="P108" i="1"/>
  <c r="Q108" i="1"/>
  <c r="R108" i="1"/>
  <c r="S108" i="1"/>
  <c r="W108" i="1"/>
  <c r="X108" i="1"/>
  <c r="K384" i="1"/>
  <c r="L384" i="1"/>
  <c r="U384" i="1" s="1"/>
  <c r="O384" i="1"/>
  <c r="P384" i="1"/>
  <c r="Q384" i="1"/>
  <c r="R384" i="1"/>
  <c r="S384" i="1"/>
  <c r="W384" i="1"/>
  <c r="X384" i="1"/>
  <c r="K142" i="1"/>
  <c r="L142" i="1"/>
  <c r="O142" i="1"/>
  <c r="P142" i="1"/>
  <c r="Q142" i="1"/>
  <c r="R142" i="1"/>
  <c r="S142" i="1"/>
  <c r="W142" i="1"/>
  <c r="X142" i="1"/>
  <c r="K267" i="1"/>
  <c r="T267" i="1" s="1"/>
  <c r="L267" i="1"/>
  <c r="U267" i="1" s="1"/>
  <c r="O267" i="1"/>
  <c r="P267" i="1"/>
  <c r="Q267" i="1"/>
  <c r="R267" i="1"/>
  <c r="S267" i="1"/>
  <c r="W267" i="1"/>
  <c r="X267" i="1"/>
  <c r="K95" i="1"/>
  <c r="L95" i="1"/>
  <c r="U95" i="1" s="1"/>
  <c r="O95" i="1"/>
  <c r="P95" i="1"/>
  <c r="Q95" i="1"/>
  <c r="R95" i="1"/>
  <c r="S95" i="1"/>
  <c r="W95" i="1"/>
  <c r="X95" i="1"/>
  <c r="K269" i="1"/>
  <c r="L269" i="1"/>
  <c r="U269" i="1" s="1"/>
  <c r="O269" i="1"/>
  <c r="P269" i="1"/>
  <c r="Q269" i="1"/>
  <c r="R269" i="1"/>
  <c r="S269" i="1"/>
  <c r="W269" i="1"/>
  <c r="X269" i="1"/>
  <c r="K111" i="1"/>
  <c r="L111" i="1"/>
  <c r="U111" i="1" s="1"/>
  <c r="O111" i="1"/>
  <c r="P111" i="1"/>
  <c r="Q111" i="1"/>
  <c r="R111" i="1"/>
  <c r="S111" i="1"/>
  <c r="W111" i="1"/>
  <c r="X111" i="1"/>
  <c r="K243" i="1"/>
  <c r="T243" i="1" s="1"/>
  <c r="L243" i="1"/>
  <c r="U243" i="1" s="1"/>
  <c r="O243" i="1"/>
  <c r="P243" i="1"/>
  <c r="Q243" i="1"/>
  <c r="R243" i="1"/>
  <c r="S243" i="1"/>
  <c r="W243" i="1"/>
  <c r="X243" i="1"/>
  <c r="K86" i="1"/>
  <c r="T86" i="1" s="1"/>
  <c r="L86" i="1"/>
  <c r="U86" i="1" s="1"/>
  <c r="O86" i="1"/>
  <c r="P86" i="1"/>
  <c r="Q86" i="1"/>
  <c r="R86" i="1"/>
  <c r="S86" i="1"/>
  <c r="W86" i="1"/>
  <c r="X86" i="1"/>
  <c r="K246" i="1"/>
  <c r="L246" i="1"/>
  <c r="U246" i="1" s="1"/>
  <c r="O246" i="1"/>
  <c r="P246" i="1"/>
  <c r="Q246" i="1"/>
  <c r="R246" i="1"/>
  <c r="S246" i="1"/>
  <c r="W246" i="1"/>
  <c r="X246" i="1"/>
  <c r="K82" i="1"/>
  <c r="T82" i="1" s="1"/>
  <c r="L82" i="1"/>
  <c r="U82" i="1" s="1"/>
  <c r="O82" i="1"/>
  <c r="P82" i="1"/>
  <c r="Q82" i="1"/>
  <c r="R82" i="1"/>
  <c r="S82" i="1"/>
  <c r="W82" i="1"/>
  <c r="X82" i="1"/>
  <c r="K381" i="1"/>
  <c r="L381" i="1"/>
  <c r="U381" i="1" s="1"/>
  <c r="O381" i="1"/>
  <c r="P381" i="1"/>
  <c r="Q381" i="1"/>
  <c r="R381" i="1"/>
  <c r="S381" i="1"/>
  <c r="W381" i="1"/>
  <c r="X381" i="1"/>
  <c r="K101" i="1"/>
  <c r="L101" i="1"/>
  <c r="U101" i="1" s="1"/>
  <c r="O101" i="1"/>
  <c r="P101" i="1"/>
  <c r="Q101" i="1"/>
  <c r="R101" i="1"/>
  <c r="S101" i="1"/>
  <c r="W101" i="1"/>
  <c r="X101" i="1"/>
  <c r="K386" i="1"/>
  <c r="T386" i="1" s="1"/>
  <c r="L386" i="1"/>
  <c r="O386" i="1"/>
  <c r="P386" i="1"/>
  <c r="Q386" i="1"/>
  <c r="R386" i="1"/>
  <c r="S386" i="1"/>
  <c r="W386" i="1"/>
  <c r="X386" i="1"/>
  <c r="K128" i="1"/>
  <c r="T128" i="1" s="1"/>
  <c r="L128" i="1"/>
  <c r="O128" i="1"/>
  <c r="P128" i="1"/>
  <c r="Q128" i="1"/>
  <c r="R128" i="1"/>
  <c r="S128" i="1"/>
  <c r="W128" i="1"/>
  <c r="X128" i="1"/>
  <c r="K271" i="1"/>
  <c r="L271" i="1"/>
  <c r="U271" i="1" s="1"/>
  <c r="O271" i="1"/>
  <c r="P271" i="1"/>
  <c r="Q271" i="1"/>
  <c r="R271" i="1"/>
  <c r="S271" i="1"/>
  <c r="W271" i="1"/>
  <c r="X271" i="1"/>
  <c r="K87" i="1"/>
  <c r="L87" i="1"/>
  <c r="U87" i="1" s="1"/>
  <c r="O87" i="1"/>
  <c r="P87" i="1"/>
  <c r="Q87" i="1"/>
  <c r="R87" i="1"/>
  <c r="S87" i="1"/>
  <c r="W87" i="1"/>
  <c r="X87" i="1"/>
  <c r="K274" i="1"/>
  <c r="T274" i="1" s="1"/>
  <c r="L274" i="1"/>
  <c r="U274" i="1" s="1"/>
  <c r="O274" i="1"/>
  <c r="P274" i="1"/>
  <c r="Q274" i="1"/>
  <c r="R274" i="1"/>
  <c r="S274" i="1"/>
  <c r="W274" i="1"/>
  <c r="X274" i="1"/>
  <c r="K106" i="1"/>
  <c r="T106" i="1" s="1"/>
  <c r="L106" i="1"/>
  <c r="O106" i="1"/>
  <c r="P106" i="1"/>
  <c r="Q106" i="1"/>
  <c r="R106" i="1"/>
  <c r="S106" i="1"/>
  <c r="W106" i="1"/>
  <c r="X106" i="1"/>
  <c r="K245" i="1"/>
  <c r="T245" i="1" s="1"/>
  <c r="L245" i="1"/>
  <c r="U245" i="1" s="1"/>
  <c r="O245" i="1"/>
  <c r="P245" i="1"/>
  <c r="Q245" i="1"/>
  <c r="R245" i="1"/>
  <c r="S245" i="1"/>
  <c r="W245" i="1"/>
  <c r="X245" i="1"/>
  <c r="K75" i="1"/>
  <c r="T75" i="1" s="1"/>
  <c r="L75" i="1"/>
  <c r="U75" i="1" s="1"/>
  <c r="O75" i="1"/>
  <c r="P75" i="1"/>
  <c r="Q75" i="1"/>
  <c r="R75" i="1"/>
  <c r="S75" i="1"/>
  <c r="W75" i="1"/>
  <c r="X75" i="1"/>
  <c r="K247" i="1"/>
  <c r="L247" i="1"/>
  <c r="U247" i="1" s="1"/>
  <c r="O247" i="1"/>
  <c r="P247" i="1"/>
  <c r="Q247" i="1"/>
  <c r="R247" i="1"/>
  <c r="S247" i="1"/>
  <c r="W247" i="1"/>
  <c r="X247" i="1"/>
  <c r="K91" i="1"/>
  <c r="T91" i="1" s="1"/>
  <c r="L91" i="1"/>
  <c r="U91" i="1" s="1"/>
  <c r="O91" i="1"/>
  <c r="P91" i="1"/>
  <c r="Q91" i="1"/>
  <c r="R91" i="1"/>
  <c r="S91" i="1"/>
  <c r="W91" i="1"/>
  <c r="X91" i="1"/>
  <c r="K382" i="1"/>
  <c r="T382" i="1" s="1"/>
  <c r="L382" i="1"/>
  <c r="U382" i="1" s="1"/>
  <c r="O382" i="1"/>
  <c r="P382" i="1"/>
  <c r="Q382" i="1"/>
  <c r="R382" i="1"/>
  <c r="S382" i="1"/>
  <c r="W382" i="1"/>
  <c r="X382" i="1"/>
  <c r="K102" i="1"/>
  <c r="L102" i="1"/>
  <c r="U102" i="1" s="1"/>
  <c r="O102" i="1"/>
  <c r="P102" i="1"/>
  <c r="Q102" i="1"/>
  <c r="R102" i="1"/>
  <c r="S102" i="1"/>
  <c r="W102" i="1"/>
  <c r="X102" i="1"/>
  <c r="K387" i="1"/>
  <c r="L387" i="1"/>
  <c r="U387" i="1" s="1"/>
  <c r="O387" i="1"/>
  <c r="P387" i="1"/>
  <c r="Q387" i="1"/>
  <c r="R387" i="1"/>
  <c r="S387" i="1"/>
  <c r="W387" i="1"/>
  <c r="X387" i="1"/>
  <c r="K140" i="1"/>
  <c r="T140" i="1" s="1"/>
  <c r="L140" i="1"/>
  <c r="U140" i="1" s="1"/>
  <c r="O140" i="1"/>
  <c r="P140" i="1"/>
  <c r="Q140" i="1"/>
  <c r="R140" i="1"/>
  <c r="S140" i="1"/>
  <c r="W140" i="1"/>
  <c r="X140" i="1"/>
  <c r="K272" i="1"/>
  <c r="T272" i="1" s="1"/>
  <c r="L272" i="1"/>
  <c r="U272" i="1" s="1"/>
  <c r="O272" i="1"/>
  <c r="P272" i="1"/>
  <c r="Q272" i="1"/>
  <c r="R272" i="1"/>
  <c r="S272" i="1"/>
  <c r="W272" i="1"/>
  <c r="X272" i="1"/>
  <c r="K93" i="1"/>
  <c r="L93" i="1"/>
  <c r="U93" i="1" s="1"/>
  <c r="O93" i="1"/>
  <c r="P93" i="1"/>
  <c r="Q93" i="1"/>
  <c r="R93" i="1"/>
  <c r="S93" i="1"/>
  <c r="W93" i="1"/>
  <c r="X93" i="1"/>
  <c r="K276" i="1"/>
  <c r="L276" i="1"/>
  <c r="U276" i="1" s="1"/>
  <c r="O276" i="1"/>
  <c r="P276" i="1"/>
  <c r="Q276" i="1"/>
  <c r="R276" i="1"/>
  <c r="S276" i="1"/>
  <c r="W276" i="1"/>
  <c r="X276" i="1"/>
  <c r="K116" i="1"/>
  <c r="T116" i="1" s="1"/>
  <c r="L116" i="1"/>
  <c r="U116" i="1" s="1"/>
  <c r="O116" i="1"/>
  <c r="P116" i="1"/>
  <c r="Q116" i="1"/>
  <c r="R116" i="1"/>
  <c r="S116" i="1"/>
  <c r="W116" i="1"/>
  <c r="X116" i="1"/>
  <c r="K259" i="1"/>
  <c r="L259" i="1"/>
  <c r="U259" i="1" s="1"/>
  <c r="O259" i="1"/>
  <c r="P259" i="1"/>
  <c r="Q259" i="1"/>
  <c r="R259" i="1"/>
  <c r="S259" i="1"/>
  <c r="W259" i="1"/>
  <c r="X259" i="1"/>
  <c r="K200" i="1"/>
  <c r="L200" i="1"/>
  <c r="U200" i="1" s="1"/>
  <c r="O200" i="1"/>
  <c r="P200" i="1"/>
  <c r="Q200" i="1"/>
  <c r="R200" i="1"/>
  <c r="S200" i="1"/>
  <c r="W200" i="1"/>
  <c r="X200" i="1"/>
  <c r="K249" i="1"/>
  <c r="L249" i="1"/>
  <c r="U249" i="1" s="1"/>
  <c r="O249" i="1"/>
  <c r="P249" i="1"/>
  <c r="Q249" i="1"/>
  <c r="R249" i="1"/>
  <c r="S249" i="1"/>
  <c r="W249" i="1"/>
  <c r="X249" i="1"/>
  <c r="K164" i="1"/>
  <c r="L164" i="1"/>
  <c r="U164" i="1" s="1"/>
  <c r="O164" i="1"/>
  <c r="P164" i="1"/>
  <c r="Q164" i="1"/>
  <c r="R164" i="1"/>
  <c r="S164" i="1"/>
  <c r="W164" i="1"/>
  <c r="X164" i="1"/>
  <c r="K425" i="1"/>
  <c r="L425" i="1"/>
  <c r="U425" i="1" s="1"/>
  <c r="O425" i="1"/>
  <c r="P425" i="1"/>
  <c r="Q425" i="1"/>
  <c r="R425" i="1"/>
  <c r="S425" i="1"/>
  <c r="W425" i="1"/>
  <c r="X425" i="1"/>
  <c r="K188" i="1"/>
  <c r="L188" i="1"/>
  <c r="U188" i="1" s="1"/>
  <c r="O188" i="1"/>
  <c r="P188" i="1"/>
  <c r="Q188" i="1"/>
  <c r="R188" i="1"/>
  <c r="S188" i="1"/>
  <c r="W188" i="1"/>
  <c r="X188" i="1"/>
  <c r="K422" i="1"/>
  <c r="T422" i="1" s="1"/>
  <c r="L422" i="1"/>
  <c r="U422" i="1" s="1"/>
  <c r="O422" i="1"/>
  <c r="P422" i="1"/>
  <c r="Q422" i="1"/>
  <c r="R422" i="1"/>
  <c r="S422" i="1"/>
  <c r="W422" i="1"/>
  <c r="X422" i="1"/>
  <c r="K168" i="1"/>
  <c r="L168" i="1"/>
  <c r="U168" i="1" s="1"/>
  <c r="O168" i="1"/>
  <c r="P168" i="1"/>
  <c r="Q168" i="1"/>
  <c r="R168" i="1"/>
  <c r="S168" i="1"/>
  <c r="W168" i="1"/>
  <c r="X168" i="1"/>
  <c r="K281" i="1"/>
  <c r="L281" i="1"/>
  <c r="U281" i="1" s="1"/>
  <c r="O281" i="1"/>
  <c r="P281" i="1"/>
  <c r="Q281" i="1"/>
  <c r="R281" i="1"/>
  <c r="S281" i="1"/>
  <c r="W281" i="1"/>
  <c r="X281" i="1"/>
  <c r="K197" i="1"/>
  <c r="L197" i="1"/>
  <c r="O197" i="1"/>
  <c r="P197" i="1"/>
  <c r="Q197" i="1"/>
  <c r="R197" i="1"/>
  <c r="S197" i="1"/>
  <c r="W197" i="1"/>
  <c r="X197" i="1"/>
  <c r="K273" i="1"/>
  <c r="L273" i="1"/>
  <c r="U273" i="1" s="1"/>
  <c r="O273" i="1"/>
  <c r="P273" i="1"/>
  <c r="Q273" i="1"/>
  <c r="R273" i="1"/>
  <c r="S273" i="1"/>
  <c r="W273" i="1"/>
  <c r="X273" i="1"/>
  <c r="K173" i="1"/>
  <c r="T173" i="1" s="1"/>
  <c r="L173" i="1"/>
  <c r="U173" i="1" s="1"/>
  <c r="O173" i="1"/>
  <c r="P173" i="1"/>
  <c r="Q173" i="1"/>
  <c r="R173" i="1"/>
  <c r="S173" i="1"/>
  <c r="W173" i="1"/>
  <c r="X173" i="1"/>
  <c r="K469" i="1"/>
  <c r="T469" i="1" s="1"/>
  <c r="L469" i="1"/>
  <c r="U469" i="1" s="1"/>
  <c r="O469" i="1"/>
  <c r="P469" i="1"/>
  <c r="Q469" i="1"/>
  <c r="R469" i="1"/>
  <c r="S469" i="1"/>
  <c r="W469" i="1"/>
  <c r="X469" i="1"/>
  <c r="K232" i="1"/>
  <c r="T232" i="1" s="1"/>
  <c r="L232" i="1"/>
  <c r="U232" i="1" s="1"/>
  <c r="O232" i="1"/>
  <c r="P232" i="1"/>
  <c r="Q232" i="1"/>
  <c r="R232" i="1"/>
  <c r="S232" i="1"/>
  <c r="W232" i="1"/>
  <c r="X232" i="1"/>
  <c r="K470" i="1"/>
  <c r="T470" i="1" s="1"/>
  <c r="L470" i="1"/>
  <c r="U470" i="1" s="1"/>
  <c r="O470" i="1"/>
  <c r="P470" i="1"/>
  <c r="Q470" i="1"/>
  <c r="R470" i="1"/>
  <c r="S470" i="1"/>
  <c r="W470" i="1"/>
  <c r="X470" i="1"/>
  <c r="K215" i="1"/>
  <c r="T215" i="1" s="1"/>
  <c r="L215" i="1"/>
  <c r="U215" i="1" s="1"/>
  <c r="O215" i="1"/>
  <c r="P215" i="1"/>
  <c r="Q215" i="1"/>
  <c r="R215" i="1"/>
  <c r="S215" i="1"/>
  <c r="W215" i="1"/>
  <c r="X215" i="1"/>
  <c r="K453" i="1"/>
  <c r="T453" i="1" s="1"/>
  <c r="L453" i="1"/>
  <c r="U453" i="1" s="1"/>
  <c r="O453" i="1"/>
  <c r="P453" i="1"/>
  <c r="Q453" i="1"/>
  <c r="R453" i="1"/>
  <c r="S453" i="1"/>
  <c r="W453" i="1"/>
  <c r="X453" i="1"/>
  <c r="K80" i="1"/>
  <c r="L80" i="1"/>
  <c r="U80" i="1" s="1"/>
  <c r="O80" i="1"/>
  <c r="P80" i="1"/>
  <c r="Q80" i="1"/>
  <c r="R80" i="1"/>
  <c r="S80" i="1"/>
  <c r="W80" i="1"/>
  <c r="X80" i="1"/>
  <c r="K451" i="1"/>
  <c r="L451" i="1"/>
  <c r="U451" i="1" s="1"/>
  <c r="O451" i="1"/>
  <c r="P451" i="1"/>
  <c r="Q451" i="1"/>
  <c r="R451" i="1"/>
  <c r="S451" i="1"/>
  <c r="W451" i="1"/>
  <c r="X451" i="1"/>
  <c r="K71" i="1"/>
  <c r="T71" i="1" s="1"/>
  <c r="L71" i="1"/>
  <c r="U71" i="1" s="1"/>
  <c r="O71" i="1"/>
  <c r="P71" i="1"/>
  <c r="Q71" i="1"/>
  <c r="R71" i="1"/>
  <c r="S71" i="1"/>
  <c r="W71" i="1"/>
  <c r="X71" i="1"/>
  <c r="K450" i="1"/>
  <c r="L450" i="1"/>
  <c r="U450" i="1" s="1"/>
  <c r="O450" i="1"/>
  <c r="P450" i="1"/>
  <c r="Q450" i="1"/>
  <c r="R450" i="1"/>
  <c r="S450" i="1"/>
  <c r="W450" i="1"/>
  <c r="X450" i="1"/>
  <c r="K70" i="1"/>
  <c r="L70" i="1"/>
  <c r="U70" i="1" s="1"/>
  <c r="O70" i="1"/>
  <c r="P70" i="1"/>
  <c r="Q70" i="1"/>
  <c r="R70" i="1"/>
  <c r="S70" i="1"/>
  <c r="W70" i="1"/>
  <c r="X70" i="1"/>
  <c r="K452" i="1"/>
  <c r="T452" i="1" s="1"/>
  <c r="L452" i="1"/>
  <c r="O452" i="1"/>
  <c r="P452" i="1"/>
  <c r="Q452" i="1"/>
  <c r="R452" i="1"/>
  <c r="S452" i="1"/>
  <c r="W452" i="1"/>
  <c r="X452" i="1"/>
  <c r="K77" i="1"/>
  <c r="L77" i="1"/>
  <c r="U77" i="1" s="1"/>
  <c r="O77" i="1"/>
  <c r="P77" i="1"/>
  <c r="Q77" i="1"/>
  <c r="R77" i="1"/>
  <c r="S77" i="1"/>
  <c r="W77" i="1"/>
  <c r="X77" i="1"/>
  <c r="K448" i="1"/>
  <c r="T448" i="1" s="1"/>
  <c r="L448" i="1"/>
  <c r="U448" i="1" s="1"/>
  <c r="O448" i="1"/>
  <c r="P448" i="1"/>
  <c r="Q448" i="1"/>
  <c r="R448" i="1"/>
  <c r="S448" i="1"/>
  <c r="W448" i="1"/>
  <c r="X448" i="1"/>
  <c r="K76" i="1"/>
  <c r="L76" i="1"/>
  <c r="U76" i="1" s="1"/>
  <c r="O76" i="1"/>
  <c r="P76" i="1"/>
  <c r="Q76" i="1"/>
  <c r="R76" i="1"/>
  <c r="S76" i="1"/>
  <c r="W76" i="1"/>
  <c r="X76" i="1"/>
  <c r="K449" i="1"/>
  <c r="T449" i="1" s="1"/>
  <c r="L449" i="1"/>
  <c r="U449" i="1" s="1"/>
  <c r="O449" i="1"/>
  <c r="P449" i="1"/>
  <c r="Q449" i="1"/>
  <c r="R449" i="1"/>
  <c r="S449" i="1"/>
  <c r="W449" i="1"/>
  <c r="X449" i="1"/>
  <c r="K74" i="1"/>
  <c r="L74" i="1"/>
  <c r="U74" i="1" s="1"/>
  <c r="O74" i="1"/>
  <c r="P74" i="1"/>
  <c r="Q74" i="1"/>
  <c r="R74" i="1"/>
  <c r="S74" i="1"/>
  <c r="W74" i="1"/>
  <c r="X74" i="1"/>
  <c r="K466" i="1"/>
  <c r="T466" i="1" s="1"/>
  <c r="L466" i="1"/>
  <c r="U466" i="1" s="1"/>
  <c r="O466" i="1"/>
  <c r="P466" i="1"/>
  <c r="Q466" i="1"/>
  <c r="R466" i="1"/>
  <c r="S466" i="1"/>
  <c r="W466" i="1"/>
  <c r="X466" i="1"/>
  <c r="K190" i="1"/>
  <c r="L190" i="1"/>
  <c r="U190" i="1" s="1"/>
  <c r="O190" i="1"/>
  <c r="P190" i="1"/>
  <c r="Q190" i="1"/>
  <c r="R190" i="1"/>
  <c r="S190" i="1"/>
  <c r="W190" i="1"/>
  <c r="X190" i="1"/>
  <c r="K467" i="1"/>
  <c r="L467" i="1"/>
  <c r="U467" i="1" s="1"/>
  <c r="O467" i="1"/>
  <c r="P467" i="1"/>
  <c r="Q467" i="1"/>
  <c r="R467" i="1"/>
  <c r="S467" i="1"/>
  <c r="W467" i="1"/>
  <c r="X467" i="1"/>
  <c r="K165" i="1"/>
  <c r="L165" i="1"/>
  <c r="U165" i="1" s="1"/>
  <c r="O165" i="1"/>
  <c r="P165" i="1"/>
  <c r="Q165" i="1"/>
  <c r="R165" i="1"/>
  <c r="S165" i="1"/>
  <c r="W165" i="1"/>
  <c r="X165" i="1"/>
  <c r="P50" i="1"/>
  <c r="P44" i="1"/>
  <c r="P46" i="1"/>
  <c r="P63" i="1"/>
  <c r="P57" i="1"/>
  <c r="P54" i="1"/>
  <c r="P65" i="1"/>
  <c r="P49" i="1"/>
  <c r="P34" i="1"/>
  <c r="P36" i="1"/>
  <c r="P38" i="1"/>
  <c r="P42" i="1"/>
  <c r="P64" i="1"/>
  <c r="P67" i="1"/>
  <c r="P52" i="1"/>
  <c r="P60" i="1"/>
  <c r="P41" i="1"/>
  <c r="P58" i="1"/>
  <c r="P45" i="1"/>
  <c r="P35" i="1"/>
  <c r="P37" i="1"/>
  <c r="P68" i="1"/>
  <c r="P39" i="1"/>
  <c r="P51" i="1"/>
  <c r="P30" i="1"/>
  <c r="P33" i="1"/>
  <c r="P53" i="1"/>
  <c r="P55" i="1"/>
  <c r="P61" i="1"/>
  <c r="P47" i="1"/>
  <c r="P59" i="1"/>
  <c r="P62" i="1"/>
  <c r="P27" i="1"/>
  <c r="P56" i="1"/>
  <c r="P43" i="1"/>
  <c r="P48" i="1"/>
  <c r="P12" i="1"/>
  <c r="P14" i="1"/>
  <c r="P40" i="1"/>
  <c r="P32" i="1"/>
  <c r="P26" i="1"/>
  <c r="P21" i="1"/>
  <c r="P133" i="1"/>
  <c r="P131" i="1"/>
  <c r="P110" i="1"/>
  <c r="P169" i="1"/>
  <c r="P107" i="1"/>
  <c r="P105" i="1"/>
  <c r="P113" i="1"/>
  <c r="P170" i="1"/>
  <c r="P148" i="1"/>
  <c r="P121" i="1"/>
  <c r="P161" i="1"/>
  <c r="P177" i="1"/>
  <c r="P159" i="1"/>
  <c r="P132" i="1"/>
  <c r="P236" i="1"/>
  <c r="P223" i="1"/>
  <c r="P231" i="1"/>
  <c r="P239" i="1"/>
  <c r="P237" i="1"/>
  <c r="P229" i="1"/>
  <c r="P218" i="1"/>
  <c r="P221" i="1"/>
  <c r="P235" i="1"/>
  <c r="P224" i="1"/>
  <c r="P226" i="1"/>
  <c r="P227" i="1"/>
  <c r="P219" i="1"/>
  <c r="P233" i="1"/>
  <c r="P295" i="1"/>
  <c r="P301" i="1"/>
  <c r="P299" i="1"/>
  <c r="P304" i="1"/>
  <c r="P313" i="1"/>
  <c r="P306" i="1"/>
  <c r="P298" i="1"/>
  <c r="P321" i="1"/>
  <c r="P297" i="1"/>
  <c r="P307" i="1"/>
  <c r="P300" i="1"/>
  <c r="P302" i="1"/>
  <c r="P317" i="1"/>
  <c r="P316" i="1"/>
  <c r="P311" i="1"/>
  <c r="P303" i="1"/>
  <c r="P327" i="1"/>
  <c r="P308" i="1"/>
  <c r="P333" i="1"/>
  <c r="P330" i="1"/>
  <c r="P328" i="1"/>
  <c r="P310" i="1"/>
  <c r="P334" i="1"/>
  <c r="P309" i="1"/>
  <c r="P336" i="1"/>
  <c r="P323" i="1"/>
  <c r="P335" i="1"/>
  <c r="P337" i="1"/>
  <c r="P344" i="1"/>
  <c r="P345" i="1"/>
  <c r="P275" i="1"/>
  <c r="P270" i="1"/>
  <c r="P265" i="1"/>
  <c r="P268" i="1"/>
  <c r="P266" i="1"/>
  <c r="P264" i="1"/>
  <c r="P352" i="1"/>
  <c r="P349" i="1"/>
  <c r="P351" i="1"/>
  <c r="P350" i="1"/>
  <c r="P353" i="1"/>
  <c r="P434" i="1"/>
  <c r="P356" i="1"/>
  <c r="P361" i="1"/>
  <c r="P365" i="1"/>
  <c r="P368" i="1"/>
  <c r="P435" i="1"/>
  <c r="P362" i="1"/>
  <c r="P436" i="1"/>
  <c r="P437" i="1"/>
  <c r="P438" i="1"/>
  <c r="P439" i="1"/>
  <c r="P419" i="1"/>
  <c r="P417" i="1"/>
  <c r="P420" i="1"/>
  <c r="P421" i="1"/>
  <c r="P418" i="1"/>
  <c r="P456" i="1"/>
  <c r="P415" i="1"/>
  <c r="P414" i="1"/>
  <c r="P416" i="1"/>
  <c r="P412" i="1"/>
  <c r="P458" i="1"/>
  <c r="P410" i="1"/>
  <c r="P280" i="1"/>
  <c r="P286" i="1"/>
  <c r="P468" i="1"/>
  <c r="P471" i="1"/>
  <c r="P296" i="1"/>
  <c r="P294" i="1"/>
  <c r="Q50" i="1"/>
  <c r="Q44" i="1"/>
  <c r="Q46" i="1"/>
  <c r="Q63" i="1"/>
  <c r="Q57" i="1"/>
  <c r="Q54" i="1"/>
  <c r="Q65" i="1"/>
  <c r="Q49" i="1"/>
  <c r="Q34" i="1"/>
  <c r="Q36" i="1"/>
  <c r="Q38" i="1"/>
  <c r="Q42" i="1"/>
  <c r="Q64" i="1"/>
  <c r="Q67" i="1"/>
  <c r="Q52" i="1"/>
  <c r="Q60" i="1"/>
  <c r="Q41" i="1"/>
  <c r="Q58" i="1"/>
  <c r="Q45" i="1"/>
  <c r="Q35" i="1"/>
  <c r="Q37" i="1"/>
  <c r="Q68" i="1"/>
  <c r="Q39" i="1"/>
  <c r="Q51" i="1"/>
  <c r="Q30" i="1"/>
  <c r="Q33" i="1"/>
  <c r="Q53" i="1"/>
  <c r="Q55" i="1"/>
  <c r="Q61" i="1"/>
  <c r="Q47" i="1"/>
  <c r="Q59" i="1"/>
  <c r="Q62" i="1"/>
  <c r="Q27" i="1"/>
  <c r="Q56" i="1"/>
  <c r="Q43" i="1"/>
  <c r="Q48" i="1"/>
  <c r="Q12" i="1"/>
  <c r="Q14" i="1"/>
  <c r="Q40" i="1"/>
  <c r="Q32" i="1"/>
  <c r="Q26" i="1"/>
  <c r="Q21" i="1"/>
  <c r="Q133" i="1"/>
  <c r="Q131" i="1"/>
  <c r="Q110" i="1"/>
  <c r="Q169" i="1"/>
  <c r="Q107" i="1"/>
  <c r="Q105" i="1"/>
  <c r="Q113" i="1"/>
  <c r="Q170" i="1"/>
  <c r="Q148" i="1"/>
  <c r="Q121" i="1"/>
  <c r="Q161" i="1"/>
  <c r="Q177" i="1"/>
  <c r="Q159" i="1"/>
  <c r="Q132" i="1"/>
  <c r="Q236" i="1"/>
  <c r="Q223" i="1"/>
  <c r="Q231" i="1"/>
  <c r="Q239" i="1"/>
  <c r="Q237" i="1"/>
  <c r="Q229" i="1"/>
  <c r="Q218" i="1"/>
  <c r="Q221" i="1"/>
  <c r="Q235" i="1"/>
  <c r="Q224" i="1"/>
  <c r="Q226" i="1"/>
  <c r="Q227" i="1"/>
  <c r="Q219" i="1"/>
  <c r="Q233" i="1"/>
  <c r="Q295" i="1"/>
  <c r="Q301" i="1"/>
  <c r="Q299" i="1"/>
  <c r="Q304" i="1"/>
  <c r="Q313" i="1"/>
  <c r="Q306" i="1"/>
  <c r="Q298" i="1"/>
  <c r="Q321" i="1"/>
  <c r="Q297" i="1"/>
  <c r="Q307" i="1"/>
  <c r="Q300" i="1"/>
  <c r="Q302" i="1"/>
  <c r="Q317" i="1"/>
  <c r="Q316" i="1"/>
  <c r="Q311" i="1"/>
  <c r="Q303" i="1"/>
  <c r="Q327" i="1"/>
  <c r="Q308" i="1"/>
  <c r="Q333" i="1"/>
  <c r="Q330" i="1"/>
  <c r="Q328" i="1"/>
  <c r="Q310" i="1"/>
  <c r="Q334" i="1"/>
  <c r="Q309" i="1"/>
  <c r="Q336" i="1"/>
  <c r="Q323" i="1"/>
  <c r="Q335" i="1"/>
  <c r="Q337" i="1"/>
  <c r="Q344" i="1"/>
  <c r="Q345" i="1"/>
  <c r="Q275" i="1"/>
  <c r="Q270" i="1"/>
  <c r="Q265" i="1"/>
  <c r="Q268" i="1"/>
  <c r="Q266" i="1"/>
  <c r="Q264" i="1"/>
  <c r="Q352" i="1"/>
  <c r="Q349" i="1"/>
  <c r="Q351" i="1"/>
  <c r="Q350" i="1"/>
  <c r="Q353" i="1"/>
  <c r="Q434" i="1"/>
  <c r="Q356" i="1"/>
  <c r="Q361" i="1"/>
  <c r="Q365" i="1"/>
  <c r="Q368" i="1"/>
  <c r="Q435" i="1"/>
  <c r="Q362" i="1"/>
  <c r="Q436" i="1"/>
  <c r="Q437" i="1"/>
  <c r="Q438" i="1"/>
  <c r="Q439" i="1"/>
  <c r="Q419" i="1"/>
  <c r="Q417" i="1"/>
  <c r="Q420" i="1"/>
  <c r="Q421" i="1"/>
  <c r="Q418" i="1"/>
  <c r="Q456" i="1"/>
  <c r="Q415" i="1"/>
  <c r="Q414" i="1"/>
  <c r="Q416" i="1"/>
  <c r="Q412" i="1"/>
  <c r="Q458" i="1"/>
  <c r="Q410" i="1"/>
  <c r="Q280" i="1"/>
  <c r="Q286" i="1"/>
  <c r="Q468" i="1"/>
  <c r="Q471" i="1"/>
  <c r="Q296" i="1"/>
  <c r="Q294" i="1"/>
  <c r="X50" i="1"/>
  <c r="X44" i="1"/>
  <c r="X46" i="1"/>
  <c r="X63" i="1"/>
  <c r="X57" i="1"/>
  <c r="X54" i="1"/>
  <c r="X65" i="1"/>
  <c r="X49" i="1"/>
  <c r="X34" i="1"/>
  <c r="X36" i="1"/>
  <c r="X38" i="1"/>
  <c r="X42" i="1"/>
  <c r="X64" i="1"/>
  <c r="X67" i="1"/>
  <c r="X52" i="1"/>
  <c r="X60" i="1"/>
  <c r="X41" i="1"/>
  <c r="X58" i="1"/>
  <c r="X45" i="1"/>
  <c r="X35" i="1"/>
  <c r="X37" i="1"/>
  <c r="X68" i="1"/>
  <c r="X39" i="1"/>
  <c r="X51" i="1"/>
  <c r="X30" i="1"/>
  <c r="X33" i="1"/>
  <c r="X53" i="1"/>
  <c r="X55" i="1"/>
  <c r="X61" i="1"/>
  <c r="X47" i="1"/>
  <c r="X59" i="1"/>
  <c r="X62" i="1"/>
  <c r="X27" i="1"/>
  <c r="X56" i="1"/>
  <c r="X43" i="1"/>
  <c r="X48" i="1"/>
  <c r="X12" i="1"/>
  <c r="X14" i="1"/>
  <c r="X40" i="1"/>
  <c r="X32" i="1"/>
  <c r="X26" i="1"/>
  <c r="X21" i="1"/>
  <c r="X133" i="1"/>
  <c r="X131" i="1"/>
  <c r="X110" i="1"/>
  <c r="X169" i="1"/>
  <c r="X107" i="1"/>
  <c r="X105" i="1"/>
  <c r="X113" i="1"/>
  <c r="X170" i="1"/>
  <c r="X148" i="1"/>
  <c r="X121" i="1"/>
  <c r="X161" i="1"/>
  <c r="X177" i="1"/>
  <c r="X159" i="1"/>
  <c r="X132" i="1"/>
  <c r="X236" i="1"/>
  <c r="X223" i="1"/>
  <c r="X231" i="1"/>
  <c r="X239" i="1"/>
  <c r="X237" i="1"/>
  <c r="X229" i="1"/>
  <c r="X218" i="1"/>
  <c r="X221" i="1"/>
  <c r="X235" i="1"/>
  <c r="X224" i="1"/>
  <c r="X226" i="1"/>
  <c r="X227" i="1"/>
  <c r="X219" i="1"/>
  <c r="X233" i="1"/>
  <c r="X295" i="1"/>
  <c r="X301" i="1"/>
  <c r="X299" i="1"/>
  <c r="X304" i="1"/>
  <c r="X313" i="1"/>
  <c r="X306" i="1"/>
  <c r="X298" i="1"/>
  <c r="X321" i="1"/>
  <c r="X297" i="1"/>
  <c r="X307" i="1"/>
  <c r="X300" i="1"/>
  <c r="X302" i="1"/>
  <c r="X317" i="1"/>
  <c r="X316" i="1"/>
  <c r="X311" i="1"/>
  <c r="X303" i="1"/>
  <c r="X327" i="1"/>
  <c r="X308" i="1"/>
  <c r="X333" i="1"/>
  <c r="X330" i="1"/>
  <c r="X328" i="1"/>
  <c r="X310" i="1"/>
  <c r="X334" i="1"/>
  <c r="X309" i="1"/>
  <c r="X336" i="1"/>
  <c r="X323" i="1"/>
  <c r="X335" i="1"/>
  <c r="X337" i="1"/>
  <c r="X344" i="1"/>
  <c r="X345" i="1"/>
  <c r="X275" i="1"/>
  <c r="X270" i="1"/>
  <c r="X265" i="1"/>
  <c r="X268" i="1"/>
  <c r="X266" i="1"/>
  <c r="X264" i="1"/>
  <c r="X352" i="1"/>
  <c r="X349" i="1"/>
  <c r="X351" i="1"/>
  <c r="X350" i="1"/>
  <c r="X353" i="1"/>
  <c r="X434" i="1"/>
  <c r="X356" i="1"/>
  <c r="X361" i="1"/>
  <c r="X365" i="1"/>
  <c r="X368" i="1"/>
  <c r="X435" i="1"/>
  <c r="X362" i="1"/>
  <c r="X436" i="1"/>
  <c r="X437" i="1"/>
  <c r="X438" i="1"/>
  <c r="X439" i="1"/>
  <c r="X419" i="1"/>
  <c r="X417" i="1"/>
  <c r="X420" i="1"/>
  <c r="X421" i="1"/>
  <c r="X418" i="1"/>
  <c r="X456" i="1"/>
  <c r="X415" i="1"/>
  <c r="X414" i="1"/>
  <c r="X416" i="1"/>
  <c r="X412" i="1"/>
  <c r="X458" i="1"/>
  <c r="X410" i="1"/>
  <c r="X280" i="1"/>
  <c r="X286" i="1"/>
  <c r="X468" i="1"/>
  <c r="X471" i="1"/>
  <c r="X296" i="1"/>
  <c r="X294" i="1"/>
  <c r="W296" i="1"/>
  <c r="W223" i="1"/>
  <c r="W294" i="1"/>
  <c r="W236" i="1"/>
  <c r="W471" i="1"/>
  <c r="W219" i="1"/>
  <c r="W468" i="1"/>
  <c r="W233" i="1"/>
  <c r="W420" i="1"/>
  <c r="W224" i="1"/>
  <c r="W415" i="1"/>
  <c r="W237" i="1"/>
  <c r="W421" i="1"/>
  <c r="W231" i="1"/>
  <c r="W416" i="1"/>
  <c r="W235" i="1"/>
  <c r="W417" i="1"/>
  <c r="W221" i="1"/>
  <c r="W414" i="1"/>
  <c r="W229" i="1"/>
  <c r="W419" i="1"/>
  <c r="W218" i="1"/>
  <c r="W412" i="1"/>
  <c r="W226" i="1"/>
  <c r="W418" i="1"/>
  <c r="W239" i="1"/>
  <c r="W410" i="1"/>
  <c r="W227" i="1"/>
  <c r="W264" i="1"/>
  <c r="W44" i="1"/>
  <c r="W270" i="1"/>
  <c r="W52" i="1"/>
  <c r="W439" i="1"/>
  <c r="W45" i="1"/>
  <c r="W438" i="1"/>
  <c r="W67" i="1"/>
  <c r="W300" i="1"/>
  <c r="W41" i="1"/>
  <c r="W333" i="1"/>
  <c r="W57" i="1"/>
  <c r="W308" i="1"/>
  <c r="W39" i="1"/>
  <c r="W301" i="1"/>
  <c r="W63" i="1"/>
  <c r="W307" i="1"/>
  <c r="W60" i="1"/>
  <c r="W321" i="1"/>
  <c r="W54" i="1"/>
  <c r="W328" i="1"/>
  <c r="W30" i="1"/>
  <c r="W327" i="1"/>
  <c r="W47" i="1"/>
  <c r="W323" i="1"/>
  <c r="W21" i="1"/>
  <c r="W335" i="1"/>
  <c r="W32" i="1"/>
  <c r="W265" i="1"/>
  <c r="W50" i="1"/>
  <c r="W266" i="1"/>
  <c r="W58" i="1"/>
  <c r="W434" i="1"/>
  <c r="W65" i="1"/>
  <c r="W436" i="1"/>
  <c r="W56" i="1"/>
  <c r="W304" i="1"/>
  <c r="W46" i="1"/>
  <c r="W309" i="1"/>
  <c r="W62" i="1"/>
  <c r="W299" i="1"/>
  <c r="W35" i="1"/>
  <c r="W302" i="1"/>
  <c r="W64" i="1"/>
  <c r="W313" i="1"/>
  <c r="W42" i="1"/>
  <c r="W303" i="1"/>
  <c r="W43" i="1"/>
  <c r="W297" i="1"/>
  <c r="W37" i="1"/>
  <c r="W310" i="1"/>
  <c r="W48" i="1"/>
  <c r="W295" i="1"/>
  <c r="W14" i="1"/>
  <c r="W298" i="1"/>
  <c r="W26" i="1"/>
  <c r="W275" i="1"/>
  <c r="W36" i="1"/>
  <c r="W268" i="1"/>
  <c r="W33" i="1"/>
  <c r="W437" i="1"/>
  <c r="W51" i="1"/>
  <c r="W435" i="1"/>
  <c r="W68" i="1"/>
  <c r="W345" i="1"/>
  <c r="W49" i="1"/>
  <c r="W306" i="1"/>
  <c r="W55" i="1"/>
  <c r="W337" i="1"/>
  <c r="W34" i="1"/>
  <c r="W311" i="1"/>
  <c r="W61" i="1"/>
  <c r="W334" i="1"/>
  <c r="W38" i="1"/>
  <c r="W316" i="1"/>
  <c r="W59" i="1"/>
  <c r="W336" i="1"/>
  <c r="W27" i="1"/>
  <c r="W317" i="1"/>
  <c r="W53" i="1"/>
  <c r="W344" i="1"/>
  <c r="W12" i="1"/>
  <c r="W330" i="1"/>
  <c r="W40" i="1"/>
  <c r="W286" i="1"/>
  <c r="W148" i="1"/>
  <c r="W280" i="1"/>
  <c r="W131" i="1"/>
  <c r="W458" i="1"/>
  <c r="W177" i="1"/>
  <c r="W456" i="1"/>
  <c r="W169" i="1"/>
  <c r="W356" i="1"/>
  <c r="W170" i="1"/>
  <c r="W351" i="1"/>
  <c r="W133" i="1"/>
  <c r="W368" i="1"/>
  <c r="W159" i="1"/>
  <c r="W350" i="1"/>
  <c r="W110" i="1"/>
  <c r="W365" i="1"/>
  <c r="W121" i="1"/>
  <c r="W352" i="1"/>
  <c r="W107" i="1"/>
  <c r="W361" i="1"/>
  <c r="W161" i="1"/>
  <c r="W349" i="1"/>
  <c r="W105" i="1"/>
  <c r="W362" i="1"/>
  <c r="W132" i="1"/>
  <c r="W353" i="1"/>
  <c r="W113" i="1"/>
  <c r="R296" i="1"/>
  <c r="S296" i="1"/>
  <c r="R223" i="1"/>
  <c r="S223" i="1"/>
  <c r="R294" i="1"/>
  <c r="S294" i="1"/>
  <c r="R236" i="1"/>
  <c r="S236" i="1"/>
  <c r="R471" i="1"/>
  <c r="S471" i="1"/>
  <c r="R219" i="1"/>
  <c r="S219" i="1"/>
  <c r="R468" i="1"/>
  <c r="S468" i="1"/>
  <c r="R233" i="1"/>
  <c r="S233" i="1"/>
  <c r="R420" i="1"/>
  <c r="S420" i="1"/>
  <c r="R224" i="1"/>
  <c r="S224" i="1"/>
  <c r="R415" i="1"/>
  <c r="S415" i="1"/>
  <c r="R237" i="1"/>
  <c r="S237" i="1"/>
  <c r="R421" i="1"/>
  <c r="S421" i="1"/>
  <c r="R231" i="1"/>
  <c r="S231" i="1"/>
  <c r="R416" i="1"/>
  <c r="S416" i="1"/>
  <c r="R235" i="1"/>
  <c r="S235" i="1"/>
  <c r="R417" i="1"/>
  <c r="S417" i="1"/>
  <c r="R221" i="1"/>
  <c r="S221" i="1"/>
  <c r="R414" i="1"/>
  <c r="S414" i="1"/>
  <c r="R229" i="1"/>
  <c r="S229" i="1"/>
  <c r="R419" i="1"/>
  <c r="S419" i="1"/>
  <c r="R218" i="1"/>
  <c r="S218" i="1"/>
  <c r="R412" i="1"/>
  <c r="S412" i="1"/>
  <c r="R226" i="1"/>
  <c r="S226" i="1"/>
  <c r="R418" i="1"/>
  <c r="S418" i="1"/>
  <c r="R239" i="1"/>
  <c r="S239" i="1"/>
  <c r="R410" i="1"/>
  <c r="S410" i="1"/>
  <c r="R227" i="1"/>
  <c r="S227" i="1"/>
  <c r="R264" i="1"/>
  <c r="S264" i="1"/>
  <c r="R44" i="1"/>
  <c r="S44" i="1"/>
  <c r="R270" i="1"/>
  <c r="S270" i="1"/>
  <c r="R52" i="1"/>
  <c r="S52" i="1"/>
  <c r="R439" i="1"/>
  <c r="S439" i="1"/>
  <c r="R45" i="1"/>
  <c r="S45" i="1"/>
  <c r="R438" i="1"/>
  <c r="S438" i="1"/>
  <c r="R67" i="1"/>
  <c r="S67" i="1"/>
  <c r="R300" i="1"/>
  <c r="S300" i="1"/>
  <c r="R41" i="1"/>
  <c r="S41" i="1"/>
  <c r="R333" i="1"/>
  <c r="S333" i="1"/>
  <c r="R57" i="1"/>
  <c r="S57" i="1"/>
  <c r="R308" i="1"/>
  <c r="S308" i="1"/>
  <c r="R39" i="1"/>
  <c r="S39" i="1"/>
  <c r="R301" i="1"/>
  <c r="S301" i="1"/>
  <c r="R63" i="1"/>
  <c r="S63" i="1"/>
  <c r="R307" i="1"/>
  <c r="S307" i="1"/>
  <c r="R60" i="1"/>
  <c r="S60" i="1"/>
  <c r="R321" i="1"/>
  <c r="S321" i="1"/>
  <c r="R54" i="1"/>
  <c r="S54" i="1"/>
  <c r="R328" i="1"/>
  <c r="S328" i="1"/>
  <c r="R30" i="1"/>
  <c r="S30" i="1"/>
  <c r="R327" i="1"/>
  <c r="S327" i="1"/>
  <c r="R47" i="1"/>
  <c r="S47" i="1"/>
  <c r="R323" i="1"/>
  <c r="S323" i="1"/>
  <c r="R21" i="1"/>
  <c r="S21" i="1"/>
  <c r="R335" i="1"/>
  <c r="S335" i="1"/>
  <c r="R32" i="1"/>
  <c r="S32" i="1"/>
  <c r="R265" i="1"/>
  <c r="S265" i="1"/>
  <c r="R50" i="1"/>
  <c r="S50" i="1"/>
  <c r="R266" i="1"/>
  <c r="S266" i="1"/>
  <c r="R58" i="1"/>
  <c r="S58" i="1"/>
  <c r="R434" i="1"/>
  <c r="S434" i="1"/>
  <c r="R65" i="1"/>
  <c r="S65" i="1"/>
  <c r="R436" i="1"/>
  <c r="S436" i="1"/>
  <c r="R56" i="1"/>
  <c r="S56" i="1"/>
  <c r="R304" i="1"/>
  <c r="S304" i="1"/>
  <c r="R46" i="1"/>
  <c r="S46" i="1"/>
  <c r="R309" i="1"/>
  <c r="S309" i="1"/>
  <c r="R62" i="1"/>
  <c r="S62" i="1"/>
  <c r="R299" i="1"/>
  <c r="S299" i="1"/>
  <c r="R35" i="1"/>
  <c r="S35" i="1"/>
  <c r="R302" i="1"/>
  <c r="S302" i="1"/>
  <c r="R64" i="1"/>
  <c r="S64" i="1"/>
  <c r="R313" i="1"/>
  <c r="S313" i="1"/>
  <c r="R42" i="1"/>
  <c r="S42" i="1"/>
  <c r="R303" i="1"/>
  <c r="S303" i="1"/>
  <c r="R43" i="1"/>
  <c r="S43" i="1"/>
  <c r="R297" i="1"/>
  <c r="S297" i="1"/>
  <c r="R37" i="1"/>
  <c r="S37" i="1"/>
  <c r="R310" i="1"/>
  <c r="S310" i="1"/>
  <c r="R48" i="1"/>
  <c r="S48" i="1"/>
  <c r="R295" i="1"/>
  <c r="S295" i="1"/>
  <c r="R14" i="1"/>
  <c r="S14" i="1"/>
  <c r="R298" i="1"/>
  <c r="S298" i="1"/>
  <c r="R26" i="1"/>
  <c r="S26" i="1"/>
  <c r="R275" i="1"/>
  <c r="S275" i="1"/>
  <c r="R36" i="1"/>
  <c r="S36" i="1"/>
  <c r="R268" i="1"/>
  <c r="S268" i="1"/>
  <c r="R33" i="1"/>
  <c r="S33" i="1"/>
  <c r="R437" i="1"/>
  <c r="S437" i="1"/>
  <c r="R51" i="1"/>
  <c r="S51" i="1"/>
  <c r="R435" i="1"/>
  <c r="S435" i="1"/>
  <c r="R68" i="1"/>
  <c r="S68" i="1"/>
  <c r="R345" i="1"/>
  <c r="S345" i="1"/>
  <c r="R49" i="1"/>
  <c r="S49" i="1"/>
  <c r="R306" i="1"/>
  <c r="S306" i="1"/>
  <c r="R55" i="1"/>
  <c r="S55" i="1"/>
  <c r="R337" i="1"/>
  <c r="S337" i="1"/>
  <c r="R34" i="1"/>
  <c r="S34" i="1"/>
  <c r="R311" i="1"/>
  <c r="S311" i="1"/>
  <c r="R61" i="1"/>
  <c r="S61" i="1"/>
  <c r="R334" i="1"/>
  <c r="S334" i="1"/>
  <c r="R38" i="1"/>
  <c r="S38" i="1"/>
  <c r="R316" i="1"/>
  <c r="S316" i="1"/>
  <c r="R59" i="1"/>
  <c r="S59" i="1"/>
  <c r="R336" i="1"/>
  <c r="S336" i="1"/>
  <c r="R27" i="1"/>
  <c r="S27" i="1"/>
  <c r="R317" i="1"/>
  <c r="S317" i="1"/>
  <c r="R53" i="1"/>
  <c r="S53" i="1"/>
  <c r="R344" i="1"/>
  <c r="S344" i="1"/>
  <c r="R12" i="1"/>
  <c r="S12" i="1"/>
  <c r="R330" i="1"/>
  <c r="S330" i="1"/>
  <c r="R40" i="1"/>
  <c r="S40" i="1"/>
  <c r="R286" i="1"/>
  <c r="S286" i="1"/>
  <c r="R148" i="1"/>
  <c r="S148" i="1"/>
  <c r="R280" i="1"/>
  <c r="S280" i="1"/>
  <c r="R131" i="1"/>
  <c r="S131" i="1"/>
  <c r="R458" i="1"/>
  <c r="S458" i="1"/>
  <c r="R177" i="1"/>
  <c r="S177" i="1"/>
  <c r="R456" i="1"/>
  <c r="S456" i="1"/>
  <c r="R169" i="1"/>
  <c r="S169" i="1"/>
  <c r="R356" i="1"/>
  <c r="S356" i="1"/>
  <c r="R170" i="1"/>
  <c r="S170" i="1"/>
  <c r="R351" i="1"/>
  <c r="S351" i="1"/>
  <c r="R133" i="1"/>
  <c r="S133" i="1"/>
  <c r="R368" i="1"/>
  <c r="S368" i="1"/>
  <c r="R159" i="1"/>
  <c r="S159" i="1"/>
  <c r="R350" i="1"/>
  <c r="S350" i="1"/>
  <c r="R110" i="1"/>
  <c r="S110" i="1"/>
  <c r="R365" i="1"/>
  <c r="S365" i="1"/>
  <c r="R121" i="1"/>
  <c r="S121" i="1"/>
  <c r="R352" i="1"/>
  <c r="S352" i="1"/>
  <c r="R107" i="1"/>
  <c r="S107" i="1"/>
  <c r="R361" i="1"/>
  <c r="S361" i="1"/>
  <c r="R161" i="1"/>
  <c r="S161" i="1"/>
  <c r="R349" i="1"/>
  <c r="S349" i="1"/>
  <c r="R105" i="1"/>
  <c r="S105" i="1"/>
  <c r="R362" i="1"/>
  <c r="S362" i="1"/>
  <c r="R132" i="1"/>
  <c r="S132" i="1"/>
  <c r="R353" i="1"/>
  <c r="S353" i="1"/>
  <c r="R113" i="1"/>
  <c r="S113" i="1"/>
  <c r="K296" i="1"/>
  <c r="T296" i="1" s="1"/>
  <c r="L296" i="1"/>
  <c r="U296" i="1" s="1"/>
  <c r="O296" i="1"/>
  <c r="K223" i="1"/>
  <c r="T223" i="1" s="1"/>
  <c r="L223" i="1"/>
  <c r="U223" i="1" s="1"/>
  <c r="O223" i="1"/>
  <c r="K294" i="1"/>
  <c r="T294" i="1" s="1"/>
  <c r="L294" i="1"/>
  <c r="U294" i="1" s="1"/>
  <c r="O294" i="1"/>
  <c r="K236" i="1"/>
  <c r="T236" i="1" s="1"/>
  <c r="L236" i="1"/>
  <c r="U236" i="1" s="1"/>
  <c r="O236" i="1"/>
  <c r="K471" i="1"/>
  <c r="T471" i="1" s="1"/>
  <c r="L471" i="1"/>
  <c r="U471" i="1" s="1"/>
  <c r="O471" i="1"/>
  <c r="K219" i="1"/>
  <c r="T219" i="1" s="1"/>
  <c r="L219" i="1"/>
  <c r="U219" i="1" s="1"/>
  <c r="O219" i="1"/>
  <c r="K468" i="1"/>
  <c r="T468" i="1" s="1"/>
  <c r="L468" i="1"/>
  <c r="U468" i="1" s="1"/>
  <c r="O468" i="1"/>
  <c r="K233" i="1"/>
  <c r="T233" i="1" s="1"/>
  <c r="L233" i="1"/>
  <c r="U233" i="1" s="1"/>
  <c r="O233" i="1"/>
  <c r="K420" i="1"/>
  <c r="T420" i="1" s="1"/>
  <c r="L420" i="1"/>
  <c r="U420" i="1" s="1"/>
  <c r="O420" i="1"/>
  <c r="K224" i="1"/>
  <c r="T224" i="1" s="1"/>
  <c r="L224" i="1"/>
  <c r="U224" i="1" s="1"/>
  <c r="O224" i="1"/>
  <c r="K415" i="1"/>
  <c r="T415" i="1" s="1"/>
  <c r="L415" i="1"/>
  <c r="U415" i="1" s="1"/>
  <c r="O415" i="1"/>
  <c r="K237" i="1"/>
  <c r="T237" i="1" s="1"/>
  <c r="L237" i="1"/>
  <c r="U237" i="1" s="1"/>
  <c r="O237" i="1"/>
  <c r="K421" i="1"/>
  <c r="T421" i="1" s="1"/>
  <c r="L421" i="1"/>
  <c r="U421" i="1" s="1"/>
  <c r="O421" i="1"/>
  <c r="K231" i="1"/>
  <c r="T231" i="1" s="1"/>
  <c r="L231" i="1"/>
  <c r="U231" i="1" s="1"/>
  <c r="O231" i="1"/>
  <c r="K416" i="1"/>
  <c r="T416" i="1" s="1"/>
  <c r="L416" i="1"/>
  <c r="U416" i="1" s="1"/>
  <c r="O416" i="1"/>
  <c r="K235" i="1"/>
  <c r="T235" i="1" s="1"/>
  <c r="L235" i="1"/>
  <c r="U235" i="1" s="1"/>
  <c r="O235" i="1"/>
  <c r="K417" i="1"/>
  <c r="T417" i="1" s="1"/>
  <c r="L417" i="1"/>
  <c r="U417" i="1" s="1"/>
  <c r="O417" i="1"/>
  <c r="K221" i="1"/>
  <c r="T221" i="1" s="1"/>
  <c r="L221" i="1"/>
  <c r="U221" i="1" s="1"/>
  <c r="O221" i="1"/>
  <c r="K414" i="1"/>
  <c r="T414" i="1" s="1"/>
  <c r="L414" i="1"/>
  <c r="U414" i="1" s="1"/>
  <c r="O414" i="1"/>
  <c r="K229" i="1"/>
  <c r="T229" i="1" s="1"/>
  <c r="L229" i="1"/>
  <c r="U229" i="1" s="1"/>
  <c r="O229" i="1"/>
  <c r="K419" i="1"/>
  <c r="T419" i="1" s="1"/>
  <c r="L419" i="1"/>
  <c r="U419" i="1" s="1"/>
  <c r="O419" i="1"/>
  <c r="K218" i="1"/>
  <c r="T218" i="1" s="1"/>
  <c r="L218" i="1"/>
  <c r="U218" i="1" s="1"/>
  <c r="O218" i="1"/>
  <c r="K412" i="1"/>
  <c r="T412" i="1" s="1"/>
  <c r="L412" i="1"/>
  <c r="U412" i="1" s="1"/>
  <c r="O412" i="1"/>
  <c r="K226" i="1"/>
  <c r="T226" i="1" s="1"/>
  <c r="L226" i="1"/>
  <c r="U226" i="1" s="1"/>
  <c r="O226" i="1"/>
  <c r="K418" i="1"/>
  <c r="T418" i="1" s="1"/>
  <c r="L418" i="1"/>
  <c r="U418" i="1" s="1"/>
  <c r="O418" i="1"/>
  <c r="K239" i="1"/>
  <c r="T239" i="1" s="1"/>
  <c r="L239" i="1"/>
  <c r="U239" i="1" s="1"/>
  <c r="O239" i="1"/>
  <c r="K410" i="1"/>
  <c r="T410" i="1" s="1"/>
  <c r="L410" i="1"/>
  <c r="U410" i="1" s="1"/>
  <c r="O410" i="1"/>
  <c r="K227" i="1"/>
  <c r="T227" i="1" s="1"/>
  <c r="L227" i="1"/>
  <c r="U227" i="1" s="1"/>
  <c r="O227" i="1"/>
  <c r="K264" i="1"/>
  <c r="T264" i="1" s="1"/>
  <c r="L264" i="1"/>
  <c r="U264" i="1" s="1"/>
  <c r="O264" i="1"/>
  <c r="K44" i="1"/>
  <c r="T44" i="1" s="1"/>
  <c r="L44" i="1"/>
  <c r="U44" i="1" s="1"/>
  <c r="O44" i="1"/>
  <c r="K270" i="1"/>
  <c r="T270" i="1" s="1"/>
  <c r="L270" i="1"/>
  <c r="U270" i="1" s="1"/>
  <c r="O270" i="1"/>
  <c r="K52" i="1"/>
  <c r="T52" i="1" s="1"/>
  <c r="L52" i="1"/>
  <c r="U52" i="1" s="1"/>
  <c r="O52" i="1"/>
  <c r="K439" i="1"/>
  <c r="T439" i="1" s="1"/>
  <c r="L439" i="1"/>
  <c r="U439" i="1" s="1"/>
  <c r="O439" i="1"/>
  <c r="K45" i="1"/>
  <c r="T45" i="1" s="1"/>
  <c r="L45" i="1"/>
  <c r="U45" i="1" s="1"/>
  <c r="O45" i="1"/>
  <c r="K438" i="1"/>
  <c r="T438" i="1" s="1"/>
  <c r="L438" i="1"/>
  <c r="U438" i="1" s="1"/>
  <c r="O438" i="1"/>
  <c r="K67" i="1"/>
  <c r="T67" i="1" s="1"/>
  <c r="L67" i="1"/>
  <c r="U67" i="1" s="1"/>
  <c r="O67" i="1"/>
  <c r="K300" i="1"/>
  <c r="T300" i="1" s="1"/>
  <c r="L300" i="1"/>
  <c r="U300" i="1" s="1"/>
  <c r="O300" i="1"/>
  <c r="K41" i="1"/>
  <c r="T41" i="1" s="1"/>
  <c r="L41" i="1"/>
  <c r="U41" i="1" s="1"/>
  <c r="O41" i="1"/>
  <c r="K333" i="1"/>
  <c r="T333" i="1" s="1"/>
  <c r="L333" i="1"/>
  <c r="U333" i="1" s="1"/>
  <c r="O333" i="1"/>
  <c r="K57" i="1"/>
  <c r="T57" i="1" s="1"/>
  <c r="L57" i="1"/>
  <c r="U57" i="1" s="1"/>
  <c r="O57" i="1"/>
  <c r="K308" i="1"/>
  <c r="T308" i="1" s="1"/>
  <c r="L308" i="1"/>
  <c r="U308" i="1" s="1"/>
  <c r="O308" i="1"/>
  <c r="K39" i="1"/>
  <c r="T39" i="1" s="1"/>
  <c r="L39" i="1"/>
  <c r="U39" i="1" s="1"/>
  <c r="O39" i="1"/>
  <c r="K301" i="1"/>
  <c r="T301" i="1" s="1"/>
  <c r="L301" i="1"/>
  <c r="U301" i="1" s="1"/>
  <c r="O301" i="1"/>
  <c r="K63" i="1"/>
  <c r="T63" i="1" s="1"/>
  <c r="L63" i="1"/>
  <c r="U63" i="1" s="1"/>
  <c r="O63" i="1"/>
  <c r="K307" i="1"/>
  <c r="T307" i="1" s="1"/>
  <c r="L307" i="1"/>
  <c r="U307" i="1" s="1"/>
  <c r="O307" i="1"/>
  <c r="K60" i="1"/>
  <c r="T60" i="1" s="1"/>
  <c r="L60" i="1"/>
  <c r="U60" i="1" s="1"/>
  <c r="O60" i="1"/>
  <c r="K321" i="1"/>
  <c r="T321" i="1" s="1"/>
  <c r="L321" i="1"/>
  <c r="U321" i="1" s="1"/>
  <c r="O321" i="1"/>
  <c r="K54" i="1"/>
  <c r="T54" i="1" s="1"/>
  <c r="L54" i="1"/>
  <c r="U54" i="1" s="1"/>
  <c r="O54" i="1"/>
  <c r="K328" i="1"/>
  <c r="T328" i="1" s="1"/>
  <c r="L328" i="1"/>
  <c r="U328" i="1" s="1"/>
  <c r="O328" i="1"/>
  <c r="K30" i="1"/>
  <c r="T30" i="1" s="1"/>
  <c r="L30" i="1"/>
  <c r="U30" i="1" s="1"/>
  <c r="O30" i="1"/>
  <c r="K327" i="1"/>
  <c r="T327" i="1" s="1"/>
  <c r="L327" i="1"/>
  <c r="U327" i="1" s="1"/>
  <c r="O327" i="1"/>
  <c r="K47" i="1"/>
  <c r="T47" i="1" s="1"/>
  <c r="L47" i="1"/>
  <c r="U47" i="1" s="1"/>
  <c r="O47" i="1"/>
  <c r="K323" i="1"/>
  <c r="T323" i="1" s="1"/>
  <c r="L323" i="1"/>
  <c r="U323" i="1" s="1"/>
  <c r="O323" i="1"/>
  <c r="K21" i="1"/>
  <c r="T21" i="1" s="1"/>
  <c r="L21" i="1"/>
  <c r="U21" i="1" s="1"/>
  <c r="O21" i="1"/>
  <c r="K335" i="1"/>
  <c r="T335" i="1" s="1"/>
  <c r="L335" i="1"/>
  <c r="U335" i="1" s="1"/>
  <c r="O335" i="1"/>
  <c r="K32" i="1"/>
  <c r="T32" i="1" s="1"/>
  <c r="L32" i="1"/>
  <c r="U32" i="1" s="1"/>
  <c r="O32" i="1"/>
  <c r="K265" i="1"/>
  <c r="T265" i="1" s="1"/>
  <c r="L265" i="1"/>
  <c r="U265" i="1" s="1"/>
  <c r="O265" i="1"/>
  <c r="K50" i="1"/>
  <c r="T50" i="1" s="1"/>
  <c r="L50" i="1"/>
  <c r="U50" i="1" s="1"/>
  <c r="O50" i="1"/>
  <c r="K266" i="1"/>
  <c r="T266" i="1" s="1"/>
  <c r="L266" i="1"/>
  <c r="U266" i="1" s="1"/>
  <c r="O266" i="1"/>
  <c r="K58" i="1"/>
  <c r="T58" i="1" s="1"/>
  <c r="L58" i="1"/>
  <c r="U58" i="1" s="1"/>
  <c r="O58" i="1"/>
  <c r="K434" i="1"/>
  <c r="T434" i="1" s="1"/>
  <c r="L434" i="1"/>
  <c r="U434" i="1" s="1"/>
  <c r="O434" i="1"/>
  <c r="K65" i="1"/>
  <c r="T65" i="1" s="1"/>
  <c r="L65" i="1"/>
  <c r="U65" i="1" s="1"/>
  <c r="O65" i="1"/>
  <c r="K436" i="1"/>
  <c r="T436" i="1" s="1"/>
  <c r="L436" i="1"/>
  <c r="U436" i="1" s="1"/>
  <c r="O436" i="1"/>
  <c r="K56" i="1"/>
  <c r="T56" i="1" s="1"/>
  <c r="L56" i="1"/>
  <c r="U56" i="1" s="1"/>
  <c r="O56" i="1"/>
  <c r="K304" i="1"/>
  <c r="T304" i="1" s="1"/>
  <c r="L304" i="1"/>
  <c r="U304" i="1" s="1"/>
  <c r="O304" i="1"/>
  <c r="K46" i="1"/>
  <c r="T46" i="1" s="1"/>
  <c r="L46" i="1"/>
  <c r="U46" i="1" s="1"/>
  <c r="O46" i="1"/>
  <c r="K309" i="1"/>
  <c r="T309" i="1" s="1"/>
  <c r="L309" i="1"/>
  <c r="U309" i="1" s="1"/>
  <c r="O309" i="1"/>
  <c r="K62" i="1"/>
  <c r="T62" i="1" s="1"/>
  <c r="L62" i="1"/>
  <c r="U62" i="1" s="1"/>
  <c r="O62" i="1"/>
  <c r="K299" i="1"/>
  <c r="T299" i="1" s="1"/>
  <c r="L299" i="1"/>
  <c r="U299" i="1" s="1"/>
  <c r="O299" i="1"/>
  <c r="K35" i="1"/>
  <c r="T35" i="1" s="1"/>
  <c r="L35" i="1"/>
  <c r="U35" i="1" s="1"/>
  <c r="O35" i="1"/>
  <c r="K302" i="1"/>
  <c r="T302" i="1" s="1"/>
  <c r="L302" i="1"/>
  <c r="U302" i="1" s="1"/>
  <c r="O302" i="1"/>
  <c r="K64" i="1"/>
  <c r="T64" i="1" s="1"/>
  <c r="L64" i="1"/>
  <c r="U64" i="1" s="1"/>
  <c r="O64" i="1"/>
  <c r="K313" i="1"/>
  <c r="T313" i="1" s="1"/>
  <c r="L313" i="1"/>
  <c r="U313" i="1" s="1"/>
  <c r="O313" i="1"/>
  <c r="K42" i="1"/>
  <c r="T42" i="1" s="1"/>
  <c r="L42" i="1"/>
  <c r="U42" i="1" s="1"/>
  <c r="O42" i="1"/>
  <c r="K303" i="1"/>
  <c r="T303" i="1" s="1"/>
  <c r="L303" i="1"/>
  <c r="U303" i="1" s="1"/>
  <c r="O303" i="1"/>
  <c r="K43" i="1"/>
  <c r="T43" i="1" s="1"/>
  <c r="L43" i="1"/>
  <c r="U43" i="1" s="1"/>
  <c r="O43" i="1"/>
  <c r="K297" i="1"/>
  <c r="T297" i="1" s="1"/>
  <c r="L297" i="1"/>
  <c r="U297" i="1" s="1"/>
  <c r="O297" i="1"/>
  <c r="K37" i="1"/>
  <c r="T37" i="1" s="1"/>
  <c r="L37" i="1"/>
  <c r="U37" i="1" s="1"/>
  <c r="O37" i="1"/>
  <c r="K310" i="1"/>
  <c r="T310" i="1" s="1"/>
  <c r="L310" i="1"/>
  <c r="U310" i="1" s="1"/>
  <c r="O310" i="1"/>
  <c r="K48" i="1"/>
  <c r="T48" i="1" s="1"/>
  <c r="L48" i="1"/>
  <c r="U48" i="1" s="1"/>
  <c r="O48" i="1"/>
  <c r="K295" i="1"/>
  <c r="T295" i="1" s="1"/>
  <c r="L295" i="1"/>
  <c r="U295" i="1" s="1"/>
  <c r="O295" i="1"/>
  <c r="K14" i="1"/>
  <c r="T14" i="1" s="1"/>
  <c r="L14" i="1"/>
  <c r="U14" i="1" s="1"/>
  <c r="O14" i="1"/>
  <c r="K298" i="1"/>
  <c r="T298" i="1" s="1"/>
  <c r="L298" i="1"/>
  <c r="U298" i="1" s="1"/>
  <c r="O298" i="1"/>
  <c r="K26" i="1"/>
  <c r="T26" i="1" s="1"/>
  <c r="L26" i="1"/>
  <c r="U26" i="1" s="1"/>
  <c r="O26" i="1"/>
  <c r="K275" i="1"/>
  <c r="T275" i="1" s="1"/>
  <c r="L275" i="1"/>
  <c r="U275" i="1" s="1"/>
  <c r="O275" i="1"/>
  <c r="K36" i="1"/>
  <c r="T36" i="1" s="1"/>
  <c r="L36" i="1"/>
  <c r="U36" i="1" s="1"/>
  <c r="O36" i="1"/>
  <c r="K268" i="1"/>
  <c r="T268" i="1" s="1"/>
  <c r="L268" i="1"/>
  <c r="U268" i="1" s="1"/>
  <c r="O268" i="1"/>
  <c r="K33" i="1"/>
  <c r="T33" i="1" s="1"/>
  <c r="L33" i="1"/>
  <c r="U33" i="1" s="1"/>
  <c r="O33" i="1"/>
  <c r="K437" i="1"/>
  <c r="T437" i="1" s="1"/>
  <c r="L437" i="1"/>
  <c r="U437" i="1" s="1"/>
  <c r="O437" i="1"/>
  <c r="K51" i="1"/>
  <c r="T51" i="1" s="1"/>
  <c r="L51" i="1"/>
  <c r="U51" i="1" s="1"/>
  <c r="O51" i="1"/>
  <c r="K435" i="1"/>
  <c r="T435" i="1" s="1"/>
  <c r="L435" i="1"/>
  <c r="U435" i="1" s="1"/>
  <c r="O435" i="1"/>
  <c r="K68" i="1"/>
  <c r="T68" i="1" s="1"/>
  <c r="L68" i="1"/>
  <c r="U68" i="1" s="1"/>
  <c r="O68" i="1"/>
  <c r="K345" i="1"/>
  <c r="T345" i="1" s="1"/>
  <c r="L345" i="1"/>
  <c r="U345" i="1" s="1"/>
  <c r="O345" i="1"/>
  <c r="K49" i="1"/>
  <c r="T49" i="1" s="1"/>
  <c r="L49" i="1"/>
  <c r="U49" i="1" s="1"/>
  <c r="O49" i="1"/>
  <c r="K306" i="1"/>
  <c r="T306" i="1" s="1"/>
  <c r="L306" i="1"/>
  <c r="U306" i="1" s="1"/>
  <c r="O306" i="1"/>
  <c r="K55" i="1"/>
  <c r="T55" i="1" s="1"/>
  <c r="L55" i="1"/>
  <c r="U55" i="1" s="1"/>
  <c r="O55" i="1"/>
  <c r="K337" i="1"/>
  <c r="T337" i="1" s="1"/>
  <c r="L337" i="1"/>
  <c r="U337" i="1" s="1"/>
  <c r="O337" i="1"/>
  <c r="K34" i="1"/>
  <c r="T34" i="1" s="1"/>
  <c r="L34" i="1"/>
  <c r="U34" i="1" s="1"/>
  <c r="O34" i="1"/>
  <c r="K311" i="1"/>
  <c r="T311" i="1" s="1"/>
  <c r="L311" i="1"/>
  <c r="U311" i="1" s="1"/>
  <c r="O311" i="1"/>
  <c r="K61" i="1"/>
  <c r="T61" i="1" s="1"/>
  <c r="L61" i="1"/>
  <c r="U61" i="1" s="1"/>
  <c r="O61" i="1"/>
  <c r="K334" i="1"/>
  <c r="T334" i="1" s="1"/>
  <c r="L334" i="1"/>
  <c r="U334" i="1" s="1"/>
  <c r="O334" i="1"/>
  <c r="K38" i="1"/>
  <c r="T38" i="1" s="1"/>
  <c r="L38" i="1"/>
  <c r="U38" i="1" s="1"/>
  <c r="O38" i="1"/>
  <c r="K316" i="1"/>
  <c r="T316" i="1" s="1"/>
  <c r="L316" i="1"/>
  <c r="U316" i="1" s="1"/>
  <c r="O316" i="1"/>
  <c r="K59" i="1"/>
  <c r="T59" i="1" s="1"/>
  <c r="L59" i="1"/>
  <c r="U59" i="1" s="1"/>
  <c r="O59" i="1"/>
  <c r="K336" i="1"/>
  <c r="T336" i="1" s="1"/>
  <c r="L336" i="1"/>
  <c r="U336" i="1" s="1"/>
  <c r="O336" i="1"/>
  <c r="K27" i="1"/>
  <c r="T27" i="1" s="1"/>
  <c r="L27" i="1"/>
  <c r="U27" i="1" s="1"/>
  <c r="O27" i="1"/>
  <c r="K317" i="1"/>
  <c r="T317" i="1" s="1"/>
  <c r="L317" i="1"/>
  <c r="U317" i="1" s="1"/>
  <c r="O317" i="1"/>
  <c r="K53" i="1"/>
  <c r="T53" i="1" s="1"/>
  <c r="L53" i="1"/>
  <c r="U53" i="1" s="1"/>
  <c r="O53" i="1"/>
  <c r="K344" i="1"/>
  <c r="T344" i="1" s="1"/>
  <c r="L344" i="1"/>
  <c r="U344" i="1" s="1"/>
  <c r="O344" i="1"/>
  <c r="K12" i="1"/>
  <c r="T12" i="1" s="1"/>
  <c r="L12" i="1"/>
  <c r="U12" i="1" s="1"/>
  <c r="O12" i="1"/>
  <c r="K330" i="1"/>
  <c r="T330" i="1" s="1"/>
  <c r="L330" i="1"/>
  <c r="U330" i="1" s="1"/>
  <c r="O330" i="1"/>
  <c r="K40" i="1"/>
  <c r="T40" i="1" s="1"/>
  <c r="L40" i="1"/>
  <c r="U40" i="1" s="1"/>
  <c r="O40" i="1"/>
  <c r="K286" i="1"/>
  <c r="T286" i="1" s="1"/>
  <c r="L286" i="1"/>
  <c r="U286" i="1" s="1"/>
  <c r="O286" i="1"/>
  <c r="K148" i="1"/>
  <c r="T148" i="1" s="1"/>
  <c r="L148" i="1"/>
  <c r="U148" i="1" s="1"/>
  <c r="O148" i="1"/>
  <c r="K280" i="1"/>
  <c r="T280" i="1" s="1"/>
  <c r="L280" i="1"/>
  <c r="U280" i="1" s="1"/>
  <c r="O280" i="1"/>
  <c r="K131" i="1"/>
  <c r="T131" i="1" s="1"/>
  <c r="L131" i="1"/>
  <c r="U131" i="1" s="1"/>
  <c r="O131" i="1"/>
  <c r="K458" i="1"/>
  <c r="T458" i="1" s="1"/>
  <c r="L458" i="1"/>
  <c r="U458" i="1" s="1"/>
  <c r="O458" i="1"/>
  <c r="K177" i="1"/>
  <c r="T177" i="1" s="1"/>
  <c r="L177" i="1"/>
  <c r="U177" i="1" s="1"/>
  <c r="O177" i="1"/>
  <c r="K456" i="1"/>
  <c r="T456" i="1" s="1"/>
  <c r="L456" i="1"/>
  <c r="U456" i="1" s="1"/>
  <c r="O456" i="1"/>
  <c r="K169" i="1"/>
  <c r="T169" i="1" s="1"/>
  <c r="L169" i="1"/>
  <c r="U169" i="1" s="1"/>
  <c r="O169" i="1"/>
  <c r="K356" i="1"/>
  <c r="T356" i="1" s="1"/>
  <c r="L356" i="1"/>
  <c r="U356" i="1" s="1"/>
  <c r="O356" i="1"/>
  <c r="K170" i="1"/>
  <c r="T170" i="1" s="1"/>
  <c r="L170" i="1"/>
  <c r="U170" i="1" s="1"/>
  <c r="O170" i="1"/>
  <c r="K351" i="1"/>
  <c r="T351" i="1" s="1"/>
  <c r="L351" i="1"/>
  <c r="U351" i="1" s="1"/>
  <c r="O351" i="1"/>
  <c r="K133" i="1"/>
  <c r="T133" i="1" s="1"/>
  <c r="L133" i="1"/>
  <c r="U133" i="1" s="1"/>
  <c r="O133" i="1"/>
  <c r="K368" i="1"/>
  <c r="T368" i="1" s="1"/>
  <c r="L368" i="1"/>
  <c r="U368" i="1" s="1"/>
  <c r="O368" i="1"/>
  <c r="K159" i="1"/>
  <c r="T159" i="1" s="1"/>
  <c r="L159" i="1"/>
  <c r="U159" i="1" s="1"/>
  <c r="O159" i="1"/>
  <c r="K350" i="1"/>
  <c r="T350" i="1" s="1"/>
  <c r="L350" i="1"/>
  <c r="U350" i="1" s="1"/>
  <c r="O350" i="1"/>
  <c r="K110" i="1"/>
  <c r="T110" i="1" s="1"/>
  <c r="L110" i="1"/>
  <c r="U110" i="1" s="1"/>
  <c r="O110" i="1"/>
  <c r="K365" i="1"/>
  <c r="T365" i="1" s="1"/>
  <c r="L365" i="1"/>
  <c r="U365" i="1" s="1"/>
  <c r="O365" i="1"/>
  <c r="K121" i="1"/>
  <c r="T121" i="1" s="1"/>
  <c r="L121" i="1"/>
  <c r="U121" i="1" s="1"/>
  <c r="O121" i="1"/>
  <c r="K352" i="1"/>
  <c r="T352" i="1" s="1"/>
  <c r="L352" i="1"/>
  <c r="U352" i="1" s="1"/>
  <c r="O352" i="1"/>
  <c r="K107" i="1"/>
  <c r="T107" i="1" s="1"/>
  <c r="L107" i="1"/>
  <c r="U107" i="1" s="1"/>
  <c r="O107" i="1"/>
  <c r="K361" i="1"/>
  <c r="T361" i="1" s="1"/>
  <c r="L361" i="1"/>
  <c r="U361" i="1" s="1"/>
  <c r="O361" i="1"/>
  <c r="K161" i="1"/>
  <c r="T161" i="1" s="1"/>
  <c r="L161" i="1"/>
  <c r="U161" i="1" s="1"/>
  <c r="O161" i="1"/>
  <c r="K349" i="1"/>
  <c r="T349" i="1" s="1"/>
  <c r="L349" i="1"/>
  <c r="U349" i="1" s="1"/>
  <c r="O349" i="1"/>
  <c r="K105" i="1"/>
  <c r="T105" i="1" s="1"/>
  <c r="L105" i="1"/>
  <c r="U105" i="1" s="1"/>
  <c r="O105" i="1"/>
  <c r="K362" i="1"/>
  <c r="T362" i="1" s="1"/>
  <c r="L362" i="1"/>
  <c r="U362" i="1" s="1"/>
  <c r="O362" i="1"/>
  <c r="K132" i="1"/>
  <c r="T132" i="1" s="1"/>
  <c r="L132" i="1"/>
  <c r="U132" i="1" s="1"/>
  <c r="O132" i="1"/>
  <c r="K353" i="1"/>
  <c r="L353" i="1"/>
  <c r="U353" i="1" s="1"/>
  <c r="O353" i="1"/>
  <c r="K113" i="1"/>
  <c r="T113" i="1" s="1"/>
  <c r="L113" i="1"/>
  <c r="U113" i="1" s="1"/>
  <c r="O113" i="1"/>
  <c r="M143" i="1" l="1"/>
  <c r="V143" i="1" s="1"/>
  <c r="M115" i="1"/>
  <c r="V115" i="1" s="1"/>
  <c r="M13" i="1"/>
  <c r="T143" i="1"/>
  <c r="M117" i="1"/>
  <c r="V117" i="1" s="1"/>
  <c r="M151" i="1"/>
  <c r="V151" i="1" s="1"/>
  <c r="M144" i="1"/>
  <c r="V144" i="1" s="1"/>
  <c r="M167" i="1"/>
  <c r="V167" i="1" s="1"/>
  <c r="M409" i="1"/>
  <c r="V409" i="1" s="1"/>
  <c r="M158" i="1"/>
  <c r="V158" i="1" s="1"/>
  <c r="U117" i="1"/>
  <c r="U158" i="1"/>
  <c r="M98" i="1"/>
  <c r="V98" i="1" s="1"/>
  <c r="T115" i="1"/>
  <c r="M83" i="1"/>
  <c r="V83" i="1" s="1"/>
  <c r="U151" i="1"/>
  <c r="M175" i="1"/>
  <c r="V175" i="1" s="1"/>
  <c r="M171" i="1"/>
  <c r="V171" i="1" s="1"/>
  <c r="M155" i="1"/>
  <c r="V155" i="1" s="1"/>
  <c r="M88" i="1"/>
  <c r="V88" i="1" s="1"/>
  <c r="M89" i="1"/>
  <c r="V89" i="1" s="1"/>
  <c r="M193" i="1"/>
  <c r="V193" i="1" s="1"/>
  <c r="M126" i="1"/>
  <c r="V126" i="1" s="1"/>
  <c r="T89" i="1"/>
  <c r="M465" i="1"/>
  <c r="V465" i="1" s="1"/>
  <c r="M174" i="1"/>
  <c r="V174" i="1" s="1"/>
  <c r="M189" i="1"/>
  <c r="V189" i="1" s="1"/>
  <c r="M202" i="1"/>
  <c r="V202" i="1" s="1"/>
  <c r="T360" i="1"/>
  <c r="M100" i="1"/>
  <c r="V100" i="1" s="1"/>
  <c r="M119" i="1"/>
  <c r="V119" i="1" s="1"/>
  <c r="M178" i="1"/>
  <c r="V178" i="1" s="1"/>
  <c r="M211" i="1"/>
  <c r="V211" i="1" s="1"/>
  <c r="M157" i="1"/>
  <c r="V157" i="1" s="1"/>
  <c r="M186" i="1"/>
  <c r="V186" i="1" s="1"/>
  <c r="T211" i="1"/>
  <c r="M206" i="1"/>
  <c r="V206" i="1" s="1"/>
  <c r="T193" i="1"/>
  <c r="T126" i="1"/>
  <c r="T98" i="1"/>
  <c r="M124" i="1"/>
  <c r="V124" i="1" s="1"/>
  <c r="M122" i="1"/>
  <c r="V122" i="1" s="1"/>
  <c r="M97" i="1"/>
  <c r="V97" i="1" s="1"/>
  <c r="M94" i="1"/>
  <c r="V94" i="1" s="1"/>
  <c r="T389" i="1"/>
  <c r="M154" i="1"/>
  <c r="V154" i="1" s="1"/>
  <c r="M183" i="1"/>
  <c r="V183" i="1" s="1"/>
  <c r="M176" i="1"/>
  <c r="Y176" i="1" s="1"/>
  <c r="M204" i="1"/>
  <c r="V204" i="1" s="1"/>
  <c r="T109" i="1"/>
  <c r="T127" i="1"/>
  <c r="T88" i="1"/>
  <c r="T92" i="1"/>
  <c r="M150" i="1"/>
  <c r="V150" i="1" s="1"/>
  <c r="M198" i="1"/>
  <c r="V198" i="1" s="1"/>
  <c r="U189" i="1"/>
  <c r="T183" i="1"/>
  <c r="M205" i="1"/>
  <c r="V205" i="1" s="1"/>
  <c r="T176" i="1"/>
  <c r="M104" i="1"/>
  <c r="V104" i="1" s="1"/>
  <c r="M282" i="1"/>
  <c r="V282" i="1" s="1"/>
  <c r="U150" i="1"/>
  <c r="M203" i="1"/>
  <c r="V203" i="1" s="1"/>
  <c r="U186" i="1"/>
  <c r="M120" i="1"/>
  <c r="V120" i="1" s="1"/>
  <c r="M442" i="1"/>
  <c r="M160" i="1"/>
  <c r="V160" i="1" s="1"/>
  <c r="M134" i="1"/>
  <c r="V134" i="1" s="1"/>
  <c r="T104" i="1"/>
  <c r="M135" i="1"/>
  <c r="V135" i="1" s="1"/>
  <c r="U157" i="1"/>
  <c r="T120" i="1"/>
  <c r="M73" i="1"/>
  <c r="V73" i="1" s="1"/>
  <c r="U178" i="1"/>
  <c r="Y158" i="1"/>
  <c r="T134" i="1"/>
  <c r="T135" i="1"/>
  <c r="M372" i="1"/>
  <c r="V372" i="1" s="1"/>
  <c r="M141" i="1"/>
  <c r="V141" i="1" s="1"/>
  <c r="M402" i="1"/>
  <c r="V402" i="1" s="1"/>
  <c r="U119" i="1"/>
  <c r="M396" i="1"/>
  <c r="V396" i="1" s="1"/>
  <c r="M320" i="1"/>
  <c r="M92" i="1"/>
  <c r="V92" i="1" s="1"/>
  <c r="M179" i="1"/>
  <c r="V179" i="1" s="1"/>
  <c r="M114" i="1"/>
  <c r="V114" i="1" s="1"/>
  <c r="M20" i="1"/>
  <c r="T202" i="1"/>
  <c r="T155" i="1"/>
  <c r="T167" i="1"/>
  <c r="M181" i="1"/>
  <c r="V181" i="1" s="1"/>
  <c r="M123" i="1"/>
  <c r="V123" i="1" s="1"/>
  <c r="Y109" i="1"/>
  <c r="Y151" i="1"/>
  <c r="M192" i="1"/>
  <c r="V192" i="1" s="1"/>
  <c r="M127" i="1"/>
  <c r="V127" i="1" s="1"/>
  <c r="U144" i="1"/>
  <c r="M130" i="1"/>
  <c r="V130" i="1" s="1"/>
  <c r="U92" i="1"/>
  <c r="T123" i="1"/>
  <c r="U179" i="1"/>
  <c r="U114" i="1"/>
  <c r="M406" i="1"/>
  <c r="M149" i="1"/>
  <c r="V149" i="1" s="1"/>
  <c r="T160" i="1"/>
  <c r="M427" i="1"/>
  <c r="V427" i="1" s="1"/>
  <c r="Y126" i="1"/>
  <c r="T124" i="1"/>
  <c r="T205" i="1"/>
  <c r="T320" i="1"/>
  <c r="M347" i="1"/>
  <c r="V347" i="1" s="1"/>
  <c r="M146" i="1"/>
  <c r="V146" i="1" s="1"/>
  <c r="Y98" i="1"/>
  <c r="Y88" i="1"/>
  <c r="T203" i="1"/>
  <c r="M201" i="1"/>
  <c r="V201" i="1" s="1"/>
  <c r="M385" i="1"/>
  <c r="V385" i="1" s="1"/>
  <c r="U198" i="1"/>
  <c r="M112" i="1"/>
  <c r="V112" i="1" s="1"/>
  <c r="T149" i="1"/>
  <c r="M137" i="1"/>
  <c r="V137" i="1" s="1"/>
  <c r="T73" i="1"/>
  <c r="M185" i="1"/>
  <c r="V185" i="1" s="1"/>
  <c r="M11" i="1"/>
  <c r="V11" i="1" s="1"/>
  <c r="M156" i="1"/>
  <c r="V156" i="1" s="1"/>
  <c r="Y115" i="1"/>
  <c r="Y100" i="1"/>
  <c r="Y94" i="1"/>
  <c r="Y89" i="1"/>
  <c r="M262" i="1"/>
  <c r="V262" i="1" s="1"/>
  <c r="Y144" i="1"/>
  <c r="V176" i="1"/>
  <c r="T442" i="1"/>
  <c r="Y189" i="1"/>
  <c r="M136" i="1"/>
  <c r="V136" i="1" s="1"/>
  <c r="Y206" i="1"/>
  <c r="M261" i="1"/>
  <c r="V261" i="1" s="1"/>
  <c r="M283" i="1"/>
  <c r="V283" i="1" s="1"/>
  <c r="T347" i="1"/>
  <c r="T282" i="1"/>
  <c r="T372" i="1"/>
  <c r="T385" i="1"/>
  <c r="T409" i="1"/>
  <c r="T396" i="1"/>
  <c r="Y183" i="1"/>
  <c r="M162" i="1"/>
  <c r="V162" i="1" s="1"/>
  <c r="M428" i="1"/>
  <c r="V428" i="1" s="1"/>
  <c r="T283" i="1"/>
  <c r="M153" i="1"/>
  <c r="V153" i="1" s="1"/>
  <c r="M145" i="1"/>
  <c r="V145" i="1" s="1"/>
  <c r="M103" i="1"/>
  <c r="V103" i="1" s="1"/>
  <c r="M191" i="1"/>
  <c r="V191" i="1" s="1"/>
  <c r="Y203" i="1"/>
  <c r="M196" i="1"/>
  <c r="V196" i="1" s="1"/>
  <c r="M166" i="1"/>
  <c r="V166" i="1" s="1"/>
  <c r="Y134" i="1"/>
  <c r="Y124" i="1"/>
  <c r="Y155" i="1"/>
  <c r="Y83" i="1"/>
  <c r="Y135" i="1"/>
  <c r="Y167" i="1"/>
  <c r="M284" i="1"/>
  <c r="V284" i="1" s="1"/>
  <c r="Y117" i="1"/>
  <c r="Y122" i="1"/>
  <c r="Y157" i="1"/>
  <c r="Y171" i="1"/>
  <c r="Y186" i="1"/>
  <c r="Y119" i="1"/>
  <c r="Y143" i="1"/>
  <c r="Y178" i="1"/>
  <c r="Y202" i="1"/>
  <c r="Y198" i="1"/>
  <c r="T406" i="1"/>
  <c r="M340" i="1"/>
  <c r="V340" i="1" s="1"/>
  <c r="M318" i="1"/>
  <c r="V318" i="1" s="1"/>
  <c r="T465" i="1"/>
  <c r="M464" i="1"/>
  <c r="V464" i="1" s="1"/>
  <c r="Y193" i="1"/>
  <c r="Y205" i="1"/>
  <c r="M357" i="1"/>
  <c r="V357" i="1" s="1"/>
  <c r="M287" i="1"/>
  <c r="V287" i="1" s="1"/>
  <c r="M433" i="1"/>
  <c r="V433" i="1" s="1"/>
  <c r="M405" i="1"/>
  <c r="V405" i="1" s="1"/>
  <c r="M8" i="1"/>
  <c r="V8" i="1" s="1"/>
  <c r="T340" i="1"/>
  <c r="M472" i="1"/>
  <c r="V472" i="1" s="1"/>
  <c r="T464" i="1"/>
  <c r="M260" i="1"/>
  <c r="V260" i="1" s="1"/>
  <c r="M360" i="1"/>
  <c r="V360" i="1" s="1"/>
  <c r="M364" i="1"/>
  <c r="V364" i="1" s="1"/>
  <c r="M457" i="1"/>
  <c r="V457" i="1" s="1"/>
  <c r="M373" i="1"/>
  <c r="V373" i="1" s="1"/>
  <c r="M371" i="1"/>
  <c r="V371" i="1" s="1"/>
  <c r="M370" i="1"/>
  <c r="V370" i="1" s="1"/>
  <c r="M459" i="1"/>
  <c r="V459" i="1" s="1"/>
  <c r="T433" i="1"/>
  <c r="M431" i="1"/>
  <c r="V431" i="1" s="1"/>
  <c r="M404" i="1"/>
  <c r="V404" i="1" s="1"/>
  <c r="M401" i="1"/>
  <c r="V401" i="1" s="1"/>
  <c r="M263" i="1"/>
  <c r="V263" i="1" s="1"/>
  <c r="T401" i="1"/>
  <c r="T402" i="1"/>
  <c r="T404" i="1"/>
  <c r="M463" i="1"/>
  <c r="V463" i="1" s="1"/>
  <c r="M462" i="1"/>
  <c r="V462" i="1" s="1"/>
  <c r="M278" i="1"/>
  <c r="V278" i="1" s="1"/>
  <c r="M424" i="1"/>
  <c r="V424" i="1" s="1"/>
  <c r="M253" i="1"/>
  <c r="V253" i="1" s="1"/>
  <c r="M277" i="1"/>
  <c r="V277" i="1" s="1"/>
  <c r="M423" i="1"/>
  <c r="V423" i="1" s="1"/>
  <c r="M251" i="1"/>
  <c r="V251" i="1" s="1"/>
  <c r="M358" i="1"/>
  <c r="V358" i="1" s="1"/>
  <c r="M355" i="1"/>
  <c r="V355" i="1" s="1"/>
  <c r="M354" i="1"/>
  <c r="V354" i="1" s="1"/>
  <c r="M346" i="1"/>
  <c r="V346" i="1" s="1"/>
  <c r="M348" i="1"/>
  <c r="V348" i="1" s="1"/>
  <c r="M454" i="1"/>
  <c r="V454" i="1" s="1"/>
  <c r="M279" i="1"/>
  <c r="V279" i="1" s="1"/>
  <c r="M375" i="1"/>
  <c r="V375" i="1" s="1"/>
  <c r="M374" i="1"/>
  <c r="V374" i="1" s="1"/>
  <c r="M369" i="1"/>
  <c r="V369" i="1" s="1"/>
  <c r="M366" i="1"/>
  <c r="V366" i="1" s="1"/>
  <c r="M363" i="1"/>
  <c r="V363" i="1" s="1"/>
  <c r="M455" i="1"/>
  <c r="V455" i="1" s="1"/>
  <c r="M285" i="1"/>
  <c r="V285" i="1" s="1"/>
  <c r="M429" i="1"/>
  <c r="V429" i="1" s="1"/>
  <c r="M432" i="1"/>
  <c r="V432" i="1" s="1"/>
  <c r="M377" i="1"/>
  <c r="V377" i="1" s="1"/>
  <c r="M376" i="1"/>
  <c r="V376" i="1" s="1"/>
  <c r="M389" i="1"/>
  <c r="V389" i="1" s="1"/>
  <c r="M400" i="1"/>
  <c r="V400" i="1" s="1"/>
  <c r="M403" i="1"/>
  <c r="V403" i="1" s="1"/>
  <c r="M392" i="1"/>
  <c r="V392" i="1" s="1"/>
  <c r="M399" i="1"/>
  <c r="V399" i="1" s="1"/>
  <c r="M397" i="1"/>
  <c r="V397" i="1" s="1"/>
  <c r="M255" i="1"/>
  <c r="V255" i="1" s="1"/>
  <c r="M257" i="1"/>
  <c r="V257" i="1" s="1"/>
  <c r="T260" i="1"/>
  <c r="T459" i="1"/>
  <c r="U206" i="1"/>
  <c r="U83" i="1"/>
  <c r="Y465" i="1"/>
  <c r="Y283" i="1"/>
  <c r="Y427" i="1"/>
  <c r="Y347" i="1"/>
  <c r="Y282" i="1"/>
  <c r="Y372" i="1"/>
  <c r="Y402" i="1"/>
  <c r="Y409" i="1"/>
  <c r="Y396" i="1"/>
  <c r="T284" i="1"/>
  <c r="T427" i="1"/>
  <c r="T357" i="1"/>
  <c r="T287" i="1"/>
  <c r="T251" i="1"/>
  <c r="T355" i="1"/>
  <c r="T405" i="1"/>
  <c r="M359" i="1"/>
  <c r="V359" i="1" s="1"/>
  <c r="M367" i="1"/>
  <c r="V367" i="1" s="1"/>
  <c r="M383" i="1"/>
  <c r="V383" i="1" s="1"/>
  <c r="T261" i="1"/>
  <c r="T424" i="1"/>
  <c r="Y320" i="1"/>
  <c r="V320" i="1"/>
  <c r="Y406" i="1"/>
  <c r="V406" i="1"/>
  <c r="T318" i="1"/>
  <c r="M147" i="1"/>
  <c r="V147" i="1" s="1"/>
  <c r="M2" i="1"/>
  <c r="V2" i="1" s="1"/>
  <c r="M210" i="1"/>
  <c r="V210" i="1" s="1"/>
  <c r="M125" i="1"/>
  <c r="Y125" i="1" s="1"/>
  <c r="M199" i="1"/>
  <c r="V199" i="1" s="1"/>
  <c r="M398" i="1"/>
  <c r="V398" i="1" s="1"/>
  <c r="M393" i="1"/>
  <c r="Y393" i="1" s="1"/>
  <c r="M152" i="1"/>
  <c r="V152" i="1" s="1"/>
  <c r="M322" i="1"/>
  <c r="V322" i="1" s="1"/>
  <c r="M6" i="1"/>
  <c r="V6" i="1" s="1"/>
  <c r="T8" i="1"/>
  <c r="M25" i="1"/>
  <c r="V25" i="1" s="1"/>
  <c r="M3" i="1"/>
  <c r="V3" i="1" s="1"/>
  <c r="M16" i="1"/>
  <c r="Y16" i="1" s="1"/>
  <c r="M342" i="1"/>
  <c r="V342" i="1" s="1"/>
  <c r="T3" i="1"/>
  <c r="M460" i="1"/>
  <c r="V460" i="1" s="1"/>
  <c r="T460" i="1"/>
  <c r="U472" i="1"/>
  <c r="M326" i="1"/>
  <c r="V326" i="1" s="1"/>
  <c r="M15" i="1"/>
  <c r="V15" i="1" s="1"/>
  <c r="M315" i="1"/>
  <c r="V315" i="1" s="1"/>
  <c r="V442" i="1"/>
  <c r="Y442" i="1"/>
  <c r="U152" i="1"/>
  <c r="M314" i="1"/>
  <c r="V314" i="1" s="1"/>
  <c r="M10" i="1"/>
  <c r="V10" i="1" s="1"/>
  <c r="U2" i="1"/>
  <c r="M4" i="1"/>
  <c r="V4" i="1" s="1"/>
  <c r="M338" i="1"/>
  <c r="V338" i="1" s="1"/>
  <c r="M207" i="1"/>
  <c r="Y207" i="1" s="1"/>
  <c r="M194" i="1"/>
  <c r="Y194" i="1" s="1"/>
  <c r="M7" i="1"/>
  <c r="V7" i="1" s="1"/>
  <c r="M69" i="1"/>
  <c r="Y69" i="1" s="1"/>
  <c r="U125" i="1"/>
  <c r="M182" i="1"/>
  <c r="V182" i="1" s="1"/>
  <c r="M96" i="1"/>
  <c r="V96" i="1" s="1"/>
  <c r="M22" i="1"/>
  <c r="Y22" i="1" s="1"/>
  <c r="M24" i="1"/>
  <c r="V24" i="1" s="1"/>
  <c r="T25" i="1"/>
  <c r="M5" i="1"/>
  <c r="Y5" i="1" s="1"/>
  <c r="U199" i="1"/>
  <c r="M66" i="1"/>
  <c r="V66" i="1" s="1"/>
  <c r="U211" i="1"/>
  <c r="T182" i="1"/>
  <c r="M18" i="1"/>
  <c r="V18" i="1" s="1"/>
  <c r="M9" i="1"/>
  <c r="V9" i="1" s="1"/>
  <c r="U20" i="1"/>
  <c r="U210" i="1"/>
  <c r="T66" i="1"/>
  <c r="U147" i="1"/>
  <c r="U16" i="1"/>
  <c r="U6" i="1"/>
  <c r="U11" i="1"/>
  <c r="Y211" i="1"/>
  <c r="V20" i="1"/>
  <c r="Y20" i="1"/>
  <c r="Y11" i="1"/>
  <c r="M395" i="1"/>
  <c r="V395" i="1" s="1"/>
  <c r="M390" i="1"/>
  <c r="V390" i="1" s="1"/>
  <c r="M394" i="1"/>
  <c r="V394" i="1" s="1"/>
  <c r="M332" i="1"/>
  <c r="V332" i="1" s="1"/>
  <c r="M331" i="1"/>
  <c r="V331" i="1" s="1"/>
  <c r="M343" i="1"/>
  <c r="V343" i="1" s="1"/>
  <c r="M329" i="1"/>
  <c r="V329" i="1" s="1"/>
  <c r="M319" i="1"/>
  <c r="V319" i="1" s="1"/>
  <c r="M341" i="1"/>
  <c r="V341" i="1" s="1"/>
  <c r="M325" i="1"/>
  <c r="V325" i="1" s="1"/>
  <c r="M324" i="1"/>
  <c r="V324" i="1" s="1"/>
  <c r="M339" i="1"/>
  <c r="V339" i="1" s="1"/>
  <c r="M461" i="1"/>
  <c r="V461" i="1" s="1"/>
  <c r="M473" i="1"/>
  <c r="V473" i="1" s="1"/>
  <c r="M444" i="1"/>
  <c r="V444" i="1" s="1"/>
  <c r="V13" i="1"/>
  <c r="M312" i="1"/>
  <c r="Y312" i="1" s="1"/>
  <c r="M200" i="1"/>
  <c r="V200" i="1" s="1"/>
  <c r="M85" i="1"/>
  <c r="V85" i="1" s="1"/>
  <c r="T200" i="1"/>
  <c r="M197" i="1"/>
  <c r="V197" i="1" s="1"/>
  <c r="M380" i="1"/>
  <c r="V380" i="1" s="1"/>
  <c r="M209" i="1"/>
  <c r="V209" i="1" s="1"/>
  <c r="M422" i="1"/>
  <c r="V422" i="1" s="1"/>
  <c r="M76" i="1"/>
  <c r="V76" i="1" s="1"/>
  <c r="M430" i="1"/>
  <c r="V430" i="1" s="1"/>
  <c r="M246" i="1"/>
  <c r="V246" i="1" s="1"/>
  <c r="M446" i="1"/>
  <c r="V446" i="1" s="1"/>
  <c r="M70" i="1"/>
  <c r="V70" i="1" s="1"/>
  <c r="M413" i="1"/>
  <c r="V413" i="1" s="1"/>
  <c r="M190" i="1"/>
  <c r="V190" i="1" s="1"/>
  <c r="M249" i="1"/>
  <c r="V249" i="1" s="1"/>
  <c r="M467" i="1"/>
  <c r="Y467" i="1" s="1"/>
  <c r="M408" i="1"/>
  <c r="V408" i="1" s="1"/>
  <c r="M79" i="1"/>
  <c r="Y79" i="1" s="1"/>
  <c r="T76" i="1"/>
  <c r="U197" i="1"/>
  <c r="M188" i="1"/>
  <c r="V188" i="1" s="1"/>
  <c r="T413" i="1"/>
  <c r="M129" i="1"/>
  <c r="V129" i="1" s="1"/>
  <c r="M77" i="1"/>
  <c r="V77" i="1" s="1"/>
  <c r="M248" i="1"/>
  <c r="V248" i="1" s="1"/>
  <c r="M80" i="1"/>
  <c r="V80" i="1" s="1"/>
  <c r="T197" i="1"/>
  <c r="T188" i="1"/>
  <c r="M475" i="1"/>
  <c r="Y475" i="1" s="1"/>
  <c r="T85" i="1"/>
  <c r="T248" i="1"/>
  <c r="M74" i="1"/>
  <c r="V74" i="1" s="1"/>
  <c r="T80" i="1"/>
  <c r="M273" i="1"/>
  <c r="V273" i="1" s="1"/>
  <c r="M276" i="1"/>
  <c r="V276" i="1" s="1"/>
  <c r="M247" i="1"/>
  <c r="Y247" i="1" s="1"/>
  <c r="T381" i="1"/>
  <c r="T99" i="1"/>
  <c r="T216" i="1"/>
  <c r="T380" i="1"/>
  <c r="T212" i="1"/>
  <c r="T450" i="1"/>
  <c r="T273" i="1"/>
  <c r="T168" i="1"/>
  <c r="T425" i="1"/>
  <c r="T276" i="1"/>
  <c r="T387" i="1"/>
  <c r="T247" i="1"/>
  <c r="T271" i="1"/>
  <c r="T142" i="1"/>
  <c r="T217" i="1"/>
  <c r="T476" i="1"/>
  <c r="T222" i="1"/>
  <c r="T289" i="1"/>
  <c r="M449" i="1"/>
  <c r="V449" i="1" s="1"/>
  <c r="T77" i="1"/>
  <c r="M452" i="1"/>
  <c r="V452" i="1" s="1"/>
  <c r="M259" i="1"/>
  <c r="V259" i="1" s="1"/>
  <c r="T93" i="1"/>
  <c r="T111" i="1"/>
  <c r="T384" i="1"/>
  <c r="T312" i="1"/>
  <c r="T408" i="1"/>
  <c r="T213" i="1"/>
  <c r="M172" i="1"/>
  <c r="Y172" i="1" s="1"/>
  <c r="T475" i="1"/>
  <c r="M173" i="1"/>
  <c r="Y173" i="1" s="1"/>
  <c r="T249" i="1"/>
  <c r="T246" i="1"/>
  <c r="T269" i="1"/>
  <c r="T238" i="1"/>
  <c r="T214" i="1"/>
  <c r="M90" i="1"/>
  <c r="V90" i="1" s="1"/>
  <c r="T467" i="1"/>
  <c r="T70" i="1"/>
  <c r="M451" i="1"/>
  <c r="V451" i="1" s="1"/>
  <c r="M470" i="1"/>
  <c r="V470" i="1" s="1"/>
  <c r="M168" i="1"/>
  <c r="Y168" i="1" s="1"/>
  <c r="T259" i="1"/>
  <c r="M93" i="1"/>
  <c r="V93" i="1" s="1"/>
  <c r="M86" i="1"/>
  <c r="V86" i="1" s="1"/>
  <c r="M269" i="1"/>
  <c r="V269" i="1" s="1"/>
  <c r="M384" i="1"/>
  <c r="V384" i="1" s="1"/>
  <c r="M238" i="1"/>
  <c r="V238" i="1" s="1"/>
  <c r="M445" i="1"/>
  <c r="Y445" i="1" s="1"/>
  <c r="M407" i="1"/>
  <c r="V407" i="1" s="1"/>
  <c r="M391" i="1"/>
  <c r="V391" i="1" s="1"/>
  <c r="M447" i="1"/>
  <c r="V447" i="1" s="1"/>
  <c r="M258" i="1"/>
  <c r="Y258" i="1" s="1"/>
  <c r="M78" i="1"/>
  <c r="Y78" i="1" s="1"/>
  <c r="M378" i="1"/>
  <c r="V378" i="1" s="1"/>
  <c r="T451" i="1"/>
  <c r="T190" i="1"/>
  <c r="M164" i="1"/>
  <c r="Y164" i="1" s="1"/>
  <c r="M101" i="1"/>
  <c r="V101" i="1" s="1"/>
  <c r="M84" i="1"/>
  <c r="V84" i="1" s="1"/>
  <c r="M195" i="1"/>
  <c r="V195" i="1" s="1"/>
  <c r="M293" i="1"/>
  <c r="V293" i="1" s="1"/>
  <c r="M288" i="1"/>
  <c r="V288" i="1" s="1"/>
  <c r="T209" i="1"/>
  <c r="M72" i="1"/>
  <c r="V72" i="1" s="1"/>
  <c r="M165" i="1"/>
  <c r="V165" i="1" s="1"/>
  <c r="U452" i="1"/>
  <c r="M71" i="1"/>
  <c r="V71" i="1" s="1"/>
  <c r="M215" i="1"/>
  <c r="V215" i="1" s="1"/>
  <c r="M232" i="1"/>
  <c r="V232" i="1" s="1"/>
  <c r="T164" i="1"/>
  <c r="M382" i="1"/>
  <c r="V382" i="1" s="1"/>
  <c r="M271" i="1"/>
  <c r="V271" i="1" s="1"/>
  <c r="T101" i="1"/>
  <c r="M379" i="1"/>
  <c r="V379" i="1" s="1"/>
  <c r="M388" i="1"/>
  <c r="Y388" i="1" s="1"/>
  <c r="T293" i="1"/>
  <c r="M289" i="1"/>
  <c r="V289" i="1" s="1"/>
  <c r="M212" i="1"/>
  <c r="V212" i="1" s="1"/>
  <c r="M440" i="1"/>
  <c r="V440" i="1" s="1"/>
  <c r="T72" i="1"/>
  <c r="M426" i="1"/>
  <c r="V426" i="1" s="1"/>
  <c r="M214" i="1"/>
  <c r="V214" i="1" s="1"/>
  <c r="M17" i="1"/>
  <c r="V17" i="1" s="1"/>
  <c r="T165" i="1"/>
  <c r="T74" i="1"/>
  <c r="M116" i="1"/>
  <c r="V116" i="1" s="1"/>
  <c r="M128" i="1"/>
  <c r="Y128" i="1" s="1"/>
  <c r="M111" i="1"/>
  <c r="V111" i="1" s="1"/>
  <c r="M99" i="1"/>
  <c r="Y99" i="1" s="1"/>
  <c r="M217" i="1"/>
  <c r="V217" i="1" s="1"/>
  <c r="T430" i="1"/>
  <c r="U413" i="1"/>
  <c r="M163" i="1"/>
  <c r="V163" i="1" s="1"/>
  <c r="U378" i="1"/>
  <c r="T288" i="1"/>
  <c r="U78" i="1"/>
  <c r="U90" i="1"/>
  <c r="M91" i="1"/>
  <c r="V91" i="1" s="1"/>
  <c r="M138" i="1"/>
  <c r="V138" i="1" s="1"/>
  <c r="M31" i="1"/>
  <c r="V31" i="1" s="1"/>
  <c r="M250" i="1"/>
  <c r="V250" i="1" s="1"/>
  <c r="M242" i="1"/>
  <c r="V242" i="1" s="1"/>
  <c r="U187" i="1"/>
  <c r="M187" i="1"/>
  <c r="V187" i="1" s="1"/>
  <c r="T250" i="1"/>
  <c r="U81" i="1"/>
  <c r="M81" i="1"/>
  <c r="V81" i="1" s="1"/>
  <c r="T242" i="1"/>
  <c r="M230" i="1"/>
  <c r="Y230" i="1" s="1"/>
  <c r="M75" i="1"/>
  <c r="V75" i="1" s="1"/>
  <c r="M82" i="1"/>
  <c r="Y82" i="1" s="1"/>
  <c r="M267" i="1"/>
  <c r="V267" i="1" s="1"/>
  <c r="M216" i="1"/>
  <c r="Y216" i="1" s="1"/>
  <c r="M443" i="1"/>
  <c r="V443" i="1" s="1"/>
  <c r="T407" i="1"/>
  <c r="T446" i="1"/>
  <c r="M291" i="1"/>
  <c r="V291" i="1" s="1"/>
  <c r="T440" i="1"/>
  <c r="T187" i="1"/>
  <c r="T81" i="1"/>
  <c r="T230" i="1"/>
  <c r="M142" i="1"/>
  <c r="V142" i="1" s="1"/>
  <c r="T443" i="1"/>
  <c r="M220" i="1"/>
  <c r="V220" i="1" s="1"/>
  <c r="M477" i="1"/>
  <c r="V477" i="1" s="1"/>
  <c r="M411" i="1"/>
  <c r="V411" i="1" s="1"/>
  <c r="M139" i="1"/>
  <c r="V139" i="1" s="1"/>
  <c r="M213" i="1"/>
  <c r="V213" i="1" s="1"/>
  <c r="T291" i="1"/>
  <c r="M29" i="1"/>
  <c r="V29" i="1" s="1"/>
  <c r="U172" i="1"/>
  <c r="U79" i="1"/>
  <c r="U214" i="1"/>
  <c r="M184" i="1"/>
  <c r="V184" i="1" s="1"/>
  <c r="M222" i="1"/>
  <c r="V222" i="1" s="1"/>
  <c r="T281" i="1"/>
  <c r="M387" i="1"/>
  <c r="V387" i="1" s="1"/>
  <c r="M274" i="1"/>
  <c r="V274" i="1" s="1"/>
  <c r="M466" i="1"/>
  <c r="V466" i="1" s="1"/>
  <c r="M448" i="1"/>
  <c r="V448" i="1" s="1"/>
  <c r="M450" i="1"/>
  <c r="V450" i="1" s="1"/>
  <c r="M453" i="1"/>
  <c r="V453" i="1" s="1"/>
  <c r="M469" i="1"/>
  <c r="V469" i="1" s="1"/>
  <c r="M281" i="1"/>
  <c r="V281" i="1" s="1"/>
  <c r="M425" i="1"/>
  <c r="V425" i="1" s="1"/>
  <c r="T84" i="1"/>
  <c r="T129" i="1"/>
  <c r="M180" i="1"/>
  <c r="V180" i="1" s="1"/>
  <c r="U222" i="1"/>
  <c r="M140" i="1"/>
  <c r="V140" i="1" s="1"/>
  <c r="M106" i="1"/>
  <c r="V106" i="1" s="1"/>
  <c r="M386" i="1"/>
  <c r="V386" i="1" s="1"/>
  <c r="M241" i="1"/>
  <c r="V241" i="1" s="1"/>
  <c r="M225" i="1"/>
  <c r="V225" i="1" s="1"/>
  <c r="M95" i="1"/>
  <c r="V95" i="1" s="1"/>
  <c r="U142" i="1"/>
  <c r="M240" i="1"/>
  <c r="V240" i="1" s="1"/>
  <c r="M228" i="1"/>
  <c r="V228" i="1" s="1"/>
  <c r="U220" i="1"/>
  <c r="T195" i="1"/>
  <c r="M23" i="1"/>
  <c r="V23" i="1" s="1"/>
  <c r="U29" i="1"/>
  <c r="M19" i="1"/>
  <c r="V19" i="1" s="1"/>
  <c r="U212" i="1"/>
  <c r="T95" i="1"/>
  <c r="T228" i="1"/>
  <c r="M234" i="1"/>
  <c r="V234" i="1" s="1"/>
  <c r="U184" i="1"/>
  <c r="T23" i="1"/>
  <c r="M28" i="1"/>
  <c r="V28" i="1" s="1"/>
  <c r="U17" i="1"/>
  <c r="U106" i="1"/>
  <c r="M272" i="1"/>
  <c r="Y272" i="1" s="1"/>
  <c r="M102" i="1"/>
  <c r="Y102" i="1" s="1"/>
  <c r="M245" i="1"/>
  <c r="Y245" i="1" s="1"/>
  <c r="M87" i="1"/>
  <c r="Y87" i="1" s="1"/>
  <c r="U128" i="1"/>
  <c r="M243" i="1"/>
  <c r="Y243" i="1" s="1"/>
  <c r="M108" i="1"/>
  <c r="Y108" i="1" s="1"/>
  <c r="U99" i="1"/>
  <c r="M305" i="1"/>
  <c r="Y305" i="1" s="1"/>
  <c r="T234" i="1"/>
  <c r="M208" i="1"/>
  <c r="Y208" i="1" s="1"/>
  <c r="U138" i="1"/>
  <c r="M441" i="1"/>
  <c r="V441" i="1" s="1"/>
  <c r="U386" i="1"/>
  <c r="M381" i="1"/>
  <c r="V381" i="1" s="1"/>
  <c r="T102" i="1"/>
  <c r="T87" i="1"/>
  <c r="T108" i="1"/>
  <c r="M476" i="1"/>
  <c r="V476" i="1" s="1"/>
  <c r="T208" i="1"/>
  <c r="M118" i="1"/>
  <c r="Y118" i="1" s="1"/>
  <c r="U139" i="1"/>
  <c r="M292" i="1"/>
  <c r="V292" i="1" s="1"/>
  <c r="M290" i="1"/>
  <c r="V290" i="1" s="1"/>
  <c r="U441" i="1"/>
  <c r="M252" i="1"/>
  <c r="V252" i="1" s="1"/>
  <c r="M256" i="1"/>
  <c r="V256" i="1" s="1"/>
  <c r="M254" i="1"/>
  <c r="V254" i="1" s="1"/>
  <c r="M244" i="1"/>
  <c r="V244" i="1" s="1"/>
  <c r="M474" i="1"/>
  <c r="V474" i="1" s="1"/>
  <c r="M301" i="1"/>
  <c r="V301" i="1" s="1"/>
  <c r="M415" i="1"/>
  <c r="V415" i="1" s="1"/>
  <c r="M353" i="1"/>
  <c r="V353" i="1" s="1"/>
  <c r="T353" i="1"/>
  <c r="M43" i="1"/>
  <c r="V43" i="1" s="1"/>
  <c r="M55" i="1"/>
  <c r="V55" i="1" s="1"/>
  <c r="M264" i="1"/>
  <c r="V264" i="1" s="1"/>
  <c r="M51" i="1"/>
  <c r="V51" i="1" s="1"/>
  <c r="M33" i="1"/>
  <c r="V33" i="1" s="1"/>
  <c r="M275" i="1"/>
  <c r="V275" i="1" s="1"/>
  <c r="M26" i="1"/>
  <c r="V26" i="1" s="1"/>
  <c r="M14" i="1"/>
  <c r="V14" i="1" s="1"/>
  <c r="M310" i="1"/>
  <c r="V310" i="1" s="1"/>
  <c r="M41" i="1"/>
  <c r="V41" i="1" s="1"/>
  <c r="M52" i="1"/>
  <c r="V52" i="1" s="1"/>
  <c r="M61" i="1"/>
  <c r="V61" i="1" s="1"/>
  <c r="M65" i="1"/>
  <c r="V65" i="1" s="1"/>
  <c r="M323" i="1"/>
  <c r="V323" i="1" s="1"/>
  <c r="M421" i="1"/>
  <c r="V421" i="1" s="1"/>
  <c r="M40" i="1"/>
  <c r="V40" i="1" s="1"/>
  <c r="M344" i="1"/>
  <c r="V344" i="1" s="1"/>
  <c r="M435" i="1"/>
  <c r="V435" i="1" s="1"/>
  <c r="M231" i="1"/>
  <c r="V231" i="1" s="1"/>
  <c r="M223" i="1"/>
  <c r="V223" i="1" s="1"/>
  <c r="M132" i="1"/>
  <c r="V132" i="1" s="1"/>
  <c r="M105" i="1"/>
  <c r="V105" i="1" s="1"/>
  <c r="M361" i="1"/>
  <c r="V361" i="1" s="1"/>
  <c r="M107" i="1"/>
  <c r="V107" i="1" s="1"/>
  <c r="M121" i="1"/>
  <c r="V121" i="1" s="1"/>
  <c r="M110" i="1"/>
  <c r="V110" i="1" s="1"/>
  <c r="M60" i="1"/>
  <c r="V60" i="1" s="1"/>
  <c r="M63" i="1"/>
  <c r="V63" i="1" s="1"/>
  <c r="M418" i="1"/>
  <c r="V418" i="1" s="1"/>
  <c r="M170" i="1"/>
  <c r="V170" i="1" s="1"/>
  <c r="M46" i="1"/>
  <c r="V46" i="1" s="1"/>
  <c r="M434" i="1"/>
  <c r="V434" i="1" s="1"/>
  <c r="M218" i="1"/>
  <c r="V218" i="1" s="1"/>
  <c r="M419" i="1"/>
  <c r="V419" i="1" s="1"/>
  <c r="M219" i="1"/>
  <c r="V219" i="1" s="1"/>
  <c r="M53" i="1"/>
  <c r="V53" i="1" s="1"/>
  <c r="M27" i="1"/>
  <c r="V27" i="1" s="1"/>
  <c r="M39" i="1"/>
  <c r="V39" i="1" s="1"/>
  <c r="M300" i="1"/>
  <c r="V300" i="1" s="1"/>
  <c r="M45" i="1"/>
  <c r="V45" i="1" s="1"/>
  <c r="M270" i="1"/>
  <c r="V270" i="1" s="1"/>
  <c r="M44" i="1"/>
  <c r="V44" i="1" s="1"/>
  <c r="M471" i="1"/>
  <c r="V471" i="1" s="1"/>
  <c r="M309" i="1"/>
  <c r="V309" i="1" s="1"/>
  <c r="M59" i="1"/>
  <c r="V59" i="1" s="1"/>
  <c r="M266" i="1"/>
  <c r="V266" i="1" s="1"/>
  <c r="M265" i="1"/>
  <c r="V265" i="1" s="1"/>
  <c r="M414" i="1"/>
  <c r="V414" i="1" s="1"/>
  <c r="M416" i="1"/>
  <c r="V416" i="1" s="1"/>
  <c r="M351" i="1"/>
  <c r="V351" i="1" s="1"/>
  <c r="M335" i="1"/>
  <c r="V335" i="1" s="1"/>
  <c r="M311" i="1"/>
  <c r="V311" i="1" s="1"/>
  <c r="M21" i="1"/>
  <c r="V21" i="1" s="1"/>
  <c r="M368" i="1"/>
  <c r="V368" i="1" s="1"/>
  <c r="M133" i="1"/>
  <c r="V133" i="1" s="1"/>
  <c r="M169" i="1"/>
  <c r="V169" i="1" s="1"/>
  <c r="M280" i="1"/>
  <c r="V280" i="1" s="1"/>
  <c r="M316" i="1"/>
  <c r="V316" i="1" s="1"/>
  <c r="M334" i="1"/>
  <c r="V334" i="1" s="1"/>
  <c r="M302" i="1"/>
  <c r="V302" i="1" s="1"/>
  <c r="M47" i="1"/>
  <c r="V47" i="1" s="1"/>
  <c r="M327" i="1"/>
  <c r="V327" i="1" s="1"/>
  <c r="M328" i="1"/>
  <c r="V328" i="1" s="1"/>
  <c r="M410" i="1"/>
  <c r="V410" i="1" s="1"/>
  <c r="M221" i="1"/>
  <c r="V221" i="1" s="1"/>
  <c r="M237" i="1"/>
  <c r="V237" i="1" s="1"/>
  <c r="M458" i="1"/>
  <c r="V458" i="1" s="1"/>
  <c r="M131" i="1"/>
  <c r="V131" i="1" s="1"/>
  <c r="M34" i="1"/>
  <c r="V34" i="1" s="1"/>
  <c r="M42" i="1"/>
  <c r="V42" i="1" s="1"/>
  <c r="M54" i="1"/>
  <c r="V54" i="1" s="1"/>
  <c r="M113" i="1"/>
  <c r="V113" i="1" s="1"/>
  <c r="M362" i="1"/>
  <c r="V362" i="1" s="1"/>
  <c r="M148" i="1"/>
  <c r="V148" i="1" s="1"/>
  <c r="M317" i="1"/>
  <c r="V317" i="1" s="1"/>
  <c r="M345" i="1"/>
  <c r="V345" i="1" s="1"/>
  <c r="M68" i="1"/>
  <c r="V68" i="1" s="1"/>
  <c r="M298" i="1"/>
  <c r="V298" i="1" s="1"/>
  <c r="M299" i="1"/>
  <c r="V299" i="1" s="1"/>
  <c r="M307" i="1"/>
  <c r="V307" i="1" s="1"/>
  <c r="M224" i="1"/>
  <c r="V224" i="1" s="1"/>
  <c r="M352" i="1"/>
  <c r="V352" i="1" s="1"/>
  <c r="M438" i="1"/>
  <c r="V438" i="1" s="1"/>
  <c r="M229" i="1"/>
  <c r="V229" i="1" s="1"/>
  <c r="M294" i="1"/>
  <c r="V294" i="1" s="1"/>
  <c r="M349" i="1"/>
  <c r="V349" i="1" s="1"/>
  <c r="M350" i="1"/>
  <c r="V350" i="1" s="1"/>
  <c r="M456" i="1"/>
  <c r="V456" i="1" s="1"/>
  <c r="M330" i="1"/>
  <c r="V330" i="1" s="1"/>
  <c r="M306" i="1"/>
  <c r="V306" i="1" s="1"/>
  <c r="M268" i="1"/>
  <c r="V268" i="1" s="1"/>
  <c r="M37" i="1"/>
  <c r="V37" i="1" s="1"/>
  <c r="M321" i="1"/>
  <c r="V321" i="1" s="1"/>
  <c r="M308" i="1"/>
  <c r="V308" i="1" s="1"/>
  <c r="M412" i="1"/>
  <c r="V412" i="1" s="1"/>
  <c r="M417" i="1"/>
  <c r="V417" i="1" s="1"/>
  <c r="M365" i="1"/>
  <c r="V365" i="1" s="1"/>
  <c r="M356" i="1"/>
  <c r="V356" i="1" s="1"/>
  <c r="M286" i="1"/>
  <c r="V286" i="1" s="1"/>
  <c r="M336" i="1"/>
  <c r="V336" i="1" s="1"/>
  <c r="M337" i="1"/>
  <c r="V337" i="1" s="1"/>
  <c r="M437" i="1"/>
  <c r="V437" i="1" s="1"/>
  <c r="M295" i="1"/>
  <c r="V295" i="1" s="1"/>
  <c r="M297" i="1"/>
  <c r="V297" i="1" s="1"/>
  <c r="M313" i="1"/>
  <c r="V313" i="1" s="1"/>
  <c r="M436" i="1"/>
  <c r="V436" i="1" s="1"/>
  <c r="M227" i="1"/>
  <c r="V227" i="1" s="1"/>
  <c r="M236" i="1"/>
  <c r="V236" i="1" s="1"/>
  <c r="M161" i="1"/>
  <c r="V161" i="1" s="1"/>
  <c r="M159" i="1"/>
  <c r="V159" i="1" s="1"/>
  <c r="M177" i="1"/>
  <c r="V177" i="1" s="1"/>
  <c r="M12" i="1"/>
  <c r="V12" i="1" s="1"/>
  <c r="M38" i="1"/>
  <c r="V38" i="1" s="1"/>
  <c r="M49" i="1"/>
  <c r="V49" i="1" s="1"/>
  <c r="M36" i="1"/>
  <c r="V36" i="1" s="1"/>
  <c r="M62" i="1"/>
  <c r="V62" i="1" s="1"/>
  <c r="M50" i="1"/>
  <c r="V50" i="1" s="1"/>
  <c r="M333" i="1"/>
  <c r="V333" i="1" s="1"/>
  <c r="M439" i="1"/>
  <c r="V439" i="1" s="1"/>
  <c r="M420" i="1"/>
  <c r="V420" i="1" s="1"/>
  <c r="M296" i="1"/>
  <c r="V296" i="1" s="1"/>
  <c r="M48" i="1"/>
  <c r="V48" i="1" s="1"/>
  <c r="M303" i="1"/>
  <c r="V303" i="1" s="1"/>
  <c r="M58" i="1"/>
  <c r="V58" i="1" s="1"/>
  <c r="M30" i="1"/>
  <c r="V30" i="1" s="1"/>
  <c r="M35" i="1"/>
  <c r="V35" i="1" s="1"/>
  <c r="M304" i="1"/>
  <c r="V304" i="1" s="1"/>
  <c r="M67" i="1"/>
  <c r="V67" i="1" s="1"/>
  <c r="M239" i="1"/>
  <c r="V239" i="1" s="1"/>
  <c r="M468" i="1"/>
  <c r="V468" i="1" s="1"/>
  <c r="M64" i="1"/>
  <c r="V64" i="1" s="1"/>
  <c r="M56" i="1"/>
  <c r="V56" i="1" s="1"/>
  <c r="M32" i="1"/>
  <c r="V32" i="1" s="1"/>
  <c r="M57" i="1"/>
  <c r="V57" i="1" s="1"/>
  <c r="M226" i="1"/>
  <c r="V226" i="1" s="1"/>
  <c r="M235" i="1"/>
  <c r="V235" i="1" s="1"/>
  <c r="M233" i="1"/>
  <c r="V233" i="1" s="1"/>
  <c r="V16" i="1" l="1"/>
  <c r="Y156" i="1"/>
  <c r="Y114" i="1"/>
  <c r="Y261" i="1"/>
  <c r="Y464" i="1"/>
  <c r="Y262" i="1"/>
  <c r="Y97" i="1"/>
  <c r="Y315" i="1"/>
  <c r="Y141" i="1"/>
  <c r="Y322" i="1"/>
  <c r="Y201" i="1"/>
  <c r="Y179" i="1"/>
  <c r="Y192" i="1"/>
  <c r="Y150" i="1"/>
  <c r="Y175" i="1"/>
  <c r="V5" i="1"/>
  <c r="Y385" i="1"/>
  <c r="Y428" i="1"/>
  <c r="Y120" i="1"/>
  <c r="Y204" i="1"/>
  <c r="Y174" i="1"/>
  <c r="Y373" i="1"/>
  <c r="Y112" i="1"/>
  <c r="Y185" i="1"/>
  <c r="Y73" i="1"/>
  <c r="Y127" i="1"/>
  <c r="V125" i="1"/>
  <c r="Y160" i="1"/>
  <c r="Y92" i="1"/>
  <c r="Y104" i="1"/>
  <c r="Y340" i="1"/>
  <c r="Y405" i="1"/>
  <c r="Y364" i="1"/>
  <c r="Y181" i="1"/>
  <c r="Y154" i="1"/>
  <c r="Y8" i="1"/>
  <c r="V22" i="1"/>
  <c r="Y338" i="1"/>
  <c r="Y4" i="1"/>
  <c r="Y404" i="1"/>
  <c r="Y25" i="1"/>
  <c r="Y278" i="1"/>
  <c r="Y146" i="1"/>
  <c r="Y136" i="1"/>
  <c r="Y96" i="1"/>
  <c r="Y433" i="1"/>
  <c r="Y370" i="1"/>
  <c r="Y462" i="1"/>
  <c r="Y6" i="1"/>
  <c r="Y149" i="1"/>
  <c r="Y147" i="1"/>
  <c r="V69" i="1"/>
  <c r="Y130" i="1"/>
  <c r="Y152" i="1"/>
  <c r="Y472" i="1"/>
  <c r="Y431" i="1"/>
  <c r="Y123" i="1"/>
  <c r="Y210" i="1"/>
  <c r="Y342" i="1"/>
  <c r="Y263" i="1"/>
  <c r="Y354" i="1"/>
  <c r="Y137" i="1"/>
  <c r="Y76" i="1"/>
  <c r="Y24" i="1"/>
  <c r="Y460" i="1"/>
  <c r="Y371" i="1"/>
  <c r="Y260" i="1"/>
  <c r="Y355" i="1"/>
  <c r="Y145" i="1"/>
  <c r="Y162" i="1"/>
  <c r="Y10" i="1"/>
  <c r="Y153" i="1"/>
  <c r="Y457" i="1"/>
  <c r="Y363" i="1"/>
  <c r="Y400" i="1"/>
  <c r="Y166" i="1"/>
  <c r="Y248" i="1"/>
  <c r="Y85" i="1"/>
  <c r="Y3" i="1"/>
  <c r="Y401" i="1"/>
  <c r="Y287" i="1"/>
  <c r="Y369" i="1"/>
  <c r="Y389" i="1"/>
  <c r="Y196" i="1"/>
  <c r="Y246" i="1"/>
  <c r="Y77" i="1"/>
  <c r="Y2" i="1"/>
  <c r="Y199" i="1"/>
  <c r="Y318" i="1"/>
  <c r="Y398" i="1"/>
  <c r="Y459" i="1"/>
  <c r="Y357" i="1"/>
  <c r="Y284" i="1"/>
  <c r="Y346" i="1"/>
  <c r="Y376" i="1"/>
  <c r="Y191" i="1"/>
  <c r="Y408" i="1"/>
  <c r="Y197" i="1"/>
  <c r="Y15" i="1"/>
  <c r="Y182" i="1"/>
  <c r="Y360" i="1"/>
  <c r="Y251" i="1"/>
  <c r="Y103" i="1"/>
  <c r="Y403" i="1"/>
  <c r="Y399" i="1"/>
  <c r="Y383" i="1"/>
  <c r="Y367" i="1"/>
  <c r="Y359" i="1"/>
  <c r="Y377" i="1"/>
  <c r="Y358" i="1"/>
  <c r="Y392" i="1"/>
  <c r="Y285" i="1"/>
  <c r="Y255" i="1"/>
  <c r="Y463" i="1"/>
  <c r="Y432" i="1"/>
  <c r="Y374" i="1"/>
  <c r="Y429" i="1"/>
  <c r="Y253" i="1"/>
  <c r="Y455" i="1"/>
  <c r="Y257" i="1"/>
  <c r="Y279" i="1"/>
  <c r="Y366" i="1"/>
  <c r="Y424" i="1"/>
  <c r="Y375" i="1"/>
  <c r="Y397" i="1"/>
  <c r="Y454" i="1"/>
  <c r="Y348" i="1"/>
  <c r="Y423" i="1"/>
  <c r="Y277" i="1"/>
  <c r="V467" i="1"/>
  <c r="V312" i="1"/>
  <c r="Y18" i="1"/>
  <c r="Y9" i="1"/>
  <c r="V393" i="1"/>
  <c r="Y7" i="1"/>
  <c r="Y422" i="1"/>
  <c r="Y200" i="1"/>
  <c r="Y326" i="1"/>
  <c r="V194" i="1"/>
  <c r="Y446" i="1"/>
  <c r="V207" i="1"/>
  <c r="Y341" i="1"/>
  <c r="Y314" i="1"/>
  <c r="Y190" i="1"/>
  <c r="Y13" i="1"/>
  <c r="Y66" i="1"/>
  <c r="Y473" i="1"/>
  <c r="Y332" i="1"/>
  <c r="Y325" i="1"/>
  <c r="Y444" i="1"/>
  <c r="Y343" i="1"/>
  <c r="Y319" i="1"/>
  <c r="Y339" i="1"/>
  <c r="Y329" i="1"/>
  <c r="Y394" i="1"/>
  <c r="Y461" i="1"/>
  <c r="Y390" i="1"/>
  <c r="Y324" i="1"/>
  <c r="Y331" i="1"/>
  <c r="Y395" i="1"/>
  <c r="Y129" i="1"/>
  <c r="Y380" i="1"/>
  <c r="V173" i="1"/>
  <c r="Y209" i="1"/>
  <c r="Y70" i="1"/>
  <c r="V475" i="1"/>
  <c r="V258" i="1"/>
  <c r="V79" i="1"/>
  <c r="Y273" i="1"/>
  <c r="V247" i="1"/>
  <c r="Y384" i="1"/>
  <c r="Y107" i="1"/>
  <c r="Y53" i="1"/>
  <c r="Y430" i="1"/>
  <c r="Y249" i="1"/>
  <c r="Y280" i="1"/>
  <c r="Y45" i="1"/>
  <c r="Y40" i="1"/>
  <c r="Y80" i="1"/>
  <c r="Y67" i="1"/>
  <c r="Y470" i="1"/>
  <c r="Y169" i="1"/>
  <c r="Y443" i="1"/>
  <c r="Y414" i="1"/>
  <c r="Y365" i="1"/>
  <c r="Y220" i="1"/>
  <c r="Y294" i="1"/>
  <c r="Y58" i="1"/>
  <c r="Y17" i="1"/>
  <c r="Y434" i="1"/>
  <c r="Y413" i="1"/>
  <c r="Y41" i="1"/>
  <c r="Y218" i="1"/>
  <c r="V230" i="1"/>
  <c r="Y188" i="1"/>
  <c r="Y474" i="1"/>
  <c r="Y336" i="1"/>
  <c r="Y290" i="1"/>
  <c r="Y57" i="1"/>
  <c r="Y56" i="1"/>
  <c r="Y256" i="1"/>
  <c r="Y37" i="1"/>
  <c r="Y242" i="1"/>
  <c r="Y351" i="1"/>
  <c r="Y51" i="1"/>
  <c r="Y229" i="1"/>
  <c r="Y170" i="1"/>
  <c r="Y302" i="1"/>
  <c r="Y244" i="1"/>
  <c r="Y241" i="1"/>
  <c r="Y296" i="1"/>
  <c r="Y466" i="1"/>
  <c r="Y81" i="1"/>
  <c r="Y250" i="1"/>
  <c r="Y116" i="1"/>
  <c r="Y180" i="1"/>
  <c r="Y381" i="1"/>
  <c r="Y335" i="1"/>
  <c r="Y110" i="1"/>
  <c r="Y121" i="1"/>
  <c r="Y139" i="1"/>
  <c r="Y138" i="1"/>
  <c r="Y23" i="1"/>
  <c r="Y215" i="1"/>
  <c r="Y222" i="1"/>
  <c r="Y227" i="1"/>
  <c r="V172" i="1"/>
  <c r="V78" i="1"/>
  <c r="Y60" i="1"/>
  <c r="Y362" i="1"/>
  <c r="Y452" i="1"/>
  <c r="Y235" i="1"/>
  <c r="Y223" i="1"/>
  <c r="Y451" i="1"/>
  <c r="Y450" i="1"/>
  <c r="Y101" i="1"/>
  <c r="V164" i="1"/>
  <c r="Y420" i="1"/>
  <c r="Y75" i="1"/>
  <c r="Y163" i="1"/>
  <c r="Y259" i="1"/>
  <c r="Y221" i="1"/>
  <c r="Y456" i="1"/>
  <c r="Y317" i="1"/>
  <c r="Y224" i="1"/>
  <c r="Y292" i="1"/>
  <c r="Y288" i="1"/>
  <c r="Y391" i="1"/>
  <c r="Y21" i="1"/>
  <c r="Y113" i="1"/>
  <c r="Y36" i="1"/>
  <c r="Y344" i="1"/>
  <c r="Y28" i="1"/>
  <c r="Y352" i="1"/>
  <c r="Y291" i="1"/>
  <c r="Y411" i="1"/>
  <c r="Y142" i="1"/>
  <c r="Y328" i="1"/>
  <c r="Y281" i="1"/>
  <c r="V445" i="1"/>
  <c r="Y368" i="1"/>
  <c r="Y47" i="1"/>
  <c r="Y35" i="1"/>
  <c r="Y438" i="1"/>
  <c r="Y298" i="1"/>
  <c r="Y378" i="1"/>
  <c r="Y213" i="1"/>
  <c r="Y453" i="1"/>
  <c r="V168" i="1"/>
  <c r="Y65" i="1"/>
  <c r="Y133" i="1"/>
  <c r="Y295" i="1"/>
  <c r="Y12" i="1"/>
  <c r="Y237" i="1"/>
  <c r="Y435" i="1"/>
  <c r="Y14" i="1"/>
  <c r="Y307" i="1"/>
  <c r="Y410" i="1"/>
  <c r="Y30" i="1"/>
  <c r="Y436" i="1"/>
  <c r="Y63" i="1"/>
  <c r="Y148" i="1"/>
  <c r="Y330" i="1"/>
  <c r="Y31" i="1"/>
  <c r="Y159" i="1"/>
  <c r="Y356" i="1"/>
  <c r="Y26" i="1"/>
  <c r="Y274" i="1"/>
  <c r="Y55" i="1"/>
  <c r="Y161" i="1"/>
  <c r="Y311" i="1"/>
  <c r="Y426" i="1"/>
  <c r="Y271" i="1"/>
  <c r="Y440" i="1"/>
  <c r="Y225" i="1"/>
  <c r="Y214" i="1"/>
  <c r="Y269" i="1"/>
  <c r="Y447" i="1"/>
  <c r="Y228" i="1"/>
  <c r="Y265" i="1"/>
  <c r="Y441" i="1"/>
  <c r="Y276" i="1"/>
  <c r="Y308" i="1"/>
  <c r="Y286" i="1"/>
  <c r="Y62" i="1"/>
  <c r="Y439" i="1"/>
  <c r="Y38" i="1"/>
  <c r="Y337" i="1"/>
  <c r="Y469" i="1"/>
  <c r="Y27" i="1"/>
  <c r="Y236" i="1"/>
  <c r="Y306" i="1"/>
  <c r="Y417" i="1"/>
  <c r="Y43" i="1"/>
  <c r="Y334" i="1"/>
  <c r="Y267" i="1"/>
  <c r="Y477" i="1"/>
  <c r="Y187" i="1"/>
  <c r="Y293" i="1"/>
  <c r="Y476" i="1"/>
  <c r="Y379" i="1"/>
  <c r="Y54" i="1"/>
  <c r="Y42" i="1"/>
  <c r="Y361" i="1"/>
  <c r="Y68" i="1"/>
  <c r="Y132" i="1"/>
  <c r="Y303" i="1"/>
  <c r="Y412" i="1"/>
  <c r="Y301" i="1"/>
  <c r="Y323" i="1"/>
  <c r="Y316" i="1"/>
  <c r="Y19" i="1"/>
  <c r="Y231" i="1"/>
  <c r="Y275" i="1"/>
  <c r="Y234" i="1"/>
  <c r="Y238" i="1"/>
  <c r="Y382" i="1"/>
  <c r="Y111" i="1"/>
  <c r="Y350" i="1"/>
  <c r="Y46" i="1"/>
  <c r="Y59" i="1"/>
  <c r="Y177" i="1"/>
  <c r="Y299" i="1"/>
  <c r="Y449" i="1"/>
  <c r="Y52" i="1"/>
  <c r="Y321" i="1"/>
  <c r="Y90" i="1"/>
  <c r="Y448" i="1"/>
  <c r="Y254" i="1"/>
  <c r="Y32" i="1"/>
  <c r="Y61" i="1"/>
  <c r="Y309" i="1"/>
  <c r="Y50" i="1"/>
  <c r="Y297" i="1"/>
  <c r="Y421" i="1"/>
  <c r="Y44" i="1"/>
  <c r="Y219" i="1"/>
  <c r="Y268" i="1"/>
  <c r="Y252" i="1"/>
  <c r="Y74" i="1"/>
  <c r="Y300" i="1"/>
  <c r="Y418" i="1"/>
  <c r="Y33" i="1"/>
  <c r="Y437" i="1"/>
  <c r="Y415" i="1"/>
  <c r="Y71" i="1"/>
  <c r="Y310" i="1"/>
  <c r="Y106" i="1"/>
  <c r="Y226" i="1"/>
  <c r="Y264" i="1"/>
  <c r="Y416" i="1"/>
  <c r="Y86" i="1"/>
  <c r="Y217" i="1"/>
  <c r="Y91" i="1"/>
  <c r="Y212" i="1"/>
  <c r="Y95" i="1"/>
  <c r="Y289" i="1"/>
  <c r="Y93" i="1"/>
  <c r="Y165" i="1"/>
  <c r="Y387" i="1"/>
  <c r="Y353" i="1"/>
  <c r="Y72" i="1"/>
  <c r="Y349" i="1"/>
  <c r="Y39" i="1"/>
  <c r="Y184" i="1"/>
  <c r="Y266" i="1"/>
  <c r="Y304" i="1"/>
  <c r="Y419" i="1"/>
  <c r="Y48" i="1"/>
  <c r="Y239" i="1"/>
  <c r="Y270" i="1"/>
  <c r="Y49" i="1"/>
  <c r="Y105" i="1"/>
  <c r="Y327" i="1"/>
  <c r="Y458" i="1"/>
  <c r="Y34" i="1"/>
  <c r="Y386" i="1"/>
  <c r="Y131" i="1"/>
  <c r="Y333" i="1"/>
  <c r="Y468" i="1"/>
  <c r="Y29" i="1"/>
  <c r="Y233" i="1"/>
  <c r="Y313" i="1"/>
  <c r="Y64" i="1"/>
  <c r="Y345" i="1"/>
  <c r="Y471" i="1"/>
  <c r="Y232" i="1"/>
  <c r="Y140" i="1"/>
  <c r="Y84" i="1"/>
  <c r="Y195" i="1"/>
  <c r="Y240" i="1"/>
  <c r="Y407" i="1"/>
  <c r="Y425" i="1"/>
  <c r="V388" i="1"/>
  <c r="V128" i="1"/>
  <c r="V216" i="1"/>
  <c r="V99" i="1"/>
  <c r="V82" i="1"/>
  <c r="V243" i="1"/>
  <c r="V118" i="1"/>
  <c r="V208" i="1"/>
  <c r="V87" i="1"/>
  <c r="V102" i="1"/>
  <c r="V245" i="1"/>
  <c r="V305" i="1"/>
  <c r="V272" i="1"/>
  <c r="V108" i="1"/>
</calcChain>
</file>

<file path=xl/sharedStrings.xml><?xml version="1.0" encoding="utf-8"?>
<sst xmlns="http://schemas.openxmlformats.org/spreadsheetml/2006/main" count="513" uniqueCount="502">
  <si>
    <t>AdaBoost_Easy_Tomek_0_v1</t>
  </si>
  <si>
    <t>AdaBoost_Easy_Tomek_0_v1_Linear_Transform</t>
  </si>
  <si>
    <t>AdaBoost_Easy_Tomek_0_v2</t>
  </si>
  <si>
    <t>AdaBoost_Easy_Tomek_0_v2_Linear_Transform</t>
  </si>
  <si>
    <t>AdaBoost_Hard_Tomek_0_v1</t>
  </si>
  <si>
    <t>AdaBoost_Hard_Tomek_0_v1_Linear_Transform</t>
  </si>
  <si>
    <t>AdaBoost_Hard_Tomek_0_v2</t>
  </si>
  <si>
    <t>AdaBoost_Hard_Tomek_0_v2_Linear_Transform</t>
  </si>
  <si>
    <t>AdaBoost_Hard_Tomek_1_v1</t>
  </si>
  <si>
    <t>AdaBoost_Hard_Tomek_1_v1_Linear_Transform</t>
  </si>
  <si>
    <t>AdaBoost_Hard_Tomek_1_v2</t>
  </si>
  <si>
    <t>AdaBoost_Hard_Tomek_1_v2_Linear_Transform</t>
  </si>
  <si>
    <t>AdaBoost_Hard_Tomek_2_v1</t>
  </si>
  <si>
    <t>AdaBoost_Hard_Tomek_2_v1_Linear_Transform</t>
  </si>
  <si>
    <t>AdaBoost_Hard_Tomek_2_v2</t>
  </si>
  <si>
    <t>AdaBoost_Hard_Tomek_2_v2_Linear_Transform</t>
  </si>
  <si>
    <t>AdaBoost_Medium_Tomek_0_v1</t>
  </si>
  <si>
    <t>AdaBoost_Medium_Tomek_0_v1_Linear_Transform</t>
  </si>
  <si>
    <t>AdaBoost_Medium_Tomek_0_v2</t>
  </si>
  <si>
    <t>AdaBoost_Medium_Tomek_0_v2_Linear_Transform</t>
  </si>
  <si>
    <t>Bagging_Easy_Tomek_0_v1</t>
  </si>
  <si>
    <t>Bagging_Easy_Tomek_0_v1_Linear_Transform</t>
  </si>
  <si>
    <t>Bagging_Easy_Tomek_0_v2</t>
  </si>
  <si>
    <t>Bagging_Easy_Tomek_0_v2_Linear_Transform</t>
  </si>
  <si>
    <t>Bagging_Hard_Tomek_0_v1</t>
  </si>
  <si>
    <t>Bagging_Hard_Tomek_0_v1_Linear_Transform</t>
  </si>
  <si>
    <t>Bagging_Hard_Tomek_0_v2</t>
  </si>
  <si>
    <t>Bagging_Hard_Tomek_0_v2_Linear_Transform</t>
  </si>
  <si>
    <t>Bagging_Hard_Tomek_1_v1</t>
  </si>
  <si>
    <t>Bagging_Hard_Tomek_1_v1_Linear_Transform</t>
  </si>
  <si>
    <t>Bagging_Hard_Tomek_1_v2</t>
  </si>
  <si>
    <t>Bagging_Hard_Tomek_1_v2_Linear_Transform</t>
  </si>
  <si>
    <t>Bagging_Hard_Tomek_2_v1</t>
  </si>
  <si>
    <t>Bagging_Hard_Tomek_2_v1_Linear_Transform</t>
  </si>
  <si>
    <t>Bagging_Hard_Tomek_2_v2</t>
  </si>
  <si>
    <t>Bagging_Hard_Tomek_2_v2_Linear_Transform</t>
  </si>
  <si>
    <t>Bagging_Medium_Tomek_0_v1</t>
  </si>
  <si>
    <t>Bagging_Medium_Tomek_0_v1_Linear_Transform</t>
  </si>
  <si>
    <t>Bagging_Medium_Tomek_0_v2</t>
  </si>
  <si>
    <t>Bagging_Medium_Tomek_0_v2_Linear_Transform</t>
  </si>
  <si>
    <t>EEC_Easy_Tomek_0_v1</t>
  </si>
  <si>
    <t>EEC_Easy_Tomek_0_v1_Linear_Transform</t>
  </si>
  <si>
    <t>EEC_Easy_Tomek_0_v2</t>
  </si>
  <si>
    <t>EEC_Easy_Tomek_0_v2_Linear_Transform</t>
  </si>
  <si>
    <t>EEC_Hard_Tomek_0_v1</t>
  </si>
  <si>
    <t>EEC_Hard_Tomek_0_v1_Linear_Transform</t>
  </si>
  <si>
    <t>EEC_Hard_Tomek_0_v2</t>
  </si>
  <si>
    <t>EEC_Hard_Tomek_0_v2_Linear_Transform</t>
  </si>
  <si>
    <t>EEC_Hard_Tomek_1_v1</t>
  </si>
  <si>
    <t>EEC_Hard_Tomek_1_v1_Linear_Transform</t>
  </si>
  <si>
    <t>EEC_Hard_Tomek_1_v2</t>
  </si>
  <si>
    <t>EEC_Hard_Tomek_1_v2_Linear_Transform</t>
  </si>
  <si>
    <t>EEC_Hard_Tomek_2_v1</t>
  </si>
  <si>
    <t>EEC_Hard_Tomek_2_v1_Linear_Transform</t>
  </si>
  <si>
    <t>EEC_Hard_Tomek_2_v2</t>
  </si>
  <si>
    <t>EEC_Hard_Tomek_2_v2_Linear_Transform</t>
  </si>
  <si>
    <t>EEC_Medium_Tomek_0_v1</t>
  </si>
  <si>
    <t>EEC_Medium_Tomek_0_v1_Linear_Transform</t>
  </si>
  <si>
    <t>EEC_Medium_Tomek_0_v2</t>
  </si>
  <si>
    <t>EEC_Medium_Tomek_0_v2_Linear_Transform</t>
  </si>
  <si>
    <t>KBFC_Easy_Tomek_0_alpha_0_5_gamma_0_0_v1</t>
  </si>
  <si>
    <t>KBFC_Easy_Tomek_0_alpha_0_5_gamma_0_0_v1_Linear_Transform</t>
  </si>
  <si>
    <t>KBFC_Easy_Tomek_0_alpha_0_5_gamma_0_0_v2</t>
  </si>
  <si>
    <t>KBFC_Easy_Tomek_0_alpha_0_5_gamma_0_0_v2_Linear_Transform</t>
  </si>
  <si>
    <t>KBFC_Easy_Tomek_0_alpha_balanced_gamma_0_0_v1</t>
  </si>
  <si>
    <t>KBFC_Easy_Tomek_0_alpha_balanced_gamma_0_0_v1_Linear_Transform</t>
  </si>
  <si>
    <t>KBFC_Easy_Tomek_0_alpha_balanced_gamma_0_0_v2</t>
  </si>
  <si>
    <t>KBFC_Easy_Tomek_0_alpha_balanced_gamma_0_0_v2_Linear_Transform</t>
  </si>
  <si>
    <t>KBFC_Easy_Tomek_0_alpha_target_gamma_0_0_v1</t>
  </si>
  <si>
    <t>KBFC_Easy_Tomek_0_alpha_target_gamma_0_0_v1_Linear_Transform</t>
  </si>
  <si>
    <t>KBFC_Easy_Tomek_0_alpha_target_gamma_0_0_v2</t>
  </si>
  <si>
    <t>KBFC_Easy_Tomek_0_alpha_target_gamma_0_0_v2_Linear_Transform</t>
  </si>
  <si>
    <t>KBFC_Easy_Tomek_0_alpha_target_gamma_0_5_v1</t>
  </si>
  <si>
    <t>KBFC_Easy_Tomek_0_alpha_target_gamma_0_5_v1_Linear_Transform</t>
  </si>
  <si>
    <t>KBFC_Easy_Tomek_0_alpha_target_gamma_0_5_v2</t>
  </si>
  <si>
    <t>KBFC_Easy_Tomek_0_alpha_target_gamma_0_5_v2_Linear_Transform</t>
  </si>
  <si>
    <t>KBFC_Easy_Tomek_0_alpha_target_gamma_1_0_v1</t>
  </si>
  <si>
    <t>KBFC_Easy_Tomek_0_alpha_target_gamma_1_0_v1_Linear_Transform</t>
  </si>
  <si>
    <t>KBFC_Easy_Tomek_0_alpha_target_gamma_1_0_v2</t>
  </si>
  <si>
    <t>KBFC_Easy_Tomek_0_alpha_target_gamma_1_0_v2_Linear_Transform</t>
  </si>
  <si>
    <t>KBFC_Easy_Tomek_0_alpha_target_gamma_2_0_v1</t>
  </si>
  <si>
    <t>KBFC_Easy_Tomek_0_alpha_target_gamma_2_0_v1_Linear_Transform</t>
  </si>
  <si>
    <t>KBFC_Easy_Tomek_0_alpha_target_gamma_2_0_v2</t>
  </si>
  <si>
    <t>KBFC_Easy_Tomek_0_alpha_target_gamma_2_0_v2_Linear_Transform</t>
  </si>
  <si>
    <t>KBFC_Easy_Tomek_0_alpha_target_gamma_5_0_v1</t>
  </si>
  <si>
    <t>KBFC_Easy_Tomek_0_alpha_target_gamma_5_0_v1_Linear_Transform</t>
  </si>
  <si>
    <t>KBFC_Easy_Tomek_0_alpha_target_gamma_5_0_v2</t>
  </si>
  <si>
    <t>KBFC_Easy_Tomek_0_alpha_target_gamma_5_0_v2_Linear_Transform</t>
  </si>
  <si>
    <t>KBFC_Hard_Tomek_0_alpha_0_5_gamma_0_0_v1</t>
  </si>
  <si>
    <t>KBFC_Hard_Tomek_0_alpha_0_5_gamma_0_0_v1_Linear_Transform</t>
  </si>
  <si>
    <t>KBFC_Hard_Tomek_0_alpha_0_5_gamma_0_0_v2</t>
  </si>
  <si>
    <t>KBFC_Hard_Tomek_0_alpha_0_5_gamma_0_0_v2_Linear_Transform</t>
  </si>
  <si>
    <t>KBFC_Hard_Tomek_0_alpha_balanced_gamma_0_0_v1</t>
  </si>
  <si>
    <t>KBFC_Hard_Tomek_0_alpha_balanced_gamma_0_0_v1_Linear_Transform</t>
  </si>
  <si>
    <t>KBFC_Hard_Tomek_0_alpha_balanced_gamma_0_0_v2</t>
  </si>
  <si>
    <t>KBFC_Hard_Tomek_0_alpha_balanced_gamma_0_0_v2_Linear_Transform</t>
  </si>
  <si>
    <t>KBFC_Hard_Tomek_0_alpha_target_gamma_0_0_v1</t>
  </si>
  <si>
    <t>KBFC_Hard_Tomek_0_alpha_target_gamma_0_0_v1_Linear_Transform</t>
  </si>
  <si>
    <t>KBFC_Hard_Tomek_0_alpha_target_gamma_0_0_v2</t>
  </si>
  <si>
    <t>KBFC_Hard_Tomek_0_alpha_target_gamma_0_0_v2_Linear_Transform</t>
  </si>
  <si>
    <t>KBFC_Hard_Tomek_0_alpha_target_gamma_0_5_v1</t>
  </si>
  <si>
    <t>KBFC_Hard_Tomek_0_alpha_target_gamma_0_5_v1_Linear_Transform</t>
  </si>
  <si>
    <t>KBFC_Hard_Tomek_0_alpha_target_gamma_0_5_v2</t>
  </si>
  <si>
    <t>KBFC_Hard_Tomek_0_alpha_target_gamma_0_5_v2_Linear_Transform</t>
  </si>
  <si>
    <t>KBFC_Hard_Tomek_0_alpha_target_gamma_1_0_v1</t>
  </si>
  <si>
    <t>KBFC_Hard_Tomek_0_alpha_target_gamma_1_0_v1_Linear_Transform</t>
  </si>
  <si>
    <t>KBFC_Hard_Tomek_0_alpha_target_gamma_1_0_v2</t>
  </si>
  <si>
    <t>KBFC_Hard_Tomek_0_alpha_target_gamma_1_0_v2_Linear_Transform</t>
  </si>
  <si>
    <t>KBFC_Hard_Tomek_0_alpha_target_gamma_2_0_v1</t>
  </si>
  <si>
    <t>KBFC_Hard_Tomek_0_alpha_target_gamma_2_0_v1_Linear_Transform</t>
  </si>
  <si>
    <t>KBFC_Hard_Tomek_0_alpha_target_gamma_2_0_v2</t>
  </si>
  <si>
    <t>KBFC_Hard_Tomek_0_alpha_target_gamma_2_0_v2_Linear_Transform</t>
  </si>
  <si>
    <t>KBFC_Hard_Tomek_0_alpha_target_gamma_5_0_v1</t>
  </si>
  <si>
    <t>KBFC_Hard_Tomek_0_alpha_target_gamma_5_0_v1_Linear_Transform</t>
  </si>
  <si>
    <t>KBFC_Hard_Tomek_0_alpha_target_gamma_5_0_v2</t>
  </si>
  <si>
    <t>KBFC_Hard_Tomek_0_alpha_target_gamma_5_0_v2_Linear_Transform</t>
  </si>
  <si>
    <t>KBFC_Hard_Tomek_1_alpha_0_5_gamma_0_0_v1</t>
  </si>
  <si>
    <t>KBFC_Hard_Tomek_1_alpha_0_5_gamma_0_0_v1_Linear_Transform</t>
  </si>
  <si>
    <t>KBFC_Hard_Tomek_1_alpha_0_5_gamma_0_0_v2</t>
  </si>
  <si>
    <t>KBFC_Hard_Tomek_1_alpha_0_5_gamma_0_0_v2_Linear_Transform</t>
  </si>
  <si>
    <t>KBFC_Hard_Tomek_1_alpha_balanced_gamma_0_0_v1</t>
  </si>
  <si>
    <t>KBFC_Hard_Tomek_1_alpha_balanced_gamma_0_0_v1_Linear_Transform</t>
  </si>
  <si>
    <t>KBFC_Hard_Tomek_1_alpha_balanced_gamma_0_0_v2</t>
  </si>
  <si>
    <t>KBFC_Hard_Tomek_1_alpha_balanced_gamma_0_0_v2_Linear_Transform</t>
  </si>
  <si>
    <t>KBFC_Hard_Tomek_1_alpha_target_gamma_0_0_v1</t>
  </si>
  <si>
    <t>KBFC_Hard_Tomek_1_alpha_target_gamma_0_0_v1_Linear_Transform</t>
  </si>
  <si>
    <t>KBFC_Hard_Tomek_1_alpha_target_gamma_0_0_v2</t>
  </si>
  <si>
    <t>KBFC_Hard_Tomek_1_alpha_target_gamma_0_0_v2_Linear_Transform</t>
  </si>
  <si>
    <t>KBFC_Hard_Tomek_1_alpha_target_gamma_0_5_v1</t>
  </si>
  <si>
    <t>KBFC_Hard_Tomek_1_alpha_target_gamma_0_5_v1_Linear_Transform</t>
  </si>
  <si>
    <t>KBFC_Hard_Tomek_1_alpha_target_gamma_0_5_v2</t>
  </si>
  <si>
    <t>KBFC_Hard_Tomek_1_alpha_target_gamma_0_5_v2_Linear_Transform</t>
  </si>
  <si>
    <t>KBFC_Hard_Tomek_1_alpha_target_gamma_1_0_v1</t>
  </si>
  <si>
    <t>KBFC_Hard_Tomek_1_alpha_target_gamma_1_0_v1_Linear_Transform</t>
  </si>
  <si>
    <t>KBFC_Hard_Tomek_1_alpha_target_gamma_1_0_v2</t>
  </si>
  <si>
    <t>KBFC_Hard_Tomek_1_alpha_target_gamma_1_0_v2_Linear_Transform</t>
  </si>
  <si>
    <t>KBFC_Hard_Tomek_1_alpha_target_gamma_2_0_v1</t>
  </si>
  <si>
    <t>KBFC_Hard_Tomek_1_alpha_target_gamma_2_0_v1_Linear_Transform</t>
  </si>
  <si>
    <t>KBFC_Hard_Tomek_1_alpha_target_gamma_2_0_v2</t>
  </si>
  <si>
    <t>KBFC_Hard_Tomek_1_alpha_target_gamma_2_0_v2_Linear_Transform</t>
  </si>
  <si>
    <t>KBFC_Hard_Tomek_1_alpha_target_gamma_5_0_v1</t>
  </si>
  <si>
    <t>KBFC_Hard_Tomek_1_alpha_target_gamma_5_0_v1_Linear_Transform</t>
  </si>
  <si>
    <t>KBFC_Hard_Tomek_1_alpha_target_gamma_5_0_v2</t>
  </si>
  <si>
    <t>KBFC_Hard_Tomek_1_alpha_target_gamma_5_0_v2_Linear_Transform</t>
  </si>
  <si>
    <t>KBFC_Hard_Tomek_2_alpha_0_5_gamma_0_0_v1</t>
  </si>
  <si>
    <t>KBFC_Hard_Tomek_2_alpha_0_5_gamma_0_0_v1_Linear_Transform</t>
  </si>
  <si>
    <t>KBFC_Hard_Tomek_2_alpha_0_5_gamma_0_0_v2</t>
  </si>
  <si>
    <t>KBFC_Hard_Tomek_2_alpha_0_5_gamma_0_0_v2_Linear_Transform</t>
  </si>
  <si>
    <t>KBFC_Hard_Tomek_2_alpha_balanced_gamma_0_0_v1</t>
  </si>
  <si>
    <t>KBFC_Hard_Tomek_2_alpha_balanced_gamma_0_0_v1_Linear_Transform</t>
  </si>
  <si>
    <t>KBFC_Hard_Tomek_2_alpha_balanced_gamma_0_0_v2</t>
  </si>
  <si>
    <t>KBFC_Hard_Tomek_2_alpha_balanced_gamma_0_0_v2_Linear_Transform</t>
  </si>
  <si>
    <t>KBFC_Hard_Tomek_2_alpha_target_gamma_0_0_v1</t>
  </si>
  <si>
    <t>KBFC_Hard_Tomek_2_alpha_target_gamma_0_0_v1_Linear_Transform</t>
  </si>
  <si>
    <t>KBFC_Hard_Tomek_2_alpha_target_gamma_0_0_v2</t>
  </si>
  <si>
    <t>KBFC_Hard_Tomek_2_alpha_target_gamma_0_0_v2_Linear_Transform</t>
  </si>
  <si>
    <t>KBFC_Hard_Tomek_2_alpha_target_gamma_0_5_v1</t>
  </si>
  <si>
    <t>KBFC_Hard_Tomek_2_alpha_target_gamma_0_5_v1_Linear_Transform</t>
  </si>
  <si>
    <t>KBFC_Hard_Tomek_2_alpha_target_gamma_0_5_v2</t>
  </si>
  <si>
    <t>KBFC_Hard_Tomek_2_alpha_target_gamma_0_5_v2_Linear_Transform</t>
  </si>
  <si>
    <t>KBFC_Hard_Tomek_2_alpha_target_gamma_1_0_v1</t>
  </si>
  <si>
    <t>KBFC_Hard_Tomek_2_alpha_target_gamma_1_0_v1_Linear_Transform</t>
  </si>
  <si>
    <t>KBFC_Hard_Tomek_2_alpha_target_gamma_1_0_v2</t>
  </si>
  <si>
    <t>KBFC_Hard_Tomek_2_alpha_target_gamma_1_0_v2_Linear_Transform</t>
  </si>
  <si>
    <t>KBFC_Hard_Tomek_2_alpha_target_gamma_2_0_v1</t>
  </si>
  <si>
    <t>KBFC_Hard_Tomek_2_alpha_target_gamma_2_0_v1_Linear_Transform</t>
  </si>
  <si>
    <t>KBFC_Hard_Tomek_2_alpha_target_gamma_2_0_v2</t>
  </si>
  <si>
    <t>KBFC_Hard_Tomek_2_alpha_target_gamma_2_0_v2_Linear_Transform</t>
  </si>
  <si>
    <t>KBFC_Hard_Tomek_2_alpha_target_gamma_5_0_v1</t>
  </si>
  <si>
    <t>KBFC_Hard_Tomek_2_alpha_target_gamma_5_0_v1_Linear_Transform</t>
  </si>
  <si>
    <t>KBFC_Hard_Tomek_2_alpha_target_gamma_5_0_v2</t>
  </si>
  <si>
    <t>KBFC_Hard_Tomek_2_alpha_target_gamma_5_0_v2_Linear_Transform</t>
  </si>
  <si>
    <t>KBFC_Medium_Tomek_0_alpha_0_5_gamma_0_0_v1</t>
  </si>
  <si>
    <t>KBFC_Medium_Tomek_0_alpha_0_5_gamma_0_0_v1_Linear_Transform</t>
  </si>
  <si>
    <t>KBFC_Medium_Tomek_0_alpha_0_5_gamma_0_0_v2</t>
  </si>
  <si>
    <t>KBFC_Medium_Tomek_0_alpha_0_5_gamma_0_0_v2_Linear_Transform</t>
  </si>
  <si>
    <t>KBFC_Medium_Tomek_0_alpha_balanced_gamma_0_0_v1</t>
  </si>
  <si>
    <t>KBFC_Medium_Tomek_0_alpha_balanced_gamma_0_0_v1_Linear_Transform</t>
  </si>
  <si>
    <t>KBFC_Medium_Tomek_0_alpha_balanced_gamma_0_0_v2</t>
  </si>
  <si>
    <t>KBFC_Medium_Tomek_0_alpha_balanced_gamma_0_0_v2_Linear_Transform</t>
  </si>
  <si>
    <t>KBFC_Medium_Tomek_0_alpha_target_gamma_0_0_v1</t>
  </si>
  <si>
    <t>KBFC_Medium_Tomek_0_alpha_target_gamma_0_0_v1_Linear_Transform</t>
  </si>
  <si>
    <t>KBFC_Medium_Tomek_0_alpha_target_gamma_0_0_v2</t>
  </si>
  <si>
    <t>KBFC_Medium_Tomek_0_alpha_target_gamma_0_0_v2_Linear_Transform</t>
  </si>
  <si>
    <t>KBFC_Medium_Tomek_0_alpha_target_gamma_0_5_v1</t>
  </si>
  <si>
    <t>KBFC_Medium_Tomek_0_alpha_target_gamma_0_5_v1_Linear_Transform</t>
  </si>
  <si>
    <t>KBFC_Medium_Tomek_0_alpha_target_gamma_0_5_v2</t>
  </si>
  <si>
    <t>KBFC_Medium_Tomek_0_alpha_target_gamma_0_5_v2_Linear_Transform</t>
  </si>
  <si>
    <t>KBFC_Medium_Tomek_0_alpha_target_gamma_1_0_v1</t>
  </si>
  <si>
    <t>KBFC_Medium_Tomek_0_alpha_target_gamma_1_0_v1_Linear_Transform</t>
  </si>
  <si>
    <t>KBFC_Medium_Tomek_0_alpha_target_gamma_1_0_v2</t>
  </si>
  <si>
    <t>KBFC_Medium_Tomek_0_alpha_target_gamma_1_0_v2_Linear_Transform</t>
  </si>
  <si>
    <t>KBFC_Medium_Tomek_0_alpha_target_gamma_2_0_v1</t>
  </si>
  <si>
    <t>KBFC_Medium_Tomek_0_alpha_target_gamma_2_0_v1_Linear_Transform</t>
  </si>
  <si>
    <t>KBFC_Medium_Tomek_0_alpha_target_gamma_2_0_v2</t>
  </si>
  <si>
    <t>KBFC_Medium_Tomek_0_alpha_target_gamma_2_0_v2_Linear_Transform</t>
  </si>
  <si>
    <t>KBFC_Medium_Tomek_0_alpha_target_gamma_5_0_v1</t>
  </si>
  <si>
    <t>KBFC_Medium_Tomek_0_alpha_target_gamma_5_0_v1_Linear_Transform</t>
  </si>
  <si>
    <t>KBFC_Medium_Tomek_0_alpha_target_gamma_5_0_v2</t>
  </si>
  <si>
    <t>KBFC_Medium_Tomek_0_alpha_target_gamma_5_0_v2_Linear_Transform</t>
  </si>
  <si>
    <t>RUSBoost_Easy_Tomek_0_v1</t>
  </si>
  <si>
    <t>RUSBoost_Easy_Tomek_0_v1_Linear_Transform</t>
  </si>
  <si>
    <t>RUSBoost_Easy_Tomek_0_v2</t>
  </si>
  <si>
    <t>RUSBoost_Easy_Tomek_0_v2_Linear_Transform</t>
  </si>
  <si>
    <t>RUSBoost_Hard_Tomek_0_v1</t>
  </si>
  <si>
    <t>RUSBoost_Hard_Tomek_0_v1_Linear_Transform</t>
  </si>
  <si>
    <t>RUSBoost_Hard_Tomek_0_v2</t>
  </si>
  <si>
    <t>RUSBoost_Hard_Tomek_0_v2_Linear_Transform</t>
  </si>
  <si>
    <t>RUSBoost_Hard_Tomek_1_v1</t>
  </si>
  <si>
    <t>RUSBoost_Hard_Tomek_1_v1_Linear_Transform</t>
  </si>
  <si>
    <t>RUSBoost_Hard_Tomek_1_v2</t>
  </si>
  <si>
    <t>RUSBoost_Hard_Tomek_1_v2_Linear_Transform</t>
  </si>
  <si>
    <t>RUSBoost_Hard_Tomek_2_v1</t>
  </si>
  <si>
    <t>RUSBoost_Hard_Tomek_2_v1_Linear_Transform</t>
  </si>
  <si>
    <t>RUSBoost_Hard_Tomek_2_v2</t>
  </si>
  <si>
    <t>RUSBoost_Hard_Tomek_2_v2_Linear_Transform</t>
  </si>
  <si>
    <t>RUSBoost_Medium_Tomek_0_v1</t>
  </si>
  <si>
    <t>RUSBoost_Medium_Tomek_0_v1_Linear_Transform</t>
  </si>
  <si>
    <t>RUSBoost_Medium_Tomek_0_v2</t>
  </si>
  <si>
    <t>RUSBoost_Medium_Tomek_0_v2_Linear_Transform</t>
  </si>
  <si>
    <t>Model</t>
  </si>
  <si>
    <t>TN</t>
  </si>
  <si>
    <t>FP</t>
  </si>
  <si>
    <t>FN</t>
  </si>
  <si>
    <t>TP</t>
  </si>
  <si>
    <t>p</t>
  </si>
  <si>
    <t>AUC</t>
  </si>
  <si>
    <t>Precision</t>
  </si>
  <si>
    <t>Recall</t>
  </si>
  <si>
    <t>F1</t>
  </si>
  <si>
    <t>LinearTrans</t>
  </si>
  <si>
    <t>Algorithm</t>
  </si>
  <si>
    <t>Actual N</t>
  </si>
  <si>
    <t>Actual P</t>
  </si>
  <si>
    <t>148973 &amp; 1798 \cr</t>
  </si>
  <si>
    <t>25564 &amp; 1057 \cr</t>
  </si>
  <si>
    <t>0.370227669456295 &amp; Precision \cr</t>
  </si>
  <si>
    <t>0.0397054956464049 &amp; Recall \cr</t>
  </si>
  <si>
    <t>0.0717358654652316 &amp; F1 \cr</t>
  </si>
  <si>
    <t>0.663649195364019 &amp; AUC \cr</t>
  </si>
  <si>
    <t>Difficulty</t>
  </si>
  <si>
    <t>Chart</t>
  </si>
  <si>
    <t>BRFC_Easy_Tomek_0_alpha_0_5_v1</t>
  </si>
  <si>
    <t>BRFC_Easy_Tomek_0_alpha_0_5_v1_Linear_Transform</t>
  </si>
  <si>
    <t>BRFC_Easy_Tomek_0_alpha_0_5_v2</t>
  </si>
  <si>
    <t>BRFC_Easy_Tomek_0_alpha_0_5_v2_Linear_Transform</t>
  </si>
  <si>
    <t>BRFC_Easy_Tomek_0_alpha_balanced_v1</t>
  </si>
  <si>
    <t>BRFC_Easy_Tomek_0_alpha_balanced_v1_Linear_Transform</t>
  </si>
  <si>
    <t>BRFC_Easy_Tomek_0_alpha_balanced_v2</t>
  </si>
  <si>
    <t>BRFC_Easy_Tomek_0_alpha_balanced_v2_Linear_Transform</t>
  </si>
  <si>
    <t>BRFC_Easy_Tomek_0_alpha_target_v1</t>
  </si>
  <si>
    <t>BRFC_Easy_Tomek_0_alpha_target_v1_Linear_Transform</t>
  </si>
  <si>
    <t>BRFC_Easy_Tomek_0_alpha_target_v2</t>
  </si>
  <si>
    <t>BRFC_Easy_Tomek_0_alpha_target_v2_Linear_Transform</t>
  </si>
  <si>
    <t>BRFC_Hard_Tomek_0_alpha_0_5_v1</t>
  </si>
  <si>
    <t>BRFC_Hard_Tomek_0_alpha_0_5_v1_Linear_Transform</t>
  </si>
  <si>
    <t>BRFC_Hard_Tomek_0_alpha_0_5_v2</t>
  </si>
  <si>
    <t>BRFC_Hard_Tomek_0_alpha_0_5_v2_Linear_Transform</t>
  </si>
  <si>
    <t>BRFC_Hard_Tomek_0_alpha_balanced_v1</t>
  </si>
  <si>
    <t>BRFC_Hard_Tomek_0_alpha_balanced_v1_Linear_Transform</t>
  </si>
  <si>
    <t>BRFC_Hard_Tomek_0_alpha_balanced_v2</t>
  </si>
  <si>
    <t>BRFC_Hard_Tomek_0_alpha_balanced_v2_Linear_Transform</t>
  </si>
  <si>
    <t>BRFC_Hard_Tomek_0_alpha_target_v1</t>
  </si>
  <si>
    <t>BRFC_Hard_Tomek_0_alpha_target_v1_Linear_Transform</t>
  </si>
  <si>
    <t>BRFC_Hard_Tomek_0_alpha_target_v2</t>
  </si>
  <si>
    <t>BRFC_Hard_Tomek_0_alpha_target_v2_Linear_Transform</t>
  </si>
  <si>
    <t>BRFC_Hard_Tomek_1_alpha_0_5_v1</t>
  </si>
  <si>
    <t>BRFC_Hard_Tomek_1_alpha_0_5_v1_Linear_Transform</t>
  </si>
  <si>
    <t>BRFC_Hard_Tomek_1_alpha_0_5_v2</t>
  </si>
  <si>
    <t>BRFC_Hard_Tomek_1_alpha_0_5_v2_Linear_Transform</t>
  </si>
  <si>
    <t>BRFC_Hard_Tomek_1_alpha_balanced_v1</t>
  </si>
  <si>
    <t>BRFC_Hard_Tomek_1_alpha_balanced_v1_Linear_Transform</t>
  </si>
  <si>
    <t>BRFC_Hard_Tomek_1_alpha_balanced_v2</t>
  </si>
  <si>
    <t>BRFC_Hard_Tomek_1_alpha_balanced_v2_Linear_Transform</t>
  </si>
  <si>
    <t>BRFC_Hard_Tomek_1_alpha_target_v1</t>
  </si>
  <si>
    <t>BRFC_Hard_Tomek_1_alpha_target_v1_Linear_Transform</t>
  </si>
  <si>
    <t>BRFC_Hard_Tomek_1_alpha_target_v2</t>
  </si>
  <si>
    <t>BRFC_Hard_Tomek_1_alpha_target_v2_Linear_Transform</t>
  </si>
  <si>
    <t>BRFC_Hard_Tomek_2_alpha_0_5_v1</t>
  </si>
  <si>
    <t>BRFC_Hard_Tomek_2_alpha_0_5_v1_Linear_Transform</t>
  </si>
  <si>
    <t>BRFC_Hard_Tomek_2_alpha_0_5_v2</t>
  </si>
  <si>
    <t>BRFC_Hard_Tomek_2_alpha_0_5_v2_Linear_Transform</t>
  </si>
  <si>
    <t>BRFC_Hard_Tomek_2_alpha_balanced_v1</t>
  </si>
  <si>
    <t>BRFC_Hard_Tomek_2_alpha_balanced_v1_Linear_Transform</t>
  </si>
  <si>
    <t>BRFC_Hard_Tomek_2_alpha_balanced_v2</t>
  </si>
  <si>
    <t>BRFC_Hard_Tomek_2_alpha_balanced_v2_Linear_Transform</t>
  </si>
  <si>
    <t>BRFC_Hard_Tomek_2_alpha_target_v1</t>
  </si>
  <si>
    <t>BRFC_Hard_Tomek_2_alpha_target_v1_Linear_Transform</t>
  </si>
  <si>
    <t>BRFC_Hard_Tomek_2_alpha_target_v2</t>
  </si>
  <si>
    <t>BRFC_Hard_Tomek_2_alpha_target_v2_Linear_Transform</t>
  </si>
  <si>
    <t>BRFC_Medium_Tomek_0_alpha_0_5_v1</t>
  </si>
  <si>
    <t>BRFC_Medium_Tomek_0_alpha_0_5_v1_Linear_Transform</t>
  </si>
  <si>
    <t>BRFC_Medium_Tomek_0_alpha_0_5_v2</t>
  </si>
  <si>
    <t>BRFC_Medium_Tomek_0_alpha_0_5_v2_Linear_Transform</t>
  </si>
  <si>
    <t>BRFC_Medium_Tomek_0_alpha_balanced_v1</t>
  </si>
  <si>
    <t>BRFC_Medium_Tomek_0_alpha_balanced_v1_Linear_Transform</t>
  </si>
  <si>
    <t>BRFC_Medium_Tomek_0_alpha_balanced_v2</t>
  </si>
  <si>
    <t>BRFC_Medium_Tomek_0_alpha_balanced_v2_Linear_Transform</t>
  </si>
  <si>
    <t>BRFC_Medium_Tomek_0_alpha_target_v1</t>
  </si>
  <si>
    <t>BRFC_Medium_Tomek_0_alpha_target_v1_Linear_Transform</t>
  </si>
  <si>
    <t>BRFC_Medium_Tomek_0_alpha_target_v2</t>
  </si>
  <si>
    <t>BRFC_Medium_Tomek_0_alpha_target_v2_Linear_Transform</t>
  </si>
  <si>
    <t>LRC_Easy_Tomek_0_alpha_0_5_v1</t>
  </si>
  <si>
    <t>LRC_Easy_Tomek_0_alpha_0_5_v1_Linear_Transform</t>
  </si>
  <si>
    <t>LRC_Easy_Tomek_0_alpha_0_5_v2</t>
  </si>
  <si>
    <t>LRC_Easy_Tomek_0_alpha_0_5_v2_Linear_Transform</t>
  </si>
  <si>
    <t>LRC_Easy_Tomek_0_alpha_balanced_v1</t>
  </si>
  <si>
    <t>LRC_Easy_Tomek_0_alpha_balanced_v1_Linear_Transform</t>
  </si>
  <si>
    <t>LRC_Easy_Tomek_0_alpha_balanced_v2</t>
  </si>
  <si>
    <t>LRC_Easy_Tomek_0_alpha_balanced_v2_Linear_Transform</t>
  </si>
  <si>
    <t>LRC_Easy_Tomek_0_alpha_target_v1</t>
  </si>
  <si>
    <t>LRC_Easy_Tomek_0_alpha_target_v1_Linear_Transform</t>
  </si>
  <si>
    <t>LRC_Easy_Tomek_0_alpha_target_v2</t>
  </si>
  <si>
    <t>LRC_Easy_Tomek_0_alpha_target_v2_Linear_Transform</t>
  </si>
  <si>
    <t>LRC_Hard_Tomek_0_alpha_0_5_v1</t>
  </si>
  <si>
    <t>LRC_Hard_Tomek_0_alpha_0_5_v1_Linear_Transform</t>
  </si>
  <si>
    <t>LRC_Hard_Tomek_0_alpha_0_5_v2</t>
  </si>
  <si>
    <t>LRC_Hard_Tomek_0_alpha_0_5_v2_Linear_Transform</t>
  </si>
  <si>
    <t>LRC_Hard_Tomek_0_alpha_balanced_v1</t>
  </si>
  <si>
    <t>LRC_Hard_Tomek_0_alpha_balanced_v1_Linear_Transform</t>
  </si>
  <si>
    <t>LRC_Hard_Tomek_0_alpha_balanced_v2</t>
  </si>
  <si>
    <t>LRC_Hard_Tomek_0_alpha_balanced_v2_Linear_Transform</t>
  </si>
  <si>
    <t>LRC_Hard_Tomek_0_alpha_target_v1</t>
  </si>
  <si>
    <t>LRC_Hard_Tomek_0_alpha_target_v1_Linear_Transform</t>
  </si>
  <si>
    <t>LRC_Hard_Tomek_0_alpha_target_v2</t>
  </si>
  <si>
    <t>LRC_Hard_Tomek_0_alpha_target_v2_Linear_Transform</t>
  </si>
  <si>
    <t>LRC_Hard_Tomek_1_alpha_0_5_v1</t>
  </si>
  <si>
    <t>LRC_Hard_Tomek_1_alpha_0_5_v1_Linear_Transform</t>
  </si>
  <si>
    <t>LRC_Hard_Tomek_1_alpha_0_5_v2</t>
  </si>
  <si>
    <t>LRC_Hard_Tomek_1_alpha_0_5_v2_Linear_Transform</t>
  </si>
  <si>
    <t>LRC_Hard_Tomek_1_alpha_balanced_v1</t>
  </si>
  <si>
    <t>LRC_Hard_Tomek_1_alpha_balanced_v1_Linear_Transform</t>
  </si>
  <si>
    <t>LRC_Hard_Tomek_1_alpha_balanced_v2</t>
  </si>
  <si>
    <t>LRC_Hard_Tomek_1_alpha_balanced_v2_Linear_Transform</t>
  </si>
  <si>
    <t>LRC_Hard_Tomek_1_alpha_target_v1</t>
  </si>
  <si>
    <t>LRC_Hard_Tomek_1_alpha_target_v1_Linear_Transform</t>
  </si>
  <si>
    <t>LRC_Hard_Tomek_1_alpha_target_v2</t>
  </si>
  <si>
    <t>LRC_Hard_Tomek_1_alpha_target_v2_Linear_Transform</t>
  </si>
  <si>
    <t>LRC_Hard_Tomek_2_alpha_0_5_v1</t>
  </si>
  <si>
    <t>LRC_Hard_Tomek_2_alpha_0_5_v1_Linear_Transform</t>
  </si>
  <si>
    <t>LRC_Hard_Tomek_2_alpha_0_5_v2</t>
  </si>
  <si>
    <t>LRC_Hard_Tomek_2_alpha_0_5_v2_Linear_Transform</t>
  </si>
  <si>
    <t>LRC_Hard_Tomek_2_alpha_balanced_v1</t>
  </si>
  <si>
    <t>LRC_Hard_Tomek_2_alpha_balanced_v1_Linear_Transform</t>
  </si>
  <si>
    <t>LRC_Hard_Tomek_2_alpha_balanced_v2</t>
  </si>
  <si>
    <t>LRC_Hard_Tomek_2_alpha_balanced_v2_Linear_Transform</t>
  </si>
  <si>
    <t>LRC_Hard_Tomek_2_alpha_target_v1</t>
  </si>
  <si>
    <t>LRC_Hard_Tomek_2_alpha_target_v1_Linear_Transform</t>
  </si>
  <si>
    <t>LRC_Hard_Tomek_2_alpha_target_v2</t>
  </si>
  <si>
    <t>LRC_Hard_Tomek_2_alpha_target_v2_Linear_Transform</t>
  </si>
  <si>
    <t>LRC_Medium_Tomek_0_alpha_0_5_v1</t>
  </si>
  <si>
    <t>LRC_Medium_Tomek_0_alpha_0_5_v1_Linear_Transform</t>
  </si>
  <si>
    <t>LRC_Medium_Tomek_0_alpha_0_5_v2</t>
  </si>
  <si>
    <t>LRC_Medium_Tomek_0_alpha_0_5_v2_Linear_Transform</t>
  </si>
  <si>
    <t>LRC_Medium_Tomek_0_alpha_balanced_v1</t>
  </si>
  <si>
    <t>LRC_Medium_Tomek_0_alpha_balanced_v1_Linear_Transform</t>
  </si>
  <si>
    <t>LRC_Medium_Tomek_0_alpha_balanced_v2</t>
  </si>
  <si>
    <t>LRC_Medium_Tomek_0_alpha_balanced_v2_Linear_Transform</t>
  </si>
  <si>
    <t>LRC_Medium_Tomek_0_alpha_target_v1</t>
  </si>
  <si>
    <t>LRC_Medium_Tomek_0_alpha_target_v1_Linear_Transform</t>
  </si>
  <si>
    <t>LRC_Medium_Tomek_0_alpha_target_v2</t>
  </si>
  <si>
    <t>LRC_Medium_Tomek_0_alpha_target_v2_Linear_Transform</t>
  </si>
  <si>
    <t>AdaBoost_Medium_Tomek_1_v1</t>
  </si>
  <si>
    <t>AdaBoost_Medium_Tomek_1_v1_Linear_Transform</t>
  </si>
  <si>
    <t>AdaBoost_Medium_Tomek_1_v2</t>
  </si>
  <si>
    <t>AdaBoost_Medium_Tomek_1_v2_Linear_Transform</t>
  </si>
  <si>
    <t>AdaBoost_Medium_Tomek_2_v1</t>
  </si>
  <si>
    <t>AdaBoost_Medium_Tomek_2_v1_Linear_Transform</t>
  </si>
  <si>
    <t>AdaBoost_Medium_Tomek_2_v2</t>
  </si>
  <si>
    <t>AdaBoost_Medium_Tomek_2_v2_Linear_Transform</t>
  </si>
  <si>
    <t>BRFC_Medium_Tomek_1_alpha_0_5_v1</t>
  </si>
  <si>
    <t>BRFC_Medium_Tomek_1_alpha_0_5_v1_Linear_Transform</t>
  </si>
  <si>
    <t>BRFC_Medium_Tomek_1_alpha_0_5_v2</t>
  </si>
  <si>
    <t>BRFC_Medium_Tomek_1_alpha_0_5_v2_Linear_Transform</t>
  </si>
  <si>
    <t>BRFC_Medium_Tomek_1_alpha_balanced_v1</t>
  </si>
  <si>
    <t>BRFC_Medium_Tomek_1_alpha_balanced_v1_Linear_Transform</t>
  </si>
  <si>
    <t>BRFC_Medium_Tomek_1_alpha_balanced_v2</t>
  </si>
  <si>
    <t>BRFC_Medium_Tomek_1_alpha_balanced_v2_Linear_Transform</t>
  </si>
  <si>
    <t>BRFC_Medium_Tomek_1_alpha_target_v1</t>
  </si>
  <si>
    <t>BRFC_Medium_Tomek_1_alpha_target_v1_Linear_Transform</t>
  </si>
  <si>
    <t>BRFC_Medium_Tomek_1_alpha_target_v2</t>
  </si>
  <si>
    <t>BRFC_Medium_Tomek_1_alpha_target_v2_Linear_Transform</t>
  </si>
  <si>
    <t>BRFC_Medium_Tomek_2_alpha_0_5_v1</t>
  </si>
  <si>
    <t>BRFC_Medium_Tomek_2_alpha_0_5_v1_Linear_Transform</t>
  </si>
  <si>
    <t>BRFC_Medium_Tomek_2_alpha_0_5_v2</t>
  </si>
  <si>
    <t>BRFC_Medium_Tomek_2_alpha_0_5_v2_Linear_Transform</t>
  </si>
  <si>
    <t>BRFC_Medium_Tomek_2_alpha_balanced_v1</t>
  </si>
  <si>
    <t>BRFC_Medium_Tomek_2_alpha_balanced_v1_Linear_Transform</t>
  </si>
  <si>
    <t>BRFC_Medium_Tomek_2_alpha_balanced_v2</t>
  </si>
  <si>
    <t>BRFC_Medium_Tomek_2_alpha_balanced_v2_Linear_Transform</t>
  </si>
  <si>
    <t>BRFC_Medium_Tomek_2_alpha_target_v1</t>
  </si>
  <si>
    <t>BRFC_Medium_Tomek_2_alpha_target_v1_Linear_Transform</t>
  </si>
  <si>
    <t>BRFC_Medium_Tomek_2_alpha_target_v2</t>
  </si>
  <si>
    <t>BRFC_Medium_Tomek_2_alpha_target_v2_Linear_Transform</t>
  </si>
  <si>
    <t>Bagging_Medium_Tomek_1_v1</t>
  </si>
  <si>
    <t>Bagging_Medium_Tomek_1_v1_Linear_Transform</t>
  </si>
  <si>
    <t>Bagging_Medium_Tomek_1_v2</t>
  </si>
  <si>
    <t>Bagging_Medium_Tomek_1_v2_Linear_Transform</t>
  </si>
  <si>
    <t>Bagging_Medium_Tomek_2_v1</t>
  </si>
  <si>
    <t>Bagging_Medium_Tomek_2_v1_Linear_Transform</t>
  </si>
  <si>
    <t>Bagging_Medium_Tomek_2_v2</t>
  </si>
  <si>
    <t>Bagging_Medium_Tomek_2_v2_Linear_Transform</t>
  </si>
  <si>
    <t>EEC_Medium_Tomek_1_v1</t>
  </si>
  <si>
    <t>EEC_Medium_Tomek_1_v1_Linear_Transform</t>
  </si>
  <si>
    <t>EEC_Medium_Tomek_1_v2</t>
  </si>
  <si>
    <t>EEC_Medium_Tomek_1_v2_Linear_Transform</t>
  </si>
  <si>
    <t>EEC_Medium_Tomek_2_v1</t>
  </si>
  <si>
    <t>EEC_Medium_Tomek_2_v1_Linear_Transform</t>
  </si>
  <si>
    <t>EEC_Medium_Tomek_2_v2</t>
  </si>
  <si>
    <t>EEC_Medium_Tomek_2_v2_Linear_Transform</t>
  </si>
  <si>
    <t>KBFC_Medium_Tomek_1_alpha_0_5_gamma_0_0_v1</t>
  </si>
  <si>
    <t>KBFC_Medium_Tomek_1_alpha_0_5_gamma_0_0_v1_Linear_Transform</t>
  </si>
  <si>
    <t>KBFC_Medium_Tomek_1_alpha_0_5_gamma_0_0_v2</t>
  </si>
  <si>
    <t>KBFC_Medium_Tomek_1_alpha_0_5_gamma_0_0_v2_Linear_Transform</t>
  </si>
  <si>
    <t>KBFC_Medium_Tomek_1_alpha_balanced_gamma_0_0_v1</t>
  </si>
  <si>
    <t>KBFC_Medium_Tomek_1_alpha_balanced_gamma_0_0_v1_Linear_Transform</t>
  </si>
  <si>
    <t>KBFC_Medium_Tomek_1_alpha_balanced_gamma_0_0_v2</t>
  </si>
  <si>
    <t>KBFC_Medium_Tomek_1_alpha_balanced_gamma_0_0_v2_Linear_Transform</t>
  </si>
  <si>
    <t>KBFC_Medium_Tomek_1_alpha_target_gamma_0_0_v1</t>
  </si>
  <si>
    <t>KBFC_Medium_Tomek_1_alpha_target_gamma_0_0_v1_Linear_Transform</t>
  </si>
  <si>
    <t>KBFC_Medium_Tomek_1_alpha_target_gamma_0_0_v2</t>
  </si>
  <si>
    <t>KBFC_Medium_Tomek_1_alpha_target_gamma_0_0_v2_Linear_Transform</t>
  </si>
  <si>
    <t>KBFC_Medium_Tomek_1_alpha_target_gamma_0_5_v1</t>
  </si>
  <si>
    <t>KBFC_Medium_Tomek_1_alpha_target_gamma_0_5_v1_Linear_Transform</t>
  </si>
  <si>
    <t>KBFC_Medium_Tomek_1_alpha_target_gamma_0_5_v2</t>
  </si>
  <si>
    <t>KBFC_Medium_Tomek_1_alpha_target_gamma_0_5_v2_Linear_Transform</t>
  </si>
  <si>
    <t>KBFC_Medium_Tomek_1_alpha_target_gamma_1_0_v1</t>
  </si>
  <si>
    <t>KBFC_Medium_Tomek_1_alpha_target_gamma_1_0_v1_Linear_Transform</t>
  </si>
  <si>
    <t>KBFC_Medium_Tomek_1_alpha_target_gamma_1_0_v2</t>
  </si>
  <si>
    <t>KBFC_Medium_Tomek_1_alpha_target_gamma_1_0_v2_Linear_Transform</t>
  </si>
  <si>
    <t>KBFC_Medium_Tomek_1_alpha_target_gamma_2_0_v1</t>
  </si>
  <si>
    <t>KBFC_Medium_Tomek_1_alpha_target_gamma_2_0_v1_Linear_Transform</t>
  </si>
  <si>
    <t>KBFC_Medium_Tomek_1_alpha_target_gamma_2_0_v2</t>
  </si>
  <si>
    <t>KBFC_Medium_Tomek_1_alpha_target_gamma_2_0_v2_Linear_Transform</t>
  </si>
  <si>
    <t>KBFC_Medium_Tomek_1_alpha_target_gamma_5_0_v1</t>
  </si>
  <si>
    <t>KBFC_Medium_Tomek_1_alpha_target_gamma_5_0_v1_Linear_Transform</t>
  </si>
  <si>
    <t>KBFC_Medium_Tomek_1_alpha_target_gamma_5_0_v2</t>
  </si>
  <si>
    <t>KBFC_Medium_Tomek_1_alpha_target_gamma_5_0_v2_Linear_Transform</t>
  </si>
  <si>
    <t>KBFC_Medium_Tomek_2_alpha_0_5_gamma_0_0_v1</t>
  </si>
  <si>
    <t>KBFC_Medium_Tomek_2_alpha_0_5_gamma_0_0_v1_Linear_Transform</t>
  </si>
  <si>
    <t>KBFC_Medium_Tomek_2_alpha_0_5_gamma_0_0_v2</t>
  </si>
  <si>
    <t>KBFC_Medium_Tomek_2_alpha_0_5_gamma_0_0_v2_Linear_Transform</t>
  </si>
  <si>
    <t>KBFC_Medium_Tomek_2_alpha_balanced_gamma_0_0_v1</t>
  </si>
  <si>
    <t>KBFC_Medium_Tomek_2_alpha_balanced_gamma_0_0_v1_Linear_Transform</t>
  </si>
  <si>
    <t>KBFC_Medium_Tomek_2_alpha_balanced_gamma_0_0_v2</t>
  </si>
  <si>
    <t>KBFC_Medium_Tomek_2_alpha_balanced_gamma_0_0_v2_Linear_Transform</t>
  </si>
  <si>
    <t>KBFC_Medium_Tomek_2_alpha_target_gamma_0_0_v1</t>
  </si>
  <si>
    <t>KBFC_Medium_Tomek_2_alpha_target_gamma_0_0_v1_Linear_Transform</t>
  </si>
  <si>
    <t>KBFC_Medium_Tomek_2_alpha_target_gamma_0_0_v2</t>
  </si>
  <si>
    <t>KBFC_Medium_Tomek_2_alpha_target_gamma_0_0_v2_Linear_Transform</t>
  </si>
  <si>
    <t>KBFC_Medium_Tomek_2_alpha_target_gamma_0_5_v1</t>
  </si>
  <si>
    <t>KBFC_Medium_Tomek_2_alpha_target_gamma_0_5_v1_Linear_Transform</t>
  </si>
  <si>
    <t>KBFC_Medium_Tomek_2_alpha_target_gamma_0_5_v2</t>
  </si>
  <si>
    <t>KBFC_Medium_Tomek_2_alpha_target_gamma_0_5_v2_Linear_Transform</t>
  </si>
  <si>
    <t>KBFC_Medium_Tomek_2_alpha_target_gamma_1_0_v1</t>
  </si>
  <si>
    <t>KBFC_Medium_Tomek_2_alpha_target_gamma_1_0_v1_Linear_Transform</t>
  </si>
  <si>
    <t>KBFC_Medium_Tomek_2_alpha_target_gamma_1_0_v2</t>
  </si>
  <si>
    <t>KBFC_Medium_Tomek_2_alpha_target_gamma_1_0_v2_Linear_Transform</t>
  </si>
  <si>
    <t>KBFC_Medium_Tomek_2_alpha_target_gamma_2_0_v1</t>
  </si>
  <si>
    <t>KBFC_Medium_Tomek_2_alpha_target_gamma_2_0_v1_Linear_Transform</t>
  </si>
  <si>
    <t>KBFC_Medium_Tomek_2_alpha_target_gamma_2_0_v2</t>
  </si>
  <si>
    <t>KBFC_Medium_Tomek_2_alpha_target_gamma_2_0_v2_Linear_Transform</t>
  </si>
  <si>
    <t>KBFC_Medium_Tomek_2_alpha_target_gamma_5_0_v1</t>
  </si>
  <si>
    <t>KBFC_Medium_Tomek_2_alpha_target_gamma_5_0_v1_Linear_Transform</t>
  </si>
  <si>
    <t>KBFC_Medium_Tomek_2_alpha_target_gamma_5_0_v2</t>
  </si>
  <si>
    <t>KBFC_Medium_Tomek_2_alpha_target_gamma_5_0_v2_Linear_Transform</t>
  </si>
  <si>
    <t>LRC_Medium_Tomek_1_alpha_0_5_v1</t>
  </si>
  <si>
    <t>LRC_Medium_Tomek_1_alpha_0_5_v1_Linear_Transform</t>
  </si>
  <si>
    <t>LRC_Medium_Tomek_1_alpha_0_5_v2</t>
  </si>
  <si>
    <t>LRC_Medium_Tomek_1_alpha_0_5_v2_Linear_Transform</t>
  </si>
  <si>
    <t>LRC_Medium_Tomek_1_alpha_balanced_v1</t>
  </si>
  <si>
    <t>LRC_Medium_Tomek_1_alpha_balanced_v1_Linear_Transform</t>
  </si>
  <si>
    <t>LRC_Medium_Tomek_1_alpha_balanced_v2</t>
  </si>
  <si>
    <t>LRC_Medium_Tomek_1_alpha_balanced_v2_Linear_Transform</t>
  </si>
  <si>
    <t>LRC_Medium_Tomek_1_alpha_target_v1</t>
  </si>
  <si>
    <t>LRC_Medium_Tomek_1_alpha_target_v1_Linear_Transform</t>
  </si>
  <si>
    <t>LRC_Medium_Tomek_1_alpha_target_v2</t>
  </si>
  <si>
    <t>LRC_Medium_Tomek_1_alpha_target_v2_Linear_Transform</t>
  </si>
  <si>
    <t>LRC_Medium_Tomek_2_alpha_0_5_v1</t>
  </si>
  <si>
    <t>LRC_Medium_Tomek_2_alpha_0_5_v1_Linear_Transform</t>
  </si>
  <si>
    <t>LRC_Medium_Tomek_2_alpha_0_5_v2</t>
  </si>
  <si>
    <t>LRC_Medium_Tomek_2_alpha_0_5_v2_Linear_Transform</t>
  </si>
  <si>
    <t>LRC_Medium_Tomek_2_alpha_balanced_v1</t>
  </si>
  <si>
    <t>LRC_Medium_Tomek_2_alpha_balanced_v1_Linear_Transform</t>
  </si>
  <si>
    <t>LRC_Medium_Tomek_2_alpha_balanced_v2</t>
  </si>
  <si>
    <t>LRC_Medium_Tomek_2_alpha_balanced_v2_Linear_Transform</t>
  </si>
  <si>
    <t>LRC_Medium_Tomek_2_alpha_target_v1</t>
  </si>
  <si>
    <t>LRC_Medium_Tomek_2_alpha_target_v1_Linear_Transform</t>
  </si>
  <si>
    <t>LRC_Medium_Tomek_2_alpha_target_v2</t>
  </si>
  <si>
    <t>LRC_Medium_Tomek_2_alpha_target_v2_Linear_Transform</t>
  </si>
  <si>
    <t>RUSBoost_Medium_Tomek_1_v1</t>
  </si>
  <si>
    <t>RUSBoost_Medium_Tomek_1_v1_Linear_Transform</t>
  </si>
  <si>
    <t>RUSBoost_Medium_Tomek_1_v2</t>
  </si>
  <si>
    <t>RUSBoost_Medium_Tomek_1_v2_Linear_Transform</t>
  </si>
  <si>
    <t>RUSBoost_Medium_Tomek_2_v1</t>
  </si>
  <si>
    <t>RUSBoost_Medium_Tomek_2_v1_Linear_Transform</t>
  </si>
  <si>
    <t>RUSBoost_Medium_Tomek_2_v2</t>
  </si>
  <si>
    <t>RUSBoost_Medium_Tomek_2_v2_Linear_Transform</t>
  </si>
  <si>
    <t>Total</t>
  </si>
  <si>
    <t>N</t>
  </si>
  <si>
    <t>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</si>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</sst>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7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66.83203125" bestFit="1" customWidth="1"/>
  </cols>
  <sheetData>
    <row r="1" spans="1:25" x14ac:dyDescent="0.2">
      <c r="A1" t="s">
        <v>220</v>
      </c>
      <c r="B1" t="s">
        <v>221</v>
      </c>
      <c r="C1" t="s">
        <v>222</v>
      </c>
      <c r="D1" t="s">
        <v>223</v>
      </c>
      <c r="E1" t="s">
        <v>224</v>
      </c>
      <c r="F1" t="s">
        <v>499</v>
      </c>
      <c r="G1" t="s">
        <v>500</v>
      </c>
      <c r="H1" t="s">
        <v>498</v>
      </c>
      <c r="I1" t="s">
        <v>225</v>
      </c>
      <c r="J1" t="s">
        <v>226</v>
      </c>
      <c r="K1" t="s">
        <v>227</v>
      </c>
      <c r="L1" t="s">
        <v>228</v>
      </c>
      <c r="M1" t="s">
        <v>229</v>
      </c>
      <c r="N1" t="s">
        <v>501</v>
      </c>
      <c r="O1" t="s">
        <v>230</v>
      </c>
      <c r="P1" t="s">
        <v>231</v>
      </c>
      <c r="Q1" t="s">
        <v>240</v>
      </c>
      <c r="R1" t="s">
        <v>232</v>
      </c>
      <c r="S1" t="s">
        <v>233</v>
      </c>
      <c r="T1" t="s">
        <v>227</v>
      </c>
      <c r="U1" t="s">
        <v>228</v>
      </c>
      <c r="V1" t="s">
        <v>229</v>
      </c>
      <c r="W1" t="s">
        <v>226</v>
      </c>
      <c r="X1" t="s">
        <v>225</v>
      </c>
      <c r="Y1" t="s">
        <v>241</v>
      </c>
    </row>
    <row r="2" spans="1:25" x14ac:dyDescent="0.2">
      <c r="A2" t="s">
        <v>271</v>
      </c>
      <c r="B2">
        <v>141690</v>
      </c>
      <c r="C2">
        <v>9081</v>
      </c>
      <c r="D2">
        <v>16842</v>
      </c>
      <c r="E2">
        <v>9779</v>
      </c>
      <c r="F2">
        <f>B2+C2</f>
        <v>150771</v>
      </c>
      <c r="G2">
        <f>D2+E2</f>
        <v>26621</v>
      </c>
      <c r="H2">
        <f>B2+C2+D2+E2</f>
        <v>177392</v>
      </c>
      <c r="I2">
        <v>0.70450000000000002</v>
      </c>
      <c r="J2">
        <v>0.79782860788334298</v>
      </c>
      <c r="K2">
        <f>E2/(C2+E2+0.00001)</f>
        <v>0.51850477172931875</v>
      </c>
      <c r="L2">
        <f>E2/(D2+E2+0.00001)</f>
        <v>0.3673415723048189</v>
      </c>
      <c r="M2">
        <f>2/(1/(K2+0.00001)+1/(L2+0.00001))</f>
        <v>0.43003601602162067</v>
      </c>
      <c r="N2">
        <f>(B2+E2)/(B2+C2+D2+E2)</f>
        <v>0.85386601425092445</v>
      </c>
      <c r="O2">
        <f>COUNTIF(A2,"*Linear*")</f>
        <v>1</v>
      </c>
      <c r="P2" t="str">
        <f>LEFT(A2, FIND("_", A2)-1)</f>
        <v>BRFC</v>
      </c>
      <c r="Q2" t="str">
        <f>IF(COUNTIF(A2,"*Hard*")=1,"Hard",IF(COUNTIF(A2,"*Medium*")=1,"Medium","Easy"))</f>
        <v>Hard</v>
      </c>
      <c r="R2" t="str">
        <f>_xlfn.CONCAT(B2," &amp; ", C2 )</f>
        <v>141690 &amp; 9081</v>
      </c>
      <c r="S2" t="str">
        <f>_xlfn.CONCAT(D2," &amp; ", E2)</f>
        <v>16842 &amp; 9779</v>
      </c>
      <c r="T2" t="str">
        <f>_xlfn.CONCAT(TEXT(ROUND(K2,3),"#,##0.000")," &amp; Precision \cr")</f>
        <v>0.519 &amp; Precision \cr</v>
      </c>
      <c r="U2" t="str">
        <f>_xlfn.CONCAT(TEXT(ROUND(L2,3),"#,##0.000")," &amp; Recall \cr")</f>
        <v>0.367 &amp; Recall \cr</v>
      </c>
      <c r="V2" t="str">
        <f>_xlfn.CONCAT(TEXT(ROUND(M2,3),"#,##0.000")," &amp; F1 \cr")</f>
        <v>0.430 &amp; F1 \cr</v>
      </c>
      <c r="W2" t="str">
        <f>_xlfn.CONCAT(TEXT(ROUND(J2,3),"#,##0.000")," &amp; AUC \cr")</f>
        <v>0.798 &amp; AUC \cr</v>
      </c>
      <c r="X2" t="str">
        <f>_xlfn.CONCAT(TEXT(ROUND(I2,3),"#,##0.000")," &amp; $p$ \cr")</f>
        <v>0.705 &amp; $p$ \cr</v>
      </c>
      <c r="Y2" t="str">
        <f>_xlfn.CONCAT(A2," &amp; ",TEXT(ROUND(K2,4),"#,##0.0000"), " &amp; ", TEXT(ROUND(L2,4),"#,##0.0000"), " &amp; ", TEXT(ROUND(M2,4),"#,##0.0000"), " &amp; ", TEXT(ROUND(J2,4),"#,##0.0000"), " \cr")</f>
        <v>BRFC_Hard_Tomek_1_alpha_balanced_v1_Linear_Transform &amp; 0.5185 &amp; 0.3673 &amp; 0.4300 &amp; 0.7978 \cr</v>
      </c>
    </row>
    <row r="3" spans="1:25" x14ac:dyDescent="0.2">
      <c r="A3" t="s">
        <v>257</v>
      </c>
      <c r="B3">
        <v>141707</v>
      </c>
      <c r="C3">
        <v>9064</v>
      </c>
      <c r="D3">
        <v>16906</v>
      </c>
      <c r="E3">
        <v>9715</v>
      </c>
      <c r="F3">
        <f>B3+C3</f>
        <v>150771</v>
      </c>
      <c r="G3">
        <f>D3+E3</f>
        <v>26621</v>
      </c>
      <c r="H3">
        <f>B3+C3+D3+E3</f>
        <v>177392</v>
      </c>
      <c r="I3">
        <v>0.70450000000000002</v>
      </c>
      <c r="J3">
        <v>0.79669418189292396</v>
      </c>
      <c r="K3">
        <f>E3/(C3+E3+0.00001)</f>
        <v>0.51733319105525688</v>
      </c>
      <c r="L3">
        <f>E3/(D3+E3+0.00001)</f>
        <v>0.3649374552552731</v>
      </c>
      <c r="M3">
        <f>2/(1/(K3+0.00001)+1/(L3+0.00001))</f>
        <v>0.42798386644758252</v>
      </c>
      <c r="N3">
        <f>(B3+E3)/(B3+C3+D3+E3)</f>
        <v>0.85360106430955174</v>
      </c>
      <c r="O3">
        <f>COUNTIF(A3,"*Linear*")</f>
        <v>1</v>
      </c>
      <c r="P3" t="str">
        <f>LEFT(A3, FIND("_", A3)-1)</f>
        <v>BRFC</v>
      </c>
      <c r="Q3" t="str">
        <f>IF(COUNTIF(A3,"*Hard*")=1,"Hard",IF(COUNTIF(A3,"*Medium*")=1,"Medium","Easy"))</f>
        <v>Hard</v>
      </c>
      <c r="R3" t="str">
        <f>_xlfn.CONCAT(B3," &amp; ", C3 )</f>
        <v>141707 &amp; 9064</v>
      </c>
      <c r="S3" t="str">
        <f>_xlfn.CONCAT(D3," &amp; ", E3)</f>
        <v>16906 &amp; 9715</v>
      </c>
      <c r="T3" t="str">
        <f>_xlfn.CONCAT(TEXT(ROUND(K3,3),"#,##0.000")," &amp; Precision \cr")</f>
        <v>0.517 &amp; Precision \cr</v>
      </c>
      <c r="U3" t="str">
        <f>_xlfn.CONCAT(TEXT(ROUND(L3,3),"#,##0.000")," &amp; Recall \cr")</f>
        <v>0.365 &amp; Recall \cr</v>
      </c>
      <c r="V3" t="str">
        <f>_xlfn.CONCAT(TEXT(ROUND(M3,3),"#,##0.000")," &amp; F1 \cr")</f>
        <v>0.428 &amp; F1 \cr</v>
      </c>
      <c r="W3" t="str">
        <f>_xlfn.CONCAT(TEXT(ROUND(J3,3),"#,##0.000")," &amp; AUC \cr")</f>
        <v>0.797 &amp; AUC \cr</v>
      </c>
      <c r="X3" t="str">
        <f>_xlfn.CONCAT(TEXT(ROUND(I3,3),"#,##0.000")," &amp; $p$ \cr")</f>
        <v>0.705 &amp; $p$ \cr</v>
      </c>
      <c r="Y3" t="str">
        <f>_xlfn.CONCAT(A3," &amp; ",TEXT(ROUND(K3,4),"#,##0.0000"), " &amp; ", TEXT(ROUND(L3,4),"#,##0.0000"), " &amp; ", TEXT(ROUND(M3,4),"#,##0.0000"), " &amp; ", TEXT(ROUND(J3,4),"#,##0.0000"), " \cr")</f>
        <v>BRFC_Hard_Tomek_0_alpha_0_5_v2_Linear_Transform &amp; 0.5173 &amp; 0.3649 &amp; 0.4280 &amp; 0.7967 \cr</v>
      </c>
    </row>
    <row r="4" spans="1:25" x14ac:dyDescent="0.2">
      <c r="A4" t="s">
        <v>265</v>
      </c>
      <c r="B4">
        <v>141675</v>
      </c>
      <c r="C4">
        <v>9096</v>
      </c>
      <c r="D4">
        <v>16900</v>
      </c>
      <c r="E4">
        <v>9721</v>
      </c>
      <c r="F4">
        <f>B4+C4</f>
        <v>150771</v>
      </c>
      <c r="G4">
        <f>D4+E4</f>
        <v>26621</v>
      </c>
      <c r="H4">
        <f>B4+C4+D4+E4</f>
        <v>177392</v>
      </c>
      <c r="I4">
        <v>0.69499999999999995</v>
      </c>
      <c r="J4">
        <v>0.79770243323632495</v>
      </c>
      <c r="K4">
        <f>E4/(C4+E4+0.00001)</f>
        <v>0.51660732289068012</v>
      </c>
      <c r="L4">
        <f>E4/(D4+E4+0.00001)</f>
        <v>0.36516284122866804</v>
      </c>
      <c r="M4">
        <f>2/(1/(K4+0.00001)+1/(L4+0.00001))</f>
        <v>0.42789004301573025</v>
      </c>
      <c r="N4">
        <f>(B4+E4)/(B4+C4+D4+E4)</f>
        <v>0.85345449625687742</v>
      </c>
      <c r="O4">
        <f>COUNTIF(A4,"*Linear*")</f>
        <v>1</v>
      </c>
      <c r="P4" t="str">
        <f>LEFT(A4, FIND("_", A4)-1)</f>
        <v>BRFC</v>
      </c>
      <c r="Q4" t="str">
        <f>IF(COUNTIF(A4,"*Hard*")=1,"Hard",IF(COUNTIF(A4,"*Medium*")=1,"Medium","Easy"))</f>
        <v>Hard</v>
      </c>
      <c r="R4" t="str">
        <f>_xlfn.CONCAT(B4," &amp; ", C4 )</f>
        <v>141675 &amp; 9096</v>
      </c>
      <c r="S4" t="str">
        <f>_xlfn.CONCAT(D4," &amp; ", E4)</f>
        <v>16900 &amp; 9721</v>
      </c>
      <c r="T4" t="str">
        <f>_xlfn.CONCAT(TEXT(ROUND(K4,3),"#,##0.000")," &amp; Precision \cr")</f>
        <v>0.517 &amp; Precision \cr</v>
      </c>
      <c r="U4" t="str">
        <f>_xlfn.CONCAT(TEXT(ROUND(L4,3),"#,##0.000")," &amp; Recall \cr")</f>
        <v>0.365 &amp; Recall \cr</v>
      </c>
      <c r="V4" t="str">
        <f>_xlfn.CONCAT(TEXT(ROUND(M4,3),"#,##0.000")," &amp; F1 \cr")</f>
        <v>0.428 &amp; F1 \cr</v>
      </c>
      <c r="W4" t="str">
        <f>_xlfn.CONCAT(TEXT(ROUND(J4,3),"#,##0.000")," &amp; AUC \cr")</f>
        <v>0.798 &amp; AUC \cr</v>
      </c>
      <c r="X4" t="str">
        <f>_xlfn.CONCAT(TEXT(ROUND(I4,3),"#,##0.000")," &amp; $p$ \cr")</f>
        <v>0.695 &amp; $p$ \cr</v>
      </c>
      <c r="Y4" t="str">
        <f>_xlfn.CONCAT(A4," &amp; ",TEXT(ROUND(K4,4),"#,##0.0000"), " &amp; ", TEXT(ROUND(L4,4),"#,##0.0000"), " &amp; ", TEXT(ROUND(M4,4),"#,##0.0000"), " &amp; ", TEXT(ROUND(J4,4),"#,##0.0000"), " \cr")</f>
        <v>BRFC_Hard_Tomek_0_alpha_target_v2_Linear_Transform &amp; 0.5166 &amp; 0.3652 &amp; 0.4279 &amp; 0.7977 \cr</v>
      </c>
    </row>
    <row r="5" spans="1:25" x14ac:dyDescent="0.2">
      <c r="A5" t="s">
        <v>255</v>
      </c>
      <c r="B5">
        <v>141080</v>
      </c>
      <c r="C5">
        <v>9691</v>
      </c>
      <c r="D5">
        <v>16351</v>
      </c>
      <c r="E5">
        <v>10270</v>
      </c>
      <c r="F5">
        <f>B5+C5</f>
        <v>150771</v>
      </c>
      <c r="G5">
        <f>D5+E5</f>
        <v>26621</v>
      </c>
      <c r="H5">
        <f>B5+C5+D5+E5</f>
        <v>177392</v>
      </c>
      <c r="I5">
        <v>0.69739999999999902</v>
      </c>
      <c r="J5">
        <v>0.799348962749583</v>
      </c>
      <c r="K5">
        <f>E5/(C5+E5+0.00001)</f>
        <v>0.51450328114097321</v>
      </c>
      <c r="L5">
        <f>E5/(D5+E5+0.00001)</f>
        <v>0.38578565779430313</v>
      </c>
      <c r="M5">
        <f>2/(1/(K5+0.00001)+1/(L5+0.00001))</f>
        <v>0.44095305768358478</v>
      </c>
      <c r="N5">
        <f>(B5+E5)/(B5+C5+D5+E5)</f>
        <v>0.85319518354829982</v>
      </c>
      <c r="O5">
        <f>COUNTIF(A5,"*Linear*")</f>
        <v>1</v>
      </c>
      <c r="P5" t="str">
        <f>LEFT(A5, FIND("_", A5)-1)</f>
        <v>BRFC</v>
      </c>
      <c r="Q5" t="str">
        <f>IF(COUNTIF(A5,"*Hard*")=1,"Hard",IF(COUNTIF(A5,"*Medium*")=1,"Medium","Easy"))</f>
        <v>Hard</v>
      </c>
      <c r="R5" t="str">
        <f>_xlfn.CONCAT(B5," &amp; ", C5 )</f>
        <v>141080 &amp; 9691</v>
      </c>
      <c r="S5" t="str">
        <f>_xlfn.CONCAT(D5," &amp; ", E5)</f>
        <v>16351 &amp; 10270</v>
      </c>
      <c r="T5" t="str">
        <f>_xlfn.CONCAT(TEXT(ROUND(K5,3),"#,##0.000")," &amp; Precision \cr")</f>
        <v>0.515 &amp; Precision \cr</v>
      </c>
      <c r="U5" t="str">
        <f>_xlfn.CONCAT(TEXT(ROUND(L5,3),"#,##0.000")," &amp; Recall \cr")</f>
        <v>0.386 &amp; Recall \cr</v>
      </c>
      <c r="V5" t="str">
        <f>_xlfn.CONCAT(TEXT(ROUND(M5,3),"#,##0.000")," &amp; F1 \cr")</f>
        <v>0.441 &amp; F1 \cr</v>
      </c>
      <c r="W5" t="str">
        <f>_xlfn.CONCAT(TEXT(ROUND(J5,3),"#,##0.000")," &amp; AUC \cr")</f>
        <v>0.799 &amp; AUC \cr</v>
      </c>
      <c r="X5" t="str">
        <f>_xlfn.CONCAT(TEXT(ROUND(I5,3),"#,##0.000")," &amp; $p$ \cr")</f>
        <v>0.697 &amp; $p$ \cr</v>
      </c>
      <c r="Y5" t="str">
        <f>_xlfn.CONCAT(A5," &amp; ",TEXT(ROUND(K5,4),"#,##0.0000"), " &amp; ", TEXT(ROUND(L5,4),"#,##0.0000"), " &amp; ", TEXT(ROUND(M5,4),"#,##0.0000"), " &amp; ", TEXT(ROUND(J5,4),"#,##0.0000"), " \cr")</f>
        <v>BRFC_Hard_Tomek_0_alpha_0_5_v1_Linear_Transform &amp; 0.5145 &amp; 0.3858 &amp; 0.4410 &amp; 0.7993 \cr</v>
      </c>
    </row>
    <row r="6" spans="1:25" x14ac:dyDescent="0.2">
      <c r="A6" t="s">
        <v>267</v>
      </c>
      <c r="B6">
        <v>140989</v>
      </c>
      <c r="C6">
        <v>9782</v>
      </c>
      <c r="D6">
        <v>16293</v>
      </c>
      <c r="E6">
        <v>10328</v>
      </c>
      <c r="F6">
        <f>B6+C6</f>
        <v>150771</v>
      </c>
      <c r="G6">
        <f>D6+E6</f>
        <v>26621</v>
      </c>
      <c r="H6">
        <f>B6+C6+D6+E6</f>
        <v>177392</v>
      </c>
      <c r="I6">
        <v>0.70450000000000002</v>
      </c>
      <c r="J6">
        <v>0.79977509194266905</v>
      </c>
      <c r="K6">
        <f>E6/(C6+E6+0.00001)</f>
        <v>0.51357533539852052</v>
      </c>
      <c r="L6">
        <f>E6/(D6+E6+0.00001)</f>
        <v>0.38796438887045404</v>
      </c>
      <c r="M6">
        <f>2/(1/(K6+0.00001)+1/(L6+0.00001))</f>
        <v>0.44202941029921344</v>
      </c>
      <c r="N6">
        <f>(B6+E6)/(B6+C6+D6+E6)</f>
        <v>0.85300915486605933</v>
      </c>
      <c r="O6">
        <f>COUNTIF(A6,"*Linear*")</f>
        <v>1</v>
      </c>
      <c r="P6" t="str">
        <f>LEFT(A6, FIND("_", A6)-1)</f>
        <v>BRFC</v>
      </c>
      <c r="Q6" t="str">
        <f>IF(COUNTIF(A6,"*Hard*")=1,"Hard",IF(COUNTIF(A6,"*Medium*")=1,"Medium","Easy"))</f>
        <v>Hard</v>
      </c>
      <c r="R6" t="str">
        <f>_xlfn.CONCAT(B6," &amp; ", C6 )</f>
        <v>140989 &amp; 9782</v>
      </c>
      <c r="S6" t="str">
        <f>_xlfn.CONCAT(D6," &amp; ", E6)</f>
        <v>16293 &amp; 10328</v>
      </c>
      <c r="T6" t="str">
        <f>_xlfn.CONCAT(TEXT(ROUND(K6,3),"#,##0.000")," &amp; Precision \cr")</f>
        <v>0.514 &amp; Precision \cr</v>
      </c>
      <c r="U6" t="str">
        <f>_xlfn.CONCAT(TEXT(ROUND(L6,3),"#,##0.000")," &amp; Recall \cr")</f>
        <v>0.388 &amp; Recall \cr</v>
      </c>
      <c r="V6" t="str">
        <f>_xlfn.CONCAT(TEXT(ROUND(M6,3),"#,##0.000")," &amp; F1 \cr")</f>
        <v>0.442 &amp; F1 \cr</v>
      </c>
      <c r="W6" t="str">
        <f>_xlfn.CONCAT(TEXT(ROUND(J6,3),"#,##0.000")," &amp; AUC \cr")</f>
        <v>0.800 &amp; AUC \cr</v>
      </c>
      <c r="X6" t="str">
        <f>_xlfn.CONCAT(TEXT(ROUND(I6,3),"#,##0.000")," &amp; $p$ \cr")</f>
        <v>0.705 &amp; $p$ \cr</v>
      </c>
      <c r="Y6" t="str">
        <f>_xlfn.CONCAT(A6," &amp; ",TEXT(ROUND(K6,4),"#,##0.0000"), " &amp; ", TEXT(ROUND(L6,4),"#,##0.0000"), " &amp; ", TEXT(ROUND(M6,4),"#,##0.0000"), " &amp; ", TEXT(ROUND(J6,4),"#,##0.0000"), " \cr")</f>
        <v>BRFC_Hard_Tomek_1_alpha_0_5_v1_Linear_Transform &amp; 0.5136 &amp; 0.3880 &amp; 0.4420 &amp; 0.7998 \cr</v>
      </c>
    </row>
    <row r="7" spans="1:25" x14ac:dyDescent="0.2">
      <c r="A7" t="s">
        <v>279</v>
      </c>
      <c r="B7">
        <v>140914</v>
      </c>
      <c r="C7">
        <v>9857</v>
      </c>
      <c r="D7">
        <v>16224</v>
      </c>
      <c r="E7">
        <v>10397</v>
      </c>
      <c r="F7">
        <f>B7+C7</f>
        <v>150771</v>
      </c>
      <c r="G7">
        <f>D7+E7</f>
        <v>26621</v>
      </c>
      <c r="H7">
        <f>B7+C7+D7+E7</f>
        <v>177392</v>
      </c>
      <c r="I7">
        <v>0.70450000000000002</v>
      </c>
      <c r="J7">
        <v>0.80021501522792404</v>
      </c>
      <c r="K7">
        <f>E7/(C7+E7+0.00001)</f>
        <v>0.51333069985517399</v>
      </c>
      <c r="L7">
        <f>E7/(D7+E7+0.00001)</f>
        <v>0.3905563275644956</v>
      </c>
      <c r="M7">
        <f>2/(1/(K7+0.00001)+1/(L7+0.00001))</f>
        <v>0.44361551763605733</v>
      </c>
      <c r="N7">
        <f>(B7+E7)/(B7+C7+D7+E7)</f>
        <v>0.85297533146928839</v>
      </c>
      <c r="O7">
        <f>COUNTIF(A7,"*Linear*")</f>
        <v>1</v>
      </c>
      <c r="P7" t="str">
        <f>LEFT(A7, FIND("_", A7)-1)</f>
        <v>BRFC</v>
      </c>
      <c r="Q7" t="str">
        <f>IF(COUNTIF(A7,"*Hard*")=1,"Hard",IF(COUNTIF(A7,"*Medium*")=1,"Medium","Easy"))</f>
        <v>Hard</v>
      </c>
      <c r="R7" t="str">
        <f>_xlfn.CONCAT(B7," &amp; ", C7 )</f>
        <v>140914 &amp; 9857</v>
      </c>
      <c r="S7" t="str">
        <f>_xlfn.CONCAT(D7," &amp; ", E7)</f>
        <v>16224 &amp; 10397</v>
      </c>
      <c r="T7" t="str">
        <f>_xlfn.CONCAT(TEXT(ROUND(K7,3),"#,##0.000")," &amp; Precision \cr")</f>
        <v>0.513 &amp; Precision \cr</v>
      </c>
      <c r="U7" t="str">
        <f>_xlfn.CONCAT(TEXT(ROUND(L7,3),"#,##0.000")," &amp; Recall \cr")</f>
        <v>0.391 &amp; Recall \cr</v>
      </c>
      <c r="V7" t="str">
        <f>_xlfn.CONCAT(TEXT(ROUND(M7,3),"#,##0.000")," &amp; F1 \cr")</f>
        <v>0.444 &amp; F1 \cr</v>
      </c>
      <c r="W7" t="str">
        <f>_xlfn.CONCAT(TEXT(ROUND(J7,3),"#,##0.000")," &amp; AUC \cr")</f>
        <v>0.800 &amp; AUC \cr</v>
      </c>
      <c r="X7" t="str">
        <f>_xlfn.CONCAT(TEXT(ROUND(I7,3),"#,##0.000")," &amp; $p$ \cr")</f>
        <v>0.705 &amp; $p$ \cr</v>
      </c>
      <c r="Y7" t="str">
        <f>_xlfn.CONCAT(A7," &amp; ",TEXT(ROUND(K7,4),"#,##0.0000"), " &amp; ", TEXT(ROUND(L7,4),"#,##0.0000"), " &amp; ", TEXT(ROUND(M7,4),"#,##0.0000"), " &amp; ", TEXT(ROUND(J7,4),"#,##0.0000"), " \cr")</f>
        <v>BRFC_Hard_Tomek_2_alpha_0_5_v1_Linear_Transform &amp; 0.5133 &amp; 0.3906 &amp; 0.4436 &amp; 0.8002 \cr</v>
      </c>
    </row>
    <row r="8" spans="1:25" x14ac:dyDescent="0.2">
      <c r="A8" t="s">
        <v>289</v>
      </c>
      <c r="B8">
        <v>141477</v>
      </c>
      <c r="C8">
        <v>9294</v>
      </c>
      <c r="D8">
        <v>16860</v>
      </c>
      <c r="E8">
        <v>9761</v>
      </c>
      <c r="F8">
        <f>B8+C8</f>
        <v>150771</v>
      </c>
      <c r="G8">
        <f>D8+E8</f>
        <v>26621</v>
      </c>
      <c r="H8">
        <f>B8+C8+D8+E8</f>
        <v>177392</v>
      </c>
      <c r="I8">
        <v>0.70450000000000002</v>
      </c>
      <c r="J8">
        <v>0.79727203513733802</v>
      </c>
      <c r="K8">
        <f>E8/(C8+E8+0.00001)</f>
        <v>0.51225400130556076</v>
      </c>
      <c r="L8">
        <f>E8/(D8+E8+0.00001)</f>
        <v>0.36666541438463418</v>
      </c>
      <c r="M8">
        <f>2/(1/(K8+0.00001)+1/(L8+0.00001))</f>
        <v>0.42741197311204548</v>
      </c>
      <c r="N8">
        <f>(B8+E8)/(B8+C8+D8+E8)</f>
        <v>0.85256381347524124</v>
      </c>
      <c r="O8">
        <f>COUNTIF(A8,"*Linear*")</f>
        <v>1</v>
      </c>
      <c r="P8" t="str">
        <f>LEFT(A8, FIND("_", A8)-1)</f>
        <v>BRFC</v>
      </c>
      <c r="Q8" t="str">
        <f>IF(COUNTIF(A8,"*Hard*")=1,"Hard",IF(COUNTIF(A8,"*Medium*")=1,"Medium","Easy"))</f>
        <v>Hard</v>
      </c>
      <c r="R8" t="str">
        <f>_xlfn.CONCAT(B8," &amp; ", C8 )</f>
        <v>141477 &amp; 9294</v>
      </c>
      <c r="S8" t="str">
        <f>_xlfn.CONCAT(D8," &amp; ", E8)</f>
        <v>16860 &amp; 9761</v>
      </c>
      <c r="T8" t="str">
        <f>_xlfn.CONCAT(TEXT(ROUND(K8,3),"#,##0.000")," &amp; Precision \cr")</f>
        <v>0.512 &amp; Precision \cr</v>
      </c>
      <c r="U8" t="str">
        <f>_xlfn.CONCAT(TEXT(ROUND(L8,3),"#,##0.000")," &amp; Recall \cr")</f>
        <v>0.367 &amp; Recall \cr</v>
      </c>
      <c r="V8" t="str">
        <f>_xlfn.CONCAT(TEXT(ROUND(M8,3),"#,##0.000")," &amp; F1 \cr")</f>
        <v>0.427 &amp; F1 \cr</v>
      </c>
      <c r="W8" t="str">
        <f>_xlfn.CONCAT(TEXT(ROUND(J8,3),"#,##0.000")," &amp; AUC \cr")</f>
        <v>0.797 &amp; AUC \cr</v>
      </c>
      <c r="X8" t="str">
        <f>_xlfn.CONCAT(TEXT(ROUND(I8,3),"#,##0.000")," &amp; $p$ \cr")</f>
        <v>0.705 &amp; $p$ \cr</v>
      </c>
      <c r="Y8" t="str">
        <f>_xlfn.CONCAT(A8," &amp; ",TEXT(ROUND(K8,4),"#,##0.0000"), " &amp; ", TEXT(ROUND(L8,4),"#,##0.0000"), " &amp; ", TEXT(ROUND(M8,4),"#,##0.0000"), " &amp; ", TEXT(ROUND(J8,4),"#,##0.0000"), " \cr")</f>
        <v>BRFC_Hard_Tomek_2_alpha_target_v2_Linear_Transform &amp; 0.5123 &amp; 0.3667 &amp; 0.4274 &amp; 0.7973 \cr</v>
      </c>
    </row>
    <row r="9" spans="1:25" x14ac:dyDescent="0.2">
      <c r="A9" t="s">
        <v>263</v>
      </c>
      <c r="B9">
        <v>140912</v>
      </c>
      <c r="C9">
        <v>9859</v>
      </c>
      <c r="D9">
        <v>16329</v>
      </c>
      <c r="E9">
        <v>10292</v>
      </c>
      <c r="F9">
        <f>B9+C9</f>
        <v>150771</v>
      </c>
      <c r="G9">
        <f>D9+E9</f>
        <v>26621</v>
      </c>
      <c r="H9">
        <f>B9+C9+D9+E9</f>
        <v>177392</v>
      </c>
      <c r="I9">
        <v>0.68527000000000304</v>
      </c>
      <c r="J9">
        <v>0.79945645626175399</v>
      </c>
      <c r="K9">
        <f>E9/(C9+E9+0.00001)</f>
        <v>0.51074388342477106</v>
      </c>
      <c r="L9">
        <f>E9/(D9+E9+0.00001)</f>
        <v>0.38661207303008449</v>
      </c>
      <c r="M9">
        <f>2/(1/(K9+0.00001)+1/(L9+0.00001))</f>
        <v>0.44010255411336102</v>
      </c>
      <c r="N9">
        <f>(B9+E9)/(B9+C9+D9+E9)</f>
        <v>0.85237214756020563</v>
      </c>
      <c r="O9">
        <f>COUNTIF(A9,"*Linear*")</f>
        <v>1</v>
      </c>
      <c r="P9" t="str">
        <f>LEFT(A9, FIND("_", A9)-1)</f>
        <v>BRFC</v>
      </c>
      <c r="Q9" t="str">
        <f>IF(COUNTIF(A9,"*Hard*")=1,"Hard",IF(COUNTIF(A9,"*Medium*")=1,"Medium","Easy"))</f>
        <v>Hard</v>
      </c>
      <c r="R9" t="str">
        <f>_xlfn.CONCAT(B9," &amp; ", C9 )</f>
        <v>140912 &amp; 9859</v>
      </c>
      <c r="S9" t="str">
        <f>_xlfn.CONCAT(D9," &amp; ", E9)</f>
        <v>16329 &amp; 10292</v>
      </c>
      <c r="T9" t="str">
        <f>_xlfn.CONCAT(TEXT(ROUND(K9,3),"#,##0.000")," &amp; Precision \cr")</f>
        <v>0.511 &amp; Precision \cr</v>
      </c>
      <c r="U9" t="str">
        <f>_xlfn.CONCAT(TEXT(ROUND(L9,3),"#,##0.000")," &amp; Recall \cr")</f>
        <v>0.387 &amp; Recall \cr</v>
      </c>
      <c r="V9" t="str">
        <f>_xlfn.CONCAT(TEXT(ROUND(M9,3),"#,##0.000")," &amp; F1 \cr")</f>
        <v>0.440 &amp; F1 \cr</v>
      </c>
      <c r="W9" t="str">
        <f>_xlfn.CONCAT(TEXT(ROUND(J9,3),"#,##0.000")," &amp; AUC \cr")</f>
        <v>0.799 &amp; AUC \cr</v>
      </c>
      <c r="X9" t="str">
        <f>_xlfn.CONCAT(TEXT(ROUND(I9,3),"#,##0.000")," &amp; $p$ \cr")</f>
        <v>0.685 &amp; $p$ \cr</v>
      </c>
      <c r="Y9" t="str">
        <f>_xlfn.CONCAT(A9," &amp; ",TEXT(ROUND(K9,4),"#,##0.0000"), " &amp; ", TEXT(ROUND(L9,4),"#,##0.0000"), " &amp; ", TEXT(ROUND(M9,4),"#,##0.0000"), " &amp; ", TEXT(ROUND(J9,4),"#,##0.0000"), " \cr")</f>
        <v>BRFC_Hard_Tomek_0_alpha_target_v1_Linear_Transform &amp; 0.5107 &amp; 0.3866 &amp; 0.4401 &amp; 0.7995 \cr</v>
      </c>
    </row>
    <row r="10" spans="1:25" x14ac:dyDescent="0.2">
      <c r="A10" t="s">
        <v>275</v>
      </c>
      <c r="B10">
        <v>140854</v>
      </c>
      <c r="C10">
        <v>9917</v>
      </c>
      <c r="D10">
        <v>16329</v>
      </c>
      <c r="E10">
        <v>10292</v>
      </c>
      <c r="F10">
        <f>B10+C10</f>
        <v>150771</v>
      </c>
      <c r="G10">
        <f>D10+E10</f>
        <v>26621</v>
      </c>
      <c r="H10">
        <f>B10+C10+D10+E10</f>
        <v>177392</v>
      </c>
      <c r="I10">
        <v>0.69499999999999995</v>
      </c>
      <c r="J10">
        <v>0.79936061578637196</v>
      </c>
      <c r="K10">
        <f>E10/(C10+E10+0.00001)</f>
        <v>0.50927804418364198</v>
      </c>
      <c r="L10">
        <f>E10/(D10+E10+0.00001)</f>
        <v>0.38661207303008449</v>
      </c>
      <c r="M10">
        <f>2/(1/(K10+0.00001)+1/(L10+0.00001))</f>
        <v>0.43955748602121075</v>
      </c>
      <c r="N10">
        <f>(B10+E10)/(B10+C10+D10+E10)</f>
        <v>0.85204518805808604</v>
      </c>
      <c r="O10">
        <f>COUNTIF(A10,"*Linear*")</f>
        <v>1</v>
      </c>
      <c r="P10" t="str">
        <f>LEFT(A10, FIND("_", A10)-1)</f>
        <v>BRFC</v>
      </c>
      <c r="Q10" t="str">
        <f>IF(COUNTIF(A10,"*Hard*")=1,"Hard",IF(COUNTIF(A10,"*Medium*")=1,"Medium","Easy"))</f>
        <v>Hard</v>
      </c>
      <c r="R10" t="str">
        <f>_xlfn.CONCAT(B10," &amp; ", C10 )</f>
        <v>140854 &amp; 9917</v>
      </c>
      <c r="S10" t="str">
        <f>_xlfn.CONCAT(D10," &amp; ", E10)</f>
        <v>16329 &amp; 10292</v>
      </c>
      <c r="T10" t="str">
        <f>_xlfn.CONCAT(TEXT(ROUND(K10,3),"#,##0.000")," &amp; Precision \cr")</f>
        <v>0.509 &amp; Precision \cr</v>
      </c>
      <c r="U10" t="str">
        <f>_xlfn.CONCAT(TEXT(ROUND(L10,3),"#,##0.000")," &amp; Recall \cr")</f>
        <v>0.387 &amp; Recall \cr</v>
      </c>
      <c r="V10" t="str">
        <f>_xlfn.CONCAT(TEXT(ROUND(M10,3),"#,##0.000")," &amp; F1 \cr")</f>
        <v>0.440 &amp; F1 \cr</v>
      </c>
      <c r="W10" t="str">
        <f>_xlfn.CONCAT(TEXT(ROUND(J10,3),"#,##0.000")," &amp; AUC \cr")</f>
        <v>0.799 &amp; AUC \cr</v>
      </c>
      <c r="X10" t="str">
        <f>_xlfn.CONCAT(TEXT(ROUND(I10,3),"#,##0.000")," &amp; $p$ \cr")</f>
        <v>0.695 &amp; $p$ \cr</v>
      </c>
      <c r="Y10" t="str">
        <f>_xlfn.CONCAT(A10," &amp; ",TEXT(ROUND(K10,4),"#,##0.0000"), " &amp; ", TEXT(ROUND(L10,4),"#,##0.0000"), " &amp; ", TEXT(ROUND(M10,4),"#,##0.0000"), " &amp; ", TEXT(ROUND(J10,4),"#,##0.0000"), " \cr")</f>
        <v>BRFC_Hard_Tomek_1_alpha_target_v1_Linear_Transform &amp; 0.5093 &amp; 0.3866 &amp; 0.4396 &amp; 0.7994 \cr</v>
      </c>
    </row>
    <row r="11" spans="1:25" x14ac:dyDescent="0.2">
      <c r="A11" t="s">
        <v>261</v>
      </c>
      <c r="B11">
        <v>141398</v>
      </c>
      <c r="C11">
        <v>9373</v>
      </c>
      <c r="D11">
        <v>16900</v>
      </c>
      <c r="E11">
        <v>9721</v>
      </c>
      <c r="F11">
        <f>B11+C11</f>
        <v>150771</v>
      </c>
      <c r="G11">
        <f>D11+E11</f>
        <v>26621</v>
      </c>
      <c r="H11">
        <f>B11+C11+D11+E11</f>
        <v>177392</v>
      </c>
      <c r="I11">
        <v>0.69499999999999995</v>
      </c>
      <c r="J11">
        <v>0.79614306673906099</v>
      </c>
      <c r="K11">
        <f>E11/(C11+E11+0.00001)</f>
        <v>0.50911281004026776</v>
      </c>
      <c r="L11">
        <f>E11/(D11+E11+0.00001)</f>
        <v>0.36516284122866804</v>
      </c>
      <c r="M11">
        <f>2/(1/(K11+0.00001)+1/(L11+0.00001))</f>
        <v>0.42529737579476795</v>
      </c>
      <c r="N11">
        <f>(B11+E11)/(B11+C11+D11+E11)</f>
        <v>0.8518929827726166</v>
      </c>
      <c r="O11">
        <f>COUNTIF(A11,"*Linear*")</f>
        <v>1</v>
      </c>
      <c r="P11" t="str">
        <f>LEFT(A11, FIND("_", A11)-1)</f>
        <v>BRFC</v>
      </c>
      <c r="Q11" t="str">
        <f>IF(COUNTIF(A11,"*Hard*")=1,"Hard",IF(COUNTIF(A11,"*Medium*")=1,"Medium","Easy"))</f>
        <v>Hard</v>
      </c>
      <c r="R11" t="str">
        <f>_xlfn.CONCAT(B11," &amp; ", C11 )</f>
        <v>141398 &amp; 9373</v>
      </c>
      <c r="S11" t="str">
        <f>_xlfn.CONCAT(D11," &amp; ", E11)</f>
        <v>16900 &amp; 9721</v>
      </c>
      <c r="T11" t="str">
        <f>_xlfn.CONCAT(TEXT(ROUND(K11,3),"#,##0.000")," &amp; Precision \cr")</f>
        <v>0.509 &amp; Precision \cr</v>
      </c>
      <c r="U11" t="str">
        <f>_xlfn.CONCAT(TEXT(ROUND(L11,3),"#,##0.000")," &amp; Recall \cr")</f>
        <v>0.365 &amp; Recall \cr</v>
      </c>
      <c r="V11" t="str">
        <f>_xlfn.CONCAT(TEXT(ROUND(M11,3),"#,##0.000")," &amp; F1 \cr")</f>
        <v>0.425 &amp; F1 \cr</v>
      </c>
      <c r="W11" t="str">
        <f>_xlfn.CONCAT(TEXT(ROUND(J11,3),"#,##0.000")," &amp; AUC \cr")</f>
        <v>0.796 &amp; AUC \cr</v>
      </c>
      <c r="X11" t="str">
        <f>_xlfn.CONCAT(TEXT(ROUND(I11,3),"#,##0.000")," &amp; $p$ \cr")</f>
        <v>0.695 &amp; $p$ \cr</v>
      </c>
      <c r="Y11" t="str">
        <f>_xlfn.CONCAT(A11," &amp; ",TEXT(ROUND(K11,4),"#,##0.0000"), " &amp; ", TEXT(ROUND(L11,4),"#,##0.0000"), " &amp; ", TEXT(ROUND(M11,4),"#,##0.0000"), " &amp; ", TEXT(ROUND(J11,4),"#,##0.0000"), " \cr")</f>
        <v>BRFC_Hard_Tomek_0_alpha_balanced_v2_Linear_Transform &amp; 0.5091 &amp; 0.3652 &amp; 0.4253 &amp; 0.7961 \cr</v>
      </c>
    </row>
    <row r="12" spans="1:25" x14ac:dyDescent="0.2">
      <c r="A12" t="s">
        <v>169</v>
      </c>
      <c r="B12">
        <v>143466</v>
      </c>
      <c r="C12">
        <v>7305</v>
      </c>
      <c r="D12">
        <v>19049</v>
      </c>
      <c r="E12">
        <v>7572</v>
      </c>
      <c r="F12">
        <f>B12+C12</f>
        <v>150771</v>
      </c>
      <c r="G12">
        <f>D12+E12</f>
        <v>26621</v>
      </c>
      <c r="H12">
        <f>B12+C12+D12+E12</f>
        <v>177392</v>
      </c>
      <c r="I12">
        <v>0.55175408385694003</v>
      </c>
      <c r="J12">
        <v>0.77307915278978501</v>
      </c>
      <c r="K12">
        <f>E12/(C12+E12+0.00001)</f>
        <v>0.50897358304162565</v>
      </c>
      <c r="L12">
        <f>E12/(D12+E12+0.00001)</f>
        <v>0.28443709842438786</v>
      </c>
      <c r="M12">
        <f>2/(1/(K12+0.00001)+1/(L12+0.00001))</f>
        <v>0.3649440504981038</v>
      </c>
      <c r="N12">
        <f>(B12+E12)/(B12+C12+D12+E12)</f>
        <v>0.85143636691620816</v>
      </c>
      <c r="O12">
        <f>COUNTIF(A12,"*Linear*")</f>
        <v>1</v>
      </c>
      <c r="P12" t="str">
        <f>LEFT(A12, FIND("_", A12)-1)</f>
        <v>KBFC</v>
      </c>
      <c r="Q12" t="str">
        <f>IF(COUNTIF(A12,"*Hard*")=1,"Hard",IF(COUNTIF(A12,"*Medium*")=1,"Medium","Easy"))</f>
        <v>Hard</v>
      </c>
      <c r="R12" t="str">
        <f>_xlfn.CONCAT(B12," &amp; ", C12 )</f>
        <v>143466 &amp; 7305</v>
      </c>
      <c r="S12" t="str">
        <f>_xlfn.CONCAT(D12," &amp; ", E12)</f>
        <v>19049 &amp; 7572</v>
      </c>
      <c r="T12" t="str">
        <f>_xlfn.CONCAT(TEXT(ROUND(K12,3),"#,##0.000")," &amp; Precision \cr")</f>
        <v>0.509 &amp; Precision \cr</v>
      </c>
      <c r="U12" t="str">
        <f>_xlfn.CONCAT(TEXT(ROUND(L12,3),"#,##0.000")," &amp; Recall \cr")</f>
        <v>0.284 &amp; Recall \cr</v>
      </c>
      <c r="V12" t="str">
        <f>_xlfn.CONCAT(TEXT(ROUND(M12,3),"#,##0.000")," &amp; F1 \cr")</f>
        <v>0.365 &amp; F1 \cr</v>
      </c>
      <c r="W12" t="str">
        <f>_xlfn.CONCAT(TEXT(ROUND(J12,3),"#,##0.000")," &amp; AUC \cr")</f>
        <v>0.773 &amp; AUC \cr</v>
      </c>
      <c r="X12" t="str">
        <f>_xlfn.CONCAT(TEXT(ROUND(I12,3),"#,##0.000")," &amp; $p$ \cr")</f>
        <v>0.552 &amp; $p$ \cr</v>
      </c>
      <c r="Y12" t="str">
        <f>_xlfn.CONCAT(A12," &amp; ",TEXT(ROUND(K12,4),"#,##0.0000"), " &amp; ", TEXT(ROUND(L12,4),"#,##0.0000"), " &amp; ", TEXT(ROUND(M12,4),"#,##0.0000"), " &amp; ", TEXT(ROUND(J12,4),"#,##0.0000"), " \cr")</f>
        <v>KBFC_Hard_Tomek_2_alpha_target_gamma_5_0_v1_Linear_Transform &amp; 0.5090 &amp; 0.2844 &amp; 0.3649 &amp; 0.7731 \cr</v>
      </c>
    </row>
    <row r="13" spans="1:25" x14ac:dyDescent="0.2">
      <c r="A13" t="s">
        <v>285</v>
      </c>
      <c r="B13">
        <v>141219</v>
      </c>
      <c r="C13">
        <v>9552</v>
      </c>
      <c r="D13">
        <v>16767</v>
      </c>
      <c r="E13">
        <v>9854</v>
      </c>
      <c r="F13">
        <f>B13+C13</f>
        <v>150771</v>
      </c>
      <c r="G13">
        <f>D13+E13</f>
        <v>26621</v>
      </c>
      <c r="H13">
        <f>B13+C13+D13+E13</f>
        <v>177392</v>
      </c>
      <c r="I13">
        <v>0.70450000000000002</v>
      </c>
      <c r="J13">
        <v>0.79700481443415405</v>
      </c>
      <c r="K13">
        <f>E13/(C13+E13+0.00001)</f>
        <v>0.50778109836762797</v>
      </c>
      <c r="L13">
        <f>E13/(D13+E13+0.00001)</f>
        <v>0.3701588969722554</v>
      </c>
      <c r="M13">
        <f>2/(1/(K13+0.00001)+1/(L13+0.00001))</f>
        <v>0.42819370306800125</v>
      </c>
      <c r="N13">
        <f>(B13+E13)/(B13+C13+D13+E13)</f>
        <v>0.85163367006403901</v>
      </c>
      <c r="O13">
        <f>COUNTIF(A13,"*Linear*")</f>
        <v>1</v>
      </c>
      <c r="P13" t="str">
        <f>LEFT(A13, FIND("_", A13)-1)</f>
        <v>BRFC</v>
      </c>
      <c r="Q13" t="str">
        <f>IF(COUNTIF(A13,"*Hard*")=1,"Hard",IF(COUNTIF(A13,"*Medium*")=1,"Medium","Easy"))</f>
        <v>Hard</v>
      </c>
      <c r="R13" t="str">
        <f>_xlfn.CONCAT(B13," &amp; ", C13 )</f>
        <v>141219 &amp; 9552</v>
      </c>
      <c r="S13" t="str">
        <f>_xlfn.CONCAT(D13," &amp; ", E13)</f>
        <v>16767 &amp; 9854</v>
      </c>
      <c r="T13" t="str">
        <f>_xlfn.CONCAT(TEXT(ROUND(K13,3),"#,##0.000")," &amp; Precision \cr")</f>
        <v>0.508 &amp; Precision \cr</v>
      </c>
      <c r="U13" t="str">
        <f>_xlfn.CONCAT(TEXT(ROUND(L13,3),"#,##0.000")," &amp; Recall \cr")</f>
        <v>0.370 &amp; Recall \cr</v>
      </c>
      <c r="V13" t="str">
        <f>_xlfn.CONCAT(TEXT(ROUND(M13,3),"#,##0.000")," &amp; F1 \cr")</f>
        <v>0.428 &amp; F1 \cr</v>
      </c>
      <c r="W13" t="str">
        <f>_xlfn.CONCAT(TEXT(ROUND(J13,3),"#,##0.000")," &amp; AUC \cr")</f>
        <v>0.797 &amp; AUC \cr</v>
      </c>
      <c r="X13" t="str">
        <f>_xlfn.CONCAT(TEXT(ROUND(I13,3),"#,##0.000")," &amp; $p$ \cr")</f>
        <v>0.705 &amp; $p$ \cr</v>
      </c>
      <c r="Y13" t="str">
        <f>_xlfn.CONCAT(A13," &amp; ",TEXT(ROUND(K13,4),"#,##0.0000"), " &amp; ", TEXT(ROUND(L13,4),"#,##0.0000"), " &amp; ", TEXT(ROUND(M13,4),"#,##0.0000"), " &amp; ", TEXT(ROUND(J13,4),"#,##0.0000"), " \cr")</f>
        <v>BRFC_Hard_Tomek_2_alpha_balanced_v2_Linear_Transform &amp; 0.5078 &amp; 0.3702 &amp; 0.4282 &amp; 0.7970 \cr</v>
      </c>
    </row>
    <row r="14" spans="1:25" x14ac:dyDescent="0.2">
      <c r="A14" t="s">
        <v>141</v>
      </c>
      <c r="B14">
        <v>143399</v>
      </c>
      <c r="C14">
        <v>7372</v>
      </c>
      <c r="D14">
        <v>19041</v>
      </c>
      <c r="E14">
        <v>7580</v>
      </c>
      <c r="F14">
        <f>B14+C14</f>
        <v>150771</v>
      </c>
      <c r="G14">
        <f>D14+E14</f>
        <v>26621</v>
      </c>
      <c r="H14">
        <f>B14+C14+D14+E14</f>
        <v>177392</v>
      </c>
      <c r="I14">
        <v>0.541670735180378</v>
      </c>
      <c r="J14">
        <v>0.77446215846140698</v>
      </c>
      <c r="K14">
        <f>E14/(C14+E14+0.00001)</f>
        <v>0.50695559088619879</v>
      </c>
      <c r="L14">
        <f>E14/(D14+E14+0.00001)</f>
        <v>0.2847376130555811</v>
      </c>
      <c r="M14">
        <f>2/(1/(K14+0.00001)+1/(L14+0.00001))</f>
        <v>0.36467054278602873</v>
      </c>
      <c r="N14">
        <f>(B14+E14)/(B14+C14+D14+E14)</f>
        <v>0.85110377018129346</v>
      </c>
      <c r="O14">
        <f>COUNTIF(A14,"*Linear*")</f>
        <v>1</v>
      </c>
      <c r="P14" t="str">
        <f>LEFT(A14, FIND("_", A14)-1)</f>
        <v>KBFC</v>
      </c>
      <c r="Q14" t="str">
        <f>IF(COUNTIF(A14,"*Hard*")=1,"Hard",IF(COUNTIF(A14,"*Medium*")=1,"Medium","Easy"))</f>
        <v>Hard</v>
      </c>
      <c r="R14" t="str">
        <f>_xlfn.CONCAT(B14," &amp; ", C14 )</f>
        <v>143399 &amp; 7372</v>
      </c>
      <c r="S14" t="str">
        <f>_xlfn.CONCAT(D14," &amp; ", E14)</f>
        <v>19041 &amp; 7580</v>
      </c>
      <c r="T14" t="str">
        <f>_xlfn.CONCAT(TEXT(ROUND(K14,3),"#,##0.000")," &amp; Precision \cr")</f>
        <v>0.507 &amp; Precision \cr</v>
      </c>
      <c r="U14" t="str">
        <f>_xlfn.CONCAT(TEXT(ROUND(L14,3),"#,##0.000")," &amp; Recall \cr")</f>
        <v>0.285 &amp; Recall \cr</v>
      </c>
      <c r="V14" t="str">
        <f>_xlfn.CONCAT(TEXT(ROUND(M14,3),"#,##0.000")," &amp; F1 \cr")</f>
        <v>0.365 &amp; F1 \cr</v>
      </c>
      <c r="W14" t="str">
        <f>_xlfn.CONCAT(TEXT(ROUND(J14,3),"#,##0.000")," &amp; AUC \cr")</f>
        <v>0.774 &amp; AUC \cr</v>
      </c>
      <c r="X14" t="str">
        <f>_xlfn.CONCAT(TEXT(ROUND(I14,3),"#,##0.000")," &amp; $p$ \cr")</f>
        <v>0.542 &amp; $p$ \cr</v>
      </c>
      <c r="Y14" t="str">
        <f>_xlfn.CONCAT(A14," &amp; ",TEXT(ROUND(K14,4),"#,##0.0000"), " &amp; ", TEXT(ROUND(L14,4),"#,##0.0000"), " &amp; ", TEXT(ROUND(M14,4),"#,##0.0000"), " &amp; ", TEXT(ROUND(J14,4),"#,##0.0000"), " \cr")</f>
        <v>KBFC_Hard_Tomek_1_alpha_target_gamma_5_0_v1_Linear_Transform &amp; 0.5070 &amp; 0.2847 &amp; 0.3647 &amp; 0.7745 \cr</v>
      </c>
    </row>
    <row r="15" spans="1:25" x14ac:dyDescent="0.2">
      <c r="A15" t="s">
        <v>269</v>
      </c>
      <c r="B15">
        <v>140904</v>
      </c>
      <c r="C15">
        <v>9867</v>
      </c>
      <c r="D15">
        <v>16479</v>
      </c>
      <c r="E15">
        <v>10142</v>
      </c>
      <c r="F15">
        <f>B15+C15</f>
        <v>150771</v>
      </c>
      <c r="G15">
        <f>D15+E15</f>
        <v>26621</v>
      </c>
      <c r="H15">
        <f>B15+C15+D15+E15</f>
        <v>177392</v>
      </c>
      <c r="I15">
        <v>0.70450000000000002</v>
      </c>
      <c r="J15">
        <v>0.79771904718824505</v>
      </c>
      <c r="K15">
        <f>E15/(C15+E15+0.00001)</f>
        <v>0.5068719073882394</v>
      </c>
      <c r="L15">
        <f>E15/(D15+E15+0.00001)</f>
        <v>0.38097742369521154</v>
      </c>
      <c r="M15">
        <f>2/(1/(K15+0.00001)+1/(L15+0.00001))</f>
        <v>0.43500912860207624</v>
      </c>
      <c r="N15">
        <f>(B15+E15)/(B15+C15+D15+E15)</f>
        <v>0.85148146477856945</v>
      </c>
      <c r="O15">
        <f>COUNTIF(A15,"*Linear*")</f>
        <v>1</v>
      </c>
      <c r="P15" t="str">
        <f>LEFT(A15, FIND("_", A15)-1)</f>
        <v>BRFC</v>
      </c>
      <c r="Q15" t="str">
        <f>IF(COUNTIF(A15,"*Hard*")=1,"Hard",IF(COUNTIF(A15,"*Medium*")=1,"Medium","Easy"))</f>
        <v>Hard</v>
      </c>
      <c r="R15" t="str">
        <f>_xlfn.CONCAT(B15," &amp; ", C15 )</f>
        <v>140904 &amp; 9867</v>
      </c>
      <c r="S15" t="str">
        <f>_xlfn.CONCAT(D15," &amp; ", E15)</f>
        <v>16479 &amp; 10142</v>
      </c>
      <c r="T15" t="str">
        <f>_xlfn.CONCAT(TEXT(ROUND(K15,3),"#,##0.000")," &amp; Precision \cr")</f>
        <v>0.507 &amp; Precision \cr</v>
      </c>
      <c r="U15" t="str">
        <f>_xlfn.CONCAT(TEXT(ROUND(L15,3),"#,##0.000")," &amp; Recall \cr")</f>
        <v>0.381 &amp; Recall \cr</v>
      </c>
      <c r="V15" t="str">
        <f>_xlfn.CONCAT(TEXT(ROUND(M15,3),"#,##0.000")," &amp; F1 \cr")</f>
        <v>0.435 &amp; F1 \cr</v>
      </c>
      <c r="W15" t="str">
        <f>_xlfn.CONCAT(TEXT(ROUND(J15,3),"#,##0.000")," &amp; AUC \cr")</f>
        <v>0.798 &amp; AUC \cr</v>
      </c>
      <c r="X15" t="str">
        <f>_xlfn.CONCAT(TEXT(ROUND(I15,3),"#,##0.000")," &amp; $p$ \cr")</f>
        <v>0.705 &amp; $p$ \cr</v>
      </c>
      <c r="Y15" t="str">
        <f>_xlfn.CONCAT(A15," &amp; ",TEXT(ROUND(K15,4),"#,##0.0000"), " &amp; ", TEXT(ROUND(L15,4),"#,##0.0000"), " &amp; ", TEXT(ROUND(M15,4),"#,##0.0000"), " &amp; ", TEXT(ROUND(J15,4),"#,##0.0000"), " \cr")</f>
        <v>BRFC_Hard_Tomek_1_alpha_0_5_v2_Linear_Transform &amp; 0.5069 &amp; 0.3810 &amp; 0.4350 &amp; 0.7977 \cr</v>
      </c>
    </row>
    <row r="16" spans="1:25" x14ac:dyDescent="0.2">
      <c r="A16" t="s">
        <v>287</v>
      </c>
      <c r="B16">
        <v>140639</v>
      </c>
      <c r="C16">
        <v>10132</v>
      </c>
      <c r="D16">
        <v>16228</v>
      </c>
      <c r="E16">
        <v>10393</v>
      </c>
      <c r="F16">
        <f>B16+C16</f>
        <v>150771</v>
      </c>
      <c r="G16">
        <f>D16+E16</f>
        <v>26621</v>
      </c>
      <c r="H16">
        <f>B16+C16+D16+E16</f>
        <v>177392</v>
      </c>
      <c r="I16">
        <v>0.69499999999999995</v>
      </c>
      <c r="J16">
        <v>0.79974028306868805</v>
      </c>
      <c r="K16">
        <f>E16/(C16+E16+0.00001)</f>
        <v>0.50635809963149425</v>
      </c>
      <c r="L16">
        <f>E16/(D16+E16+0.00001)</f>
        <v>0.39040607024889895</v>
      </c>
      <c r="M16">
        <f>2/(1/(K16+0.00001)+1/(L16+0.00001))</f>
        <v>0.44089592612656847</v>
      </c>
      <c r="N16">
        <f>(B16+E16)/(B16+C16+D16+E16)</f>
        <v>0.85140254351943723</v>
      </c>
      <c r="O16">
        <f>COUNTIF(A16,"*Linear*")</f>
        <v>1</v>
      </c>
      <c r="P16" t="str">
        <f>LEFT(A16, FIND("_", A16)-1)</f>
        <v>BRFC</v>
      </c>
      <c r="Q16" t="str">
        <f>IF(COUNTIF(A16,"*Hard*")=1,"Hard",IF(COUNTIF(A16,"*Medium*")=1,"Medium","Easy"))</f>
        <v>Hard</v>
      </c>
      <c r="R16" t="str">
        <f>_xlfn.CONCAT(B16," &amp; ", C16 )</f>
        <v>140639 &amp; 10132</v>
      </c>
      <c r="S16" t="str">
        <f>_xlfn.CONCAT(D16," &amp; ", E16)</f>
        <v>16228 &amp; 10393</v>
      </c>
      <c r="T16" t="str">
        <f>_xlfn.CONCAT(TEXT(ROUND(K16,3),"#,##0.000")," &amp; Precision \cr")</f>
        <v>0.506 &amp; Precision \cr</v>
      </c>
      <c r="U16" t="str">
        <f>_xlfn.CONCAT(TEXT(ROUND(L16,3),"#,##0.000")," &amp; Recall \cr")</f>
        <v>0.390 &amp; Recall \cr</v>
      </c>
      <c r="V16" t="str">
        <f>_xlfn.CONCAT(TEXT(ROUND(M16,3),"#,##0.000")," &amp; F1 \cr")</f>
        <v>0.441 &amp; F1 \cr</v>
      </c>
      <c r="W16" t="str">
        <f>_xlfn.CONCAT(TEXT(ROUND(J16,3),"#,##0.000")," &amp; AUC \cr")</f>
        <v>0.800 &amp; AUC \cr</v>
      </c>
      <c r="X16" t="str">
        <f>_xlfn.CONCAT(TEXT(ROUND(I16,3),"#,##0.000")," &amp; $p$ \cr")</f>
        <v>0.695 &amp; $p$ \cr</v>
      </c>
      <c r="Y16" t="str">
        <f>_xlfn.CONCAT(A16," &amp; ",TEXT(ROUND(K16,4),"#,##0.0000"), " &amp; ", TEXT(ROUND(L16,4),"#,##0.0000"), " &amp; ", TEXT(ROUND(M16,4),"#,##0.0000"), " &amp; ", TEXT(ROUND(J16,4),"#,##0.0000"), " \cr")</f>
        <v>BRFC_Hard_Tomek_2_alpha_target_v1_Linear_Transform &amp; 0.5064 &amp; 0.3904 &amp; 0.4409 &amp; 0.7997 \cr</v>
      </c>
    </row>
    <row r="17" spans="1:25" x14ac:dyDescent="0.2">
      <c r="A17" t="s">
        <v>27</v>
      </c>
      <c r="B17">
        <v>143479</v>
      </c>
      <c r="C17">
        <v>7292</v>
      </c>
      <c r="D17">
        <v>19145</v>
      </c>
      <c r="E17">
        <v>7476</v>
      </c>
      <c r="F17">
        <f>B17+C17</f>
        <v>150771</v>
      </c>
      <c r="G17">
        <f>D17+E17</f>
        <v>26621</v>
      </c>
      <c r="H17">
        <f>B17+C17+D17+E17</f>
        <v>177392</v>
      </c>
      <c r="I17">
        <v>0.72</v>
      </c>
      <c r="J17">
        <v>0.76101554324957699</v>
      </c>
      <c r="K17">
        <f>E17/(C17+E17+0.00001)</f>
        <v>0.50622968546436231</v>
      </c>
      <c r="L17">
        <f>E17/(D17+E17+0.00001)</f>
        <v>0.28083092285006916</v>
      </c>
      <c r="M17">
        <f>2/(1/(K17+0.00001)+1/(L17+0.00001))</f>
        <v>0.36126622596790881</v>
      </c>
      <c r="N17">
        <f>(B17+E17)/(B17+C17+D17+E17)</f>
        <v>0.85096847659420949</v>
      </c>
      <c r="O17">
        <f>COUNTIF(A17,"*Linear*")</f>
        <v>1</v>
      </c>
      <c r="P17" t="str">
        <f>LEFT(A17, FIND("_", A17)-1)</f>
        <v>Bagging</v>
      </c>
      <c r="Q17" t="str">
        <f>IF(COUNTIF(A17,"*Hard*")=1,"Hard",IF(COUNTIF(A17,"*Medium*")=1,"Medium","Easy"))</f>
        <v>Hard</v>
      </c>
      <c r="R17" t="str">
        <f>_xlfn.CONCAT(B17," &amp; ", C17 )</f>
        <v>143479 &amp; 7292</v>
      </c>
      <c r="S17" t="str">
        <f>_xlfn.CONCAT(D17," &amp; ", E17)</f>
        <v>19145 &amp; 7476</v>
      </c>
      <c r="T17" t="str">
        <f>_xlfn.CONCAT(TEXT(ROUND(K17,3),"#,##0.000")," &amp; Precision \cr")</f>
        <v>0.506 &amp; Precision \cr</v>
      </c>
      <c r="U17" t="str">
        <f>_xlfn.CONCAT(TEXT(ROUND(L17,3),"#,##0.000")," &amp; Recall \cr")</f>
        <v>0.281 &amp; Recall \cr</v>
      </c>
      <c r="V17" t="str">
        <f>_xlfn.CONCAT(TEXT(ROUND(M17,3),"#,##0.000")," &amp; F1 \cr")</f>
        <v>0.361 &amp; F1 \cr</v>
      </c>
      <c r="W17" t="str">
        <f>_xlfn.CONCAT(TEXT(ROUND(J17,3),"#,##0.000")," &amp; AUC \cr")</f>
        <v>0.761 &amp; AUC \cr</v>
      </c>
      <c r="X17" t="str">
        <f>_xlfn.CONCAT(TEXT(ROUND(I17,3),"#,##0.000")," &amp; $p$ \cr")</f>
        <v>0.720 &amp; $p$ \cr</v>
      </c>
      <c r="Y17" t="str">
        <f>_xlfn.CONCAT(A17," &amp; ",TEXT(ROUND(K17,4),"#,##0.0000"), " &amp; ", TEXT(ROUND(L17,4),"#,##0.0000"), " &amp; ", TEXT(ROUND(M17,4),"#,##0.0000"), " &amp; ", TEXT(ROUND(J17,4),"#,##0.0000"), " \cr")</f>
        <v>Bagging_Hard_Tomek_0_v2_Linear_Transform &amp; 0.5062 &amp; 0.2808 &amp; 0.3613 &amp; 0.7610 \cr</v>
      </c>
    </row>
    <row r="18" spans="1:25" x14ac:dyDescent="0.2">
      <c r="A18" t="s">
        <v>281</v>
      </c>
      <c r="B18">
        <v>140751</v>
      </c>
      <c r="C18">
        <v>10020</v>
      </c>
      <c r="D18">
        <v>16353</v>
      </c>
      <c r="E18">
        <v>10268</v>
      </c>
      <c r="F18">
        <f>B18+C18</f>
        <v>150771</v>
      </c>
      <c r="G18">
        <f>D18+E18</f>
        <v>26621</v>
      </c>
      <c r="H18">
        <f>B18+C18+D18+E18</f>
        <v>177392</v>
      </c>
      <c r="I18">
        <v>0.70450000000000002</v>
      </c>
      <c r="J18">
        <v>0.798161202094263</v>
      </c>
      <c r="K18">
        <f>E18/(C18+E18+0.00001)</f>
        <v>0.50611198713223982</v>
      </c>
      <c r="L18">
        <f>E18/(D18+E18+0.00001)</f>
        <v>0.38571052913650483</v>
      </c>
      <c r="M18">
        <f>2/(1/(K18+0.00001)+1/(L18+0.00001))</f>
        <v>0.43779397623030436</v>
      </c>
      <c r="N18">
        <f>(B18+E18)/(B18+C18+D18+E18)</f>
        <v>0.85132925949310001</v>
      </c>
      <c r="O18">
        <f>COUNTIF(A18,"*Linear*")</f>
        <v>1</v>
      </c>
      <c r="P18" t="str">
        <f>LEFT(A18, FIND("_", A18)-1)</f>
        <v>BRFC</v>
      </c>
      <c r="Q18" t="str">
        <f>IF(COUNTIF(A18,"*Hard*")=1,"Hard",IF(COUNTIF(A18,"*Medium*")=1,"Medium","Easy"))</f>
        <v>Hard</v>
      </c>
      <c r="R18" t="str">
        <f>_xlfn.CONCAT(B18," &amp; ", C18 )</f>
        <v>140751 &amp; 10020</v>
      </c>
      <c r="S18" t="str">
        <f>_xlfn.CONCAT(D18," &amp; ", E18)</f>
        <v>16353 &amp; 10268</v>
      </c>
      <c r="T18" t="str">
        <f>_xlfn.CONCAT(TEXT(ROUND(K18,3),"#,##0.000")," &amp; Precision \cr")</f>
        <v>0.506 &amp; Precision \cr</v>
      </c>
      <c r="U18" t="str">
        <f>_xlfn.CONCAT(TEXT(ROUND(L18,3),"#,##0.000")," &amp; Recall \cr")</f>
        <v>0.386 &amp; Recall \cr</v>
      </c>
      <c r="V18" t="str">
        <f>_xlfn.CONCAT(TEXT(ROUND(M18,3),"#,##0.000")," &amp; F1 \cr")</f>
        <v>0.438 &amp; F1 \cr</v>
      </c>
      <c r="W18" t="str">
        <f>_xlfn.CONCAT(TEXT(ROUND(J18,3),"#,##0.000")," &amp; AUC \cr")</f>
        <v>0.798 &amp; AUC \cr</v>
      </c>
      <c r="X18" t="str">
        <f>_xlfn.CONCAT(TEXT(ROUND(I18,3),"#,##0.000")," &amp; $p$ \cr")</f>
        <v>0.705 &amp; $p$ \cr</v>
      </c>
      <c r="Y18" t="str">
        <f>_xlfn.CONCAT(A18," &amp; ",TEXT(ROUND(K18,4),"#,##0.0000"), " &amp; ", TEXT(ROUND(L18,4),"#,##0.0000"), " &amp; ", TEXT(ROUND(M18,4),"#,##0.0000"), " &amp; ", TEXT(ROUND(J18,4),"#,##0.0000"), " \cr")</f>
        <v>BRFC_Hard_Tomek_2_alpha_0_5_v2_Linear_Transform &amp; 0.5061 &amp; 0.3857 &amp; 0.4378 &amp; 0.7982 \cr</v>
      </c>
    </row>
    <row r="19" spans="1:25" x14ac:dyDescent="0.2">
      <c r="A19" t="s">
        <v>25</v>
      </c>
      <c r="B19">
        <v>143568</v>
      </c>
      <c r="C19">
        <v>7203</v>
      </c>
      <c r="D19">
        <v>19244</v>
      </c>
      <c r="E19">
        <v>7377</v>
      </c>
      <c r="F19">
        <f>B19+C19</f>
        <v>150771</v>
      </c>
      <c r="G19">
        <f>D19+E19</f>
        <v>26621</v>
      </c>
      <c r="H19">
        <f>B19+C19+D19+E19</f>
        <v>177392</v>
      </c>
      <c r="I19">
        <v>0.71</v>
      </c>
      <c r="J19">
        <v>0.76300732632027501</v>
      </c>
      <c r="K19">
        <f>E19/(C19+E19+0.00001)</f>
        <v>0.50596707784227224</v>
      </c>
      <c r="L19">
        <f>E19/(D19+E19+0.00001)</f>
        <v>0.277112054289053</v>
      </c>
      <c r="M19">
        <f>2/(1/(K19+0.00001)+1/(L19+0.00001))</f>
        <v>0.3581089583210218</v>
      </c>
      <c r="N19">
        <f>(B19+E19)/(B19+C19+D19+E19)</f>
        <v>0.85091210426625774</v>
      </c>
      <c r="O19">
        <f>COUNTIF(A19,"*Linear*")</f>
        <v>1</v>
      </c>
      <c r="P19" t="str">
        <f>LEFT(A19, FIND("_", A19)-1)</f>
        <v>Bagging</v>
      </c>
      <c r="Q19" t="str">
        <f>IF(COUNTIF(A19,"*Hard*")=1,"Hard",IF(COUNTIF(A19,"*Medium*")=1,"Medium","Easy"))</f>
        <v>Hard</v>
      </c>
      <c r="R19" t="str">
        <f>_xlfn.CONCAT(B19," &amp; ", C19 )</f>
        <v>143568 &amp; 7203</v>
      </c>
      <c r="S19" t="str">
        <f>_xlfn.CONCAT(D19," &amp; ", E19)</f>
        <v>19244 &amp; 7377</v>
      </c>
      <c r="T19" t="str">
        <f>_xlfn.CONCAT(TEXT(ROUND(K19,3),"#,##0.000")," &amp; Precision \cr")</f>
        <v>0.506 &amp; Precision \cr</v>
      </c>
      <c r="U19" t="str">
        <f>_xlfn.CONCAT(TEXT(ROUND(L19,3),"#,##0.000")," &amp; Recall \cr")</f>
        <v>0.277 &amp; Recall \cr</v>
      </c>
      <c r="V19" t="str">
        <f>_xlfn.CONCAT(TEXT(ROUND(M19,3),"#,##0.000")," &amp; F1 \cr")</f>
        <v>0.358 &amp; F1 \cr</v>
      </c>
      <c r="W19" t="str">
        <f>_xlfn.CONCAT(TEXT(ROUND(J19,3),"#,##0.000")," &amp; AUC \cr")</f>
        <v>0.763 &amp; AUC \cr</v>
      </c>
      <c r="X19" t="str">
        <f>_xlfn.CONCAT(TEXT(ROUND(I19,3),"#,##0.000")," &amp; $p$ \cr")</f>
        <v>0.710 &amp; $p$ \cr</v>
      </c>
      <c r="Y19" t="str">
        <f>_xlfn.CONCAT(A19," &amp; ",TEXT(ROUND(K19,4),"#,##0.0000"), " &amp; ", TEXT(ROUND(L19,4),"#,##0.0000"), " &amp; ", TEXT(ROUND(M19,4),"#,##0.0000"), " &amp; ", TEXT(ROUND(J19,4),"#,##0.0000"), " \cr")</f>
        <v>Bagging_Hard_Tomek_0_v1_Linear_Transform &amp; 0.5060 &amp; 0.2771 &amp; 0.3581 &amp; 0.7630 \cr</v>
      </c>
    </row>
    <row r="20" spans="1:25" x14ac:dyDescent="0.2">
      <c r="A20" t="s">
        <v>259</v>
      </c>
      <c r="B20">
        <v>140639</v>
      </c>
      <c r="C20">
        <v>10132</v>
      </c>
      <c r="D20">
        <v>16259</v>
      </c>
      <c r="E20">
        <v>10362</v>
      </c>
      <c r="F20">
        <f>B20+C20</f>
        <v>150771</v>
      </c>
      <c r="G20">
        <f>D20+E20</f>
        <v>26621</v>
      </c>
      <c r="H20">
        <f>B20+C20+D20+E20</f>
        <v>177392</v>
      </c>
      <c r="I20">
        <v>0.68799999999999994</v>
      </c>
      <c r="J20">
        <v>0.79862235181275798</v>
      </c>
      <c r="K20">
        <f>E20/(C20+E20+0.00001)</f>
        <v>0.50561139821137335</v>
      </c>
      <c r="L20">
        <f>E20/(D20+E20+0.00001)</f>
        <v>0.38924157605302523</v>
      </c>
      <c r="M20">
        <f>2/(1/(K20+0.00001)+1/(L20+0.00001))</f>
        <v>0.43987008614646311</v>
      </c>
      <c r="N20">
        <f>(B20+E20)/(B20+C20+D20+E20)</f>
        <v>0.85122778930278709</v>
      </c>
      <c r="O20">
        <f>COUNTIF(A20,"*Linear*")</f>
        <v>1</v>
      </c>
      <c r="P20" t="str">
        <f>LEFT(A20, FIND("_", A20)-1)</f>
        <v>BRFC</v>
      </c>
      <c r="Q20" t="str">
        <f>IF(COUNTIF(A20,"*Hard*")=1,"Hard",IF(COUNTIF(A20,"*Medium*")=1,"Medium","Easy"))</f>
        <v>Hard</v>
      </c>
      <c r="R20" t="str">
        <f>_xlfn.CONCAT(B20," &amp; ", C20 )</f>
        <v>140639 &amp; 10132</v>
      </c>
      <c r="S20" t="str">
        <f>_xlfn.CONCAT(D20," &amp; ", E20)</f>
        <v>16259 &amp; 10362</v>
      </c>
      <c r="T20" t="str">
        <f>_xlfn.CONCAT(TEXT(ROUND(K20,3),"#,##0.000")," &amp; Precision \cr")</f>
        <v>0.506 &amp; Precision \cr</v>
      </c>
      <c r="U20" t="str">
        <f>_xlfn.CONCAT(TEXT(ROUND(L20,3),"#,##0.000")," &amp; Recall \cr")</f>
        <v>0.389 &amp; Recall \cr</v>
      </c>
      <c r="V20" t="str">
        <f>_xlfn.CONCAT(TEXT(ROUND(M20,3),"#,##0.000")," &amp; F1 \cr")</f>
        <v>0.440 &amp; F1 \cr</v>
      </c>
      <c r="W20" t="str">
        <f>_xlfn.CONCAT(TEXT(ROUND(J20,3),"#,##0.000")," &amp; AUC \cr")</f>
        <v>0.799 &amp; AUC \cr</v>
      </c>
      <c r="X20" t="str">
        <f>_xlfn.CONCAT(TEXT(ROUND(I20,3),"#,##0.000")," &amp; $p$ \cr")</f>
        <v>0.688 &amp; $p$ \cr</v>
      </c>
      <c r="Y20" t="str">
        <f>_xlfn.CONCAT(A20," &amp; ",TEXT(ROUND(K20,4),"#,##0.0000"), " &amp; ", TEXT(ROUND(L20,4),"#,##0.0000"), " &amp; ", TEXT(ROUND(M20,4),"#,##0.0000"), " &amp; ", TEXT(ROUND(J20,4),"#,##0.0000"), " \cr")</f>
        <v>BRFC_Hard_Tomek_0_alpha_balanced_v1_Linear_Transform &amp; 0.5056 &amp; 0.3892 &amp; 0.4399 &amp; 0.7986 \cr</v>
      </c>
    </row>
    <row r="21" spans="1:25" x14ac:dyDescent="0.2">
      <c r="A21" t="s">
        <v>113</v>
      </c>
      <c r="B21">
        <v>143657</v>
      </c>
      <c r="C21">
        <v>7114</v>
      </c>
      <c r="D21">
        <v>19351</v>
      </c>
      <c r="E21">
        <v>7270</v>
      </c>
      <c r="F21">
        <f>B21+C21</f>
        <v>150771</v>
      </c>
      <c r="G21">
        <f>D21+E21</f>
        <v>26621</v>
      </c>
      <c r="H21">
        <f>B21+C21+D21+E21</f>
        <v>177392</v>
      </c>
      <c r="I21">
        <v>0.543003109827637</v>
      </c>
      <c r="J21">
        <v>0.77311432205669195</v>
      </c>
      <c r="K21">
        <f>E21/(C21+E21+0.00001)</f>
        <v>0.50542269152848818</v>
      </c>
      <c r="L21">
        <f>E21/(D21+E21+0.00001)</f>
        <v>0.2730926710968436</v>
      </c>
      <c r="M21">
        <f>2/(1/(K21+0.00001)+1/(L21+0.00001))</f>
        <v>0.35460179393938751</v>
      </c>
      <c r="N21">
        <f>(B21+E21)/(B21+C21+D21+E21)</f>
        <v>0.85081063407594482</v>
      </c>
      <c r="O21">
        <f>COUNTIF(A21,"*Linear*")</f>
        <v>1</v>
      </c>
      <c r="P21" t="str">
        <f>LEFT(A21, FIND("_", A21)-1)</f>
        <v>KBFC</v>
      </c>
      <c r="Q21" t="str">
        <f>IF(COUNTIF(A21,"*Hard*")=1,"Hard",IF(COUNTIF(A21,"*Medium*")=1,"Medium","Easy"))</f>
        <v>Hard</v>
      </c>
      <c r="R21" t="str">
        <f>_xlfn.CONCAT(B21," &amp; ", C21 )</f>
        <v>143657 &amp; 7114</v>
      </c>
      <c r="S21" t="str">
        <f>_xlfn.CONCAT(D21," &amp; ", E21)</f>
        <v>19351 &amp; 7270</v>
      </c>
      <c r="T21" t="str">
        <f>_xlfn.CONCAT(TEXT(ROUND(K21,3),"#,##0.000")," &amp; Precision \cr")</f>
        <v>0.505 &amp; Precision \cr</v>
      </c>
      <c r="U21" t="str">
        <f>_xlfn.CONCAT(TEXT(ROUND(L21,3),"#,##0.000")," &amp; Recall \cr")</f>
        <v>0.273 &amp; Recall \cr</v>
      </c>
      <c r="V21" t="str">
        <f>_xlfn.CONCAT(TEXT(ROUND(M21,3),"#,##0.000")," &amp; F1 \cr")</f>
        <v>0.355 &amp; F1 \cr</v>
      </c>
      <c r="W21" t="str">
        <f>_xlfn.CONCAT(TEXT(ROUND(J21,3),"#,##0.000")," &amp; AUC \cr")</f>
        <v>0.773 &amp; AUC \cr</v>
      </c>
      <c r="X21" t="str">
        <f>_xlfn.CONCAT(TEXT(ROUND(I21,3),"#,##0.000")," &amp; $p$ \cr")</f>
        <v>0.543 &amp; $p$ \cr</v>
      </c>
      <c r="Y21" t="str">
        <f>_xlfn.CONCAT(A21," &amp; ",TEXT(ROUND(K21,4),"#,##0.0000"), " &amp; ", TEXT(ROUND(L21,4),"#,##0.0000"), " &amp; ", TEXT(ROUND(M21,4),"#,##0.0000"), " &amp; ", TEXT(ROUND(J21,4),"#,##0.0000"), " \cr")</f>
        <v>KBFC_Hard_Tomek_0_alpha_target_gamma_5_0_v1_Linear_Transform &amp; 0.5054 &amp; 0.2731 &amp; 0.3546 &amp; 0.7731 \cr</v>
      </c>
    </row>
    <row r="22" spans="1:25" x14ac:dyDescent="0.2">
      <c r="A22" t="s">
        <v>283</v>
      </c>
      <c r="B22">
        <v>140811</v>
      </c>
      <c r="C22">
        <v>9960</v>
      </c>
      <c r="D22">
        <v>16444</v>
      </c>
      <c r="E22">
        <v>10177</v>
      </c>
      <c r="F22">
        <f>B22+C22</f>
        <v>150771</v>
      </c>
      <c r="G22">
        <f>D22+E22</f>
        <v>26621</v>
      </c>
      <c r="H22">
        <f>B22+C22+D22+E22</f>
        <v>177392</v>
      </c>
      <c r="I22">
        <v>0.69499999999999995</v>
      </c>
      <c r="J22">
        <v>0.79835759780169901</v>
      </c>
      <c r="K22">
        <f>E22/(C22+E22+0.00001)</f>
        <v>0.505388091321752</v>
      </c>
      <c r="L22">
        <f>E22/(D22+E22+0.00001)</f>
        <v>0.38229217520668191</v>
      </c>
      <c r="M22">
        <f>2/(1/(K22+0.00001)+1/(L22+0.00001))</f>
        <v>0.43531538052415852</v>
      </c>
      <c r="N22">
        <f>(B22+E22)/(B22+C22+D22+E22)</f>
        <v>0.85115450527644987</v>
      </c>
      <c r="O22">
        <f>COUNTIF(A22,"*Linear*")</f>
        <v>1</v>
      </c>
      <c r="P22" t="str">
        <f>LEFT(A22, FIND("_", A22)-1)</f>
        <v>BRFC</v>
      </c>
      <c r="Q22" t="str">
        <f>IF(COUNTIF(A22,"*Hard*")=1,"Hard",IF(COUNTIF(A22,"*Medium*")=1,"Medium","Easy"))</f>
        <v>Hard</v>
      </c>
      <c r="R22" t="str">
        <f>_xlfn.CONCAT(B22," &amp; ", C22 )</f>
        <v>140811 &amp; 9960</v>
      </c>
      <c r="S22" t="str">
        <f>_xlfn.CONCAT(D22," &amp; ", E22)</f>
        <v>16444 &amp; 10177</v>
      </c>
      <c r="T22" t="str">
        <f>_xlfn.CONCAT(TEXT(ROUND(K22,3),"#,##0.000")," &amp; Precision \cr")</f>
        <v>0.505 &amp; Precision \cr</v>
      </c>
      <c r="U22" t="str">
        <f>_xlfn.CONCAT(TEXT(ROUND(L22,3),"#,##0.000")," &amp; Recall \cr")</f>
        <v>0.382 &amp; Recall \cr</v>
      </c>
      <c r="V22" t="str">
        <f>_xlfn.CONCAT(TEXT(ROUND(M22,3),"#,##0.000")," &amp; F1 \cr")</f>
        <v>0.435 &amp; F1 \cr</v>
      </c>
      <c r="W22" t="str">
        <f>_xlfn.CONCAT(TEXT(ROUND(J22,3),"#,##0.000")," &amp; AUC \cr")</f>
        <v>0.798 &amp; AUC \cr</v>
      </c>
      <c r="X22" t="str">
        <f>_xlfn.CONCAT(TEXT(ROUND(I22,3),"#,##0.000")," &amp; $p$ \cr")</f>
        <v>0.695 &amp; $p$ \cr</v>
      </c>
      <c r="Y22" t="str">
        <f>_xlfn.CONCAT(A22," &amp; ",TEXT(ROUND(K22,4),"#,##0.0000"), " &amp; ", TEXT(ROUND(L22,4),"#,##0.0000"), " &amp; ", TEXT(ROUND(M22,4),"#,##0.0000"), " &amp; ", TEXT(ROUND(J22,4),"#,##0.0000"), " \cr")</f>
        <v>BRFC_Hard_Tomek_2_alpha_balanced_v1_Linear_Transform &amp; 0.5054 &amp; 0.3823 &amp; 0.4353 &amp; 0.7984 \cr</v>
      </c>
    </row>
    <row r="23" spans="1:25" x14ac:dyDescent="0.2">
      <c r="A23" t="s">
        <v>33</v>
      </c>
      <c r="B23">
        <v>142714</v>
      </c>
      <c r="C23">
        <v>8057</v>
      </c>
      <c r="D23">
        <v>18425</v>
      </c>
      <c r="E23">
        <v>8196</v>
      </c>
      <c r="F23">
        <f>B23+C23</f>
        <v>150771</v>
      </c>
      <c r="G23">
        <f>D23+E23</f>
        <v>26621</v>
      </c>
      <c r="H23">
        <f>B23+C23+D23+E23</f>
        <v>177392</v>
      </c>
      <c r="I23">
        <v>0.73</v>
      </c>
      <c r="J23">
        <v>0.76637234259670195</v>
      </c>
      <c r="K23">
        <f>E23/(C23+E23+0.00001)</f>
        <v>0.5042761333266006</v>
      </c>
      <c r="L23">
        <f>E23/(D23+E23+0.00001)</f>
        <v>0.30787723965745944</v>
      </c>
      <c r="M23">
        <f>2/(1/(K23+0.00001)+1/(L23+0.00001))</f>
        <v>0.3823402016172916</v>
      </c>
      <c r="N23">
        <f>(B23+E23)/(B23+C23+D23+E23)</f>
        <v>0.85071480111842701</v>
      </c>
      <c r="O23">
        <f>COUNTIF(A23,"*Linear*")</f>
        <v>1</v>
      </c>
      <c r="P23" t="str">
        <f>LEFT(A23, FIND("_", A23)-1)</f>
        <v>Bagging</v>
      </c>
      <c r="Q23" t="str">
        <f>IF(COUNTIF(A23,"*Hard*")=1,"Hard",IF(COUNTIF(A23,"*Medium*")=1,"Medium","Easy"))</f>
        <v>Hard</v>
      </c>
      <c r="R23" t="str">
        <f>_xlfn.CONCAT(B23," &amp; ", C23 )</f>
        <v>142714 &amp; 8057</v>
      </c>
      <c r="S23" t="str">
        <f>_xlfn.CONCAT(D23," &amp; ", E23)</f>
        <v>18425 &amp; 8196</v>
      </c>
      <c r="T23" t="str">
        <f>_xlfn.CONCAT(TEXT(ROUND(K23,3),"#,##0.000")," &amp; Precision \cr")</f>
        <v>0.504 &amp; Precision \cr</v>
      </c>
      <c r="U23" t="str">
        <f>_xlfn.CONCAT(TEXT(ROUND(L23,3),"#,##0.000")," &amp; Recall \cr")</f>
        <v>0.308 &amp; Recall \cr</v>
      </c>
      <c r="V23" t="str">
        <f>_xlfn.CONCAT(TEXT(ROUND(M23,3),"#,##0.000")," &amp; F1 \cr")</f>
        <v>0.382 &amp; F1 \cr</v>
      </c>
      <c r="W23" t="str">
        <f>_xlfn.CONCAT(TEXT(ROUND(J23,3),"#,##0.000")," &amp; AUC \cr")</f>
        <v>0.766 &amp; AUC \cr</v>
      </c>
      <c r="X23" t="str">
        <f>_xlfn.CONCAT(TEXT(ROUND(I23,3),"#,##0.000")," &amp; $p$ \cr")</f>
        <v>0.730 &amp; $p$ \cr</v>
      </c>
      <c r="Y23" t="str">
        <f>_xlfn.CONCAT(A23," &amp; ",TEXT(ROUND(K23,4),"#,##0.0000"), " &amp; ", TEXT(ROUND(L23,4),"#,##0.0000"), " &amp; ", TEXT(ROUND(M23,4),"#,##0.0000"), " &amp; ", TEXT(ROUND(J23,4),"#,##0.0000"), " \cr")</f>
        <v>Bagging_Hard_Tomek_2_v1_Linear_Transform &amp; 0.5043 &amp; 0.3079 &amp; 0.3823 &amp; 0.7664 \cr</v>
      </c>
    </row>
    <row r="24" spans="1:25" x14ac:dyDescent="0.2">
      <c r="A24" t="s">
        <v>277</v>
      </c>
      <c r="B24">
        <v>140758</v>
      </c>
      <c r="C24">
        <v>10013</v>
      </c>
      <c r="D24">
        <v>16441</v>
      </c>
      <c r="E24">
        <v>10180</v>
      </c>
      <c r="F24">
        <f>B24+C24</f>
        <v>150771</v>
      </c>
      <c r="G24">
        <f>D24+E24</f>
        <v>26621</v>
      </c>
      <c r="H24">
        <f>B24+C24+D24+E24</f>
        <v>177392</v>
      </c>
      <c r="I24">
        <v>0.69499999999999995</v>
      </c>
      <c r="J24">
        <v>0.79809485317117701</v>
      </c>
      <c r="K24">
        <f>E24/(C24+E24+0.00001)</f>
        <v>0.50413509607084872</v>
      </c>
      <c r="L24">
        <f>E24/(D24+E24+0.00001)</f>
        <v>0.38240486819337932</v>
      </c>
      <c r="M24">
        <f>2/(1/(K24+0.00001)+1/(L24+0.00001))</f>
        <v>0.43492282132156546</v>
      </c>
      <c r="N24">
        <f>(B24+E24)/(B24+C24+D24+E24)</f>
        <v>0.85087264363669157</v>
      </c>
      <c r="O24">
        <f>COUNTIF(A24,"*Linear*")</f>
        <v>1</v>
      </c>
      <c r="P24" t="str">
        <f>LEFT(A24, FIND("_", A24)-1)</f>
        <v>BRFC</v>
      </c>
      <c r="Q24" t="str">
        <f>IF(COUNTIF(A24,"*Hard*")=1,"Hard",IF(COUNTIF(A24,"*Medium*")=1,"Medium","Easy"))</f>
        <v>Hard</v>
      </c>
      <c r="R24" t="str">
        <f>_xlfn.CONCAT(B24," &amp; ", C24 )</f>
        <v>140758 &amp; 10013</v>
      </c>
      <c r="S24" t="str">
        <f>_xlfn.CONCAT(D24," &amp; ", E24)</f>
        <v>16441 &amp; 10180</v>
      </c>
      <c r="T24" t="str">
        <f>_xlfn.CONCAT(TEXT(ROUND(K24,3),"#,##0.000")," &amp; Precision \cr")</f>
        <v>0.504 &amp; Precision \cr</v>
      </c>
      <c r="U24" t="str">
        <f>_xlfn.CONCAT(TEXT(ROUND(L24,3),"#,##0.000")," &amp; Recall \cr")</f>
        <v>0.382 &amp; Recall \cr</v>
      </c>
      <c r="V24" t="str">
        <f>_xlfn.CONCAT(TEXT(ROUND(M24,3),"#,##0.000")," &amp; F1 \cr")</f>
        <v>0.435 &amp; F1 \cr</v>
      </c>
      <c r="W24" t="str">
        <f>_xlfn.CONCAT(TEXT(ROUND(J24,3),"#,##0.000")," &amp; AUC \cr")</f>
        <v>0.798 &amp; AUC \cr</v>
      </c>
      <c r="X24" t="str">
        <f>_xlfn.CONCAT(TEXT(ROUND(I24,3),"#,##0.000")," &amp; $p$ \cr")</f>
        <v>0.695 &amp; $p$ \cr</v>
      </c>
      <c r="Y24" t="str">
        <f>_xlfn.CONCAT(A24," &amp; ",TEXT(ROUND(K24,4),"#,##0.0000"), " &amp; ", TEXT(ROUND(L24,4),"#,##0.0000"), " &amp; ", TEXT(ROUND(M24,4),"#,##0.0000"), " &amp; ", TEXT(ROUND(J24,4),"#,##0.0000"), " \cr")</f>
        <v>BRFC_Hard_Tomek_1_alpha_target_v2_Linear_Transform &amp; 0.5041 &amp; 0.3824 &amp; 0.4349 &amp; 0.7981 \cr</v>
      </c>
    </row>
    <row r="25" spans="1:25" x14ac:dyDescent="0.2">
      <c r="A25" t="s">
        <v>273</v>
      </c>
      <c r="B25">
        <v>140799</v>
      </c>
      <c r="C25">
        <v>9972</v>
      </c>
      <c r="D25">
        <v>16503</v>
      </c>
      <c r="E25">
        <v>10118</v>
      </c>
      <c r="F25">
        <f>B25+C25</f>
        <v>150771</v>
      </c>
      <c r="G25">
        <f>D25+E25</f>
        <v>26621</v>
      </c>
      <c r="H25">
        <f>B25+C25+D25+E25</f>
        <v>177392</v>
      </c>
      <c r="I25">
        <v>0.69499999999999995</v>
      </c>
      <c r="J25">
        <v>0.79673433013820805</v>
      </c>
      <c r="K25">
        <f>E25/(C25+E25+0.00001)</f>
        <v>0.50363364833069502</v>
      </c>
      <c r="L25">
        <f>E25/(D25+E25+0.00001)</f>
        <v>0.38007587980163182</v>
      </c>
      <c r="M25">
        <f>2/(1/(K25+0.00001)+1/(L25+0.00001))</f>
        <v>0.43322721056257851</v>
      </c>
      <c r="N25">
        <f>(B25+E25)/(B25+C25+D25+E25)</f>
        <v>0.85075426174799318</v>
      </c>
      <c r="O25">
        <f>COUNTIF(A25,"*Linear*")</f>
        <v>1</v>
      </c>
      <c r="P25" t="str">
        <f>LEFT(A25, FIND("_", A25)-1)</f>
        <v>BRFC</v>
      </c>
      <c r="Q25" t="str">
        <f>IF(COUNTIF(A25,"*Hard*")=1,"Hard",IF(COUNTIF(A25,"*Medium*")=1,"Medium","Easy"))</f>
        <v>Hard</v>
      </c>
      <c r="R25" t="str">
        <f>_xlfn.CONCAT(B25," &amp; ", C25 )</f>
        <v>140799 &amp; 9972</v>
      </c>
      <c r="S25" t="str">
        <f>_xlfn.CONCAT(D25," &amp; ", E25)</f>
        <v>16503 &amp; 10118</v>
      </c>
      <c r="T25" t="str">
        <f>_xlfn.CONCAT(TEXT(ROUND(K25,3),"#,##0.000")," &amp; Precision \cr")</f>
        <v>0.504 &amp; Precision \cr</v>
      </c>
      <c r="U25" t="str">
        <f>_xlfn.CONCAT(TEXT(ROUND(L25,3),"#,##0.000")," &amp; Recall \cr")</f>
        <v>0.380 &amp; Recall \cr</v>
      </c>
      <c r="V25" t="str">
        <f>_xlfn.CONCAT(TEXT(ROUND(M25,3),"#,##0.000")," &amp; F1 \cr")</f>
        <v>0.433 &amp; F1 \cr</v>
      </c>
      <c r="W25" t="str">
        <f>_xlfn.CONCAT(TEXT(ROUND(J25,3),"#,##0.000")," &amp; AUC \cr")</f>
        <v>0.797 &amp; AUC \cr</v>
      </c>
      <c r="X25" t="str">
        <f>_xlfn.CONCAT(TEXT(ROUND(I25,3),"#,##0.000")," &amp; $p$ \cr")</f>
        <v>0.695 &amp; $p$ \cr</v>
      </c>
      <c r="Y25" t="str">
        <f>_xlfn.CONCAT(A25," &amp; ",TEXT(ROUND(K25,4),"#,##0.0000"), " &amp; ", TEXT(ROUND(L25,4),"#,##0.0000"), " &amp; ", TEXT(ROUND(M25,4),"#,##0.0000"), " &amp; ", TEXT(ROUND(J25,4),"#,##0.0000"), " \cr")</f>
        <v>BRFC_Hard_Tomek_1_alpha_balanced_v2_Linear_Transform &amp; 0.5036 &amp; 0.3801 &amp; 0.4332 &amp; 0.7967 \cr</v>
      </c>
    </row>
    <row r="26" spans="1:25" x14ac:dyDescent="0.2">
      <c r="A26" t="s">
        <v>143</v>
      </c>
      <c r="B26">
        <v>143394</v>
      </c>
      <c r="C26">
        <v>7377</v>
      </c>
      <c r="D26">
        <v>19171</v>
      </c>
      <c r="E26">
        <v>7450</v>
      </c>
      <c r="F26">
        <f>B26+C26</f>
        <v>150771</v>
      </c>
      <c r="G26">
        <f>D26+E26</f>
        <v>26621</v>
      </c>
      <c r="H26">
        <f>B26+C26+D26+E26</f>
        <v>177392</v>
      </c>
      <c r="I26">
        <v>0.54474722562730304</v>
      </c>
      <c r="J26">
        <v>0.77271580384500504</v>
      </c>
      <c r="K26">
        <f>E26/(C26+E26+0.00001)</f>
        <v>0.5024617248921146</v>
      </c>
      <c r="L26">
        <f>E26/(D26+E26+0.00001)</f>
        <v>0.27985425029869115</v>
      </c>
      <c r="M26">
        <f>2/(1/(K26+0.00001)+1/(L26+0.00001))</f>
        <v>0.35949739509019701</v>
      </c>
      <c r="N26">
        <f>(B26+E26)/(B26+C26+D26+E26)</f>
        <v>0.85034274375394603</v>
      </c>
      <c r="O26">
        <f>COUNTIF(A26,"*Linear*")</f>
        <v>1</v>
      </c>
      <c r="P26" t="str">
        <f>LEFT(A26, FIND("_", A26)-1)</f>
        <v>KBFC</v>
      </c>
      <c r="Q26" t="str">
        <f>IF(COUNTIF(A26,"*Hard*")=1,"Hard",IF(COUNTIF(A26,"*Medium*")=1,"Medium","Easy"))</f>
        <v>Hard</v>
      </c>
      <c r="R26" t="str">
        <f>_xlfn.CONCAT(B26," &amp; ", C26 )</f>
        <v>143394 &amp; 7377</v>
      </c>
      <c r="S26" t="str">
        <f>_xlfn.CONCAT(D26," &amp; ", E26)</f>
        <v>19171 &amp; 7450</v>
      </c>
      <c r="T26" t="str">
        <f>_xlfn.CONCAT(TEXT(ROUND(K26,3),"#,##0.000")," &amp; Precision \cr")</f>
        <v>0.502 &amp; Precision \cr</v>
      </c>
      <c r="U26" t="str">
        <f>_xlfn.CONCAT(TEXT(ROUND(L26,3),"#,##0.000")," &amp; Recall \cr")</f>
        <v>0.280 &amp; Recall \cr</v>
      </c>
      <c r="V26" t="str">
        <f>_xlfn.CONCAT(TEXT(ROUND(M26,3),"#,##0.000")," &amp; F1 \cr")</f>
        <v>0.359 &amp; F1 \cr</v>
      </c>
      <c r="W26" t="str">
        <f>_xlfn.CONCAT(TEXT(ROUND(J26,3),"#,##0.000")," &amp; AUC \cr")</f>
        <v>0.773 &amp; AUC \cr</v>
      </c>
      <c r="X26" t="str">
        <f>_xlfn.CONCAT(TEXT(ROUND(I26,3),"#,##0.000")," &amp; $p$ \cr")</f>
        <v>0.545 &amp; $p$ \cr</v>
      </c>
      <c r="Y26" t="str">
        <f>_xlfn.CONCAT(A26," &amp; ",TEXT(ROUND(K26,4),"#,##0.0000"), " &amp; ", TEXT(ROUND(L26,4),"#,##0.0000"), " &amp; ", TEXT(ROUND(M26,4),"#,##0.0000"), " &amp; ", TEXT(ROUND(J26,4),"#,##0.0000"), " \cr")</f>
        <v>KBFC_Hard_Tomek_1_alpha_target_gamma_5_0_v2_Linear_Transform &amp; 0.5025 &amp; 0.2799 &amp; 0.3595 &amp; 0.7727 \cr</v>
      </c>
    </row>
    <row r="27" spans="1:25" x14ac:dyDescent="0.2">
      <c r="A27" t="s">
        <v>165</v>
      </c>
      <c r="B27">
        <v>143062</v>
      </c>
      <c r="C27">
        <v>7709</v>
      </c>
      <c r="D27">
        <v>18840</v>
      </c>
      <c r="E27">
        <v>7781</v>
      </c>
      <c r="F27">
        <f>B27+C27</f>
        <v>150771</v>
      </c>
      <c r="G27">
        <f>D27+E27</f>
        <v>26621</v>
      </c>
      <c r="H27">
        <f>B27+C27+D27+E27</f>
        <v>177392</v>
      </c>
      <c r="I27">
        <v>0.60121263531222902</v>
      </c>
      <c r="J27">
        <v>0.77461564810171901</v>
      </c>
      <c r="K27">
        <f>E27/(C27+E27+0.00001)</f>
        <v>0.50232407972735693</v>
      </c>
      <c r="L27">
        <f>E27/(D27+E27+0.00001)</f>
        <v>0.2922880431643109</v>
      </c>
      <c r="M27">
        <f>2/(1/(K27+0.00001)+1/(L27+0.00001))</f>
        <v>0.36955784768612698</v>
      </c>
      <c r="N27">
        <f>(B27+E27)/(B27+C27+D27+E27)</f>
        <v>0.85033710652115091</v>
      </c>
      <c r="O27">
        <f>COUNTIF(A27,"*Linear*")</f>
        <v>1</v>
      </c>
      <c r="P27" t="str">
        <f>LEFT(A27, FIND("_", A27)-1)</f>
        <v>KBFC</v>
      </c>
      <c r="Q27" t="str">
        <f>IF(COUNTIF(A27,"*Hard*")=1,"Hard",IF(COUNTIF(A27,"*Medium*")=1,"Medium","Easy"))</f>
        <v>Hard</v>
      </c>
      <c r="R27" t="str">
        <f>_xlfn.CONCAT(B27," &amp; ", C27 )</f>
        <v>143062 &amp; 7709</v>
      </c>
      <c r="S27" t="str">
        <f>_xlfn.CONCAT(D27," &amp; ", E27)</f>
        <v>18840 &amp; 7781</v>
      </c>
      <c r="T27" t="str">
        <f>_xlfn.CONCAT(TEXT(ROUND(K27,3),"#,##0.000")," &amp; Precision \cr")</f>
        <v>0.502 &amp; Precision \cr</v>
      </c>
      <c r="U27" t="str">
        <f>_xlfn.CONCAT(TEXT(ROUND(L27,3),"#,##0.000")," &amp; Recall \cr")</f>
        <v>0.292 &amp; Recall \cr</v>
      </c>
      <c r="V27" t="str">
        <f>_xlfn.CONCAT(TEXT(ROUND(M27,3),"#,##0.000")," &amp; F1 \cr")</f>
        <v>0.370 &amp; F1 \cr</v>
      </c>
      <c r="W27" t="str">
        <f>_xlfn.CONCAT(TEXT(ROUND(J27,3),"#,##0.000")," &amp; AUC \cr")</f>
        <v>0.775 &amp; AUC \cr</v>
      </c>
      <c r="X27" t="str">
        <f>_xlfn.CONCAT(TEXT(ROUND(I27,3),"#,##0.000")," &amp; $p$ \cr")</f>
        <v>0.601 &amp; $p$ \cr</v>
      </c>
      <c r="Y27" t="str">
        <f>_xlfn.CONCAT(A27," &amp; ",TEXT(ROUND(K27,4),"#,##0.0000"), " &amp; ", TEXT(ROUND(L27,4),"#,##0.0000"), " &amp; ", TEXT(ROUND(M27,4),"#,##0.0000"), " &amp; ", TEXT(ROUND(J27,4),"#,##0.0000"), " \cr")</f>
        <v>KBFC_Hard_Tomek_2_alpha_target_gamma_2_0_v1_Linear_Transform &amp; 0.5023 &amp; 0.2923 &amp; 0.3696 &amp; 0.7746 \cr</v>
      </c>
    </row>
    <row r="28" spans="1:25" x14ac:dyDescent="0.2">
      <c r="A28" t="s">
        <v>29</v>
      </c>
      <c r="B28">
        <v>142748</v>
      </c>
      <c r="C28">
        <v>8023</v>
      </c>
      <c r="D28">
        <v>18576</v>
      </c>
      <c r="E28">
        <v>8045</v>
      </c>
      <c r="F28">
        <f>B28+C28</f>
        <v>150771</v>
      </c>
      <c r="G28">
        <f>D28+E28</f>
        <v>26621</v>
      </c>
      <c r="H28">
        <f>B28+C28+D28+E28</f>
        <v>177392</v>
      </c>
      <c r="I28">
        <v>0.72</v>
      </c>
      <c r="J28">
        <v>0.766896276425301</v>
      </c>
      <c r="K28">
        <f>E28/(C28+E28+0.00001)</f>
        <v>0.50068459017881217</v>
      </c>
      <c r="L28">
        <f>E28/(D28+E28+0.00001)</f>
        <v>0.30220502599368732</v>
      </c>
      <c r="M28">
        <f>2/(1/(K28+0.00001)+1/(L28+0.00001))</f>
        <v>0.37692269599939338</v>
      </c>
      <c r="N28">
        <f>(B28+E28)/(B28+C28+D28+E28)</f>
        <v>0.85005524488139261</v>
      </c>
      <c r="O28">
        <f>COUNTIF(A28,"*Linear*")</f>
        <v>1</v>
      </c>
      <c r="P28" t="str">
        <f>LEFT(A28, FIND("_", A28)-1)</f>
        <v>Bagging</v>
      </c>
      <c r="Q28" t="str">
        <f>IF(COUNTIF(A28,"*Hard*")=1,"Hard",IF(COUNTIF(A28,"*Medium*")=1,"Medium","Easy"))</f>
        <v>Hard</v>
      </c>
      <c r="R28" t="str">
        <f>_xlfn.CONCAT(B28," &amp; ", C28 )</f>
        <v>142748 &amp; 8023</v>
      </c>
      <c r="S28" t="str">
        <f>_xlfn.CONCAT(D28," &amp; ", E28)</f>
        <v>18576 &amp; 8045</v>
      </c>
      <c r="T28" t="str">
        <f>_xlfn.CONCAT(TEXT(ROUND(K28,3),"#,##0.000")," &amp; Precision \cr")</f>
        <v>0.501 &amp; Precision \cr</v>
      </c>
      <c r="U28" t="str">
        <f>_xlfn.CONCAT(TEXT(ROUND(L28,3),"#,##0.000")," &amp; Recall \cr")</f>
        <v>0.302 &amp; Recall \cr</v>
      </c>
      <c r="V28" t="str">
        <f>_xlfn.CONCAT(TEXT(ROUND(M28,3),"#,##0.000")," &amp; F1 \cr")</f>
        <v>0.377 &amp; F1 \cr</v>
      </c>
      <c r="W28" t="str">
        <f>_xlfn.CONCAT(TEXT(ROUND(J28,3),"#,##0.000")," &amp; AUC \cr")</f>
        <v>0.767 &amp; AUC \cr</v>
      </c>
      <c r="X28" t="str">
        <f>_xlfn.CONCAT(TEXT(ROUND(I28,3),"#,##0.000")," &amp; $p$ \cr")</f>
        <v>0.720 &amp; $p$ \cr</v>
      </c>
      <c r="Y28" t="str">
        <f>_xlfn.CONCAT(A28," &amp; ",TEXT(ROUND(K28,4),"#,##0.0000"), " &amp; ", TEXT(ROUND(L28,4),"#,##0.0000"), " &amp; ", TEXT(ROUND(M28,4),"#,##0.0000"), " &amp; ", TEXT(ROUND(J28,4),"#,##0.0000"), " \cr")</f>
        <v>Bagging_Hard_Tomek_1_v1_Linear_Transform &amp; 0.5007 &amp; 0.3022 &amp; 0.3769 &amp; 0.7669 \cr</v>
      </c>
    </row>
    <row r="29" spans="1:25" x14ac:dyDescent="0.2">
      <c r="A29" t="s">
        <v>31</v>
      </c>
      <c r="B29">
        <v>142739</v>
      </c>
      <c r="C29">
        <v>8032</v>
      </c>
      <c r="D29">
        <v>18748</v>
      </c>
      <c r="E29">
        <v>7873</v>
      </c>
      <c r="F29">
        <f>B29+C29</f>
        <v>150771</v>
      </c>
      <c r="G29">
        <f>D29+E29</f>
        <v>26621</v>
      </c>
      <c r="H29">
        <f>B29+C29+D29+E29</f>
        <v>177392</v>
      </c>
      <c r="I29">
        <v>0.72</v>
      </c>
      <c r="J29">
        <v>0.76383024102362995</v>
      </c>
      <c r="K29">
        <f>E29/(C29+E29+0.00001)</f>
        <v>0.49500157152153312</v>
      </c>
      <c r="L29">
        <f>E29/(D29+E29+0.00001)</f>
        <v>0.29574396142303294</v>
      </c>
      <c r="M29">
        <f>2/(1/(K29+0.00001)+1/(L29+0.00001))</f>
        <v>0.37027823578142072</v>
      </c>
      <c r="N29">
        <f>(B29+E29)/(B29+C29+D29+E29)</f>
        <v>0.84903490574546769</v>
      </c>
      <c r="O29">
        <f>COUNTIF(A29,"*Linear*")</f>
        <v>1</v>
      </c>
      <c r="P29" t="str">
        <f>LEFT(A29, FIND("_", A29)-1)</f>
        <v>Bagging</v>
      </c>
      <c r="Q29" t="str">
        <f>IF(COUNTIF(A29,"*Hard*")=1,"Hard",IF(COUNTIF(A29,"*Medium*")=1,"Medium","Easy"))</f>
        <v>Hard</v>
      </c>
      <c r="R29" t="str">
        <f>_xlfn.CONCAT(B29," &amp; ", C29 )</f>
        <v>142739 &amp; 8032</v>
      </c>
      <c r="S29" t="str">
        <f>_xlfn.CONCAT(D29," &amp; ", E29)</f>
        <v>18748 &amp; 7873</v>
      </c>
      <c r="T29" t="str">
        <f>_xlfn.CONCAT(TEXT(ROUND(K29,3),"#,##0.000")," &amp; Precision \cr")</f>
        <v>0.495 &amp; Precision \cr</v>
      </c>
      <c r="U29" t="str">
        <f>_xlfn.CONCAT(TEXT(ROUND(L29,3),"#,##0.000")," &amp; Recall \cr")</f>
        <v>0.296 &amp; Recall \cr</v>
      </c>
      <c r="V29" t="str">
        <f>_xlfn.CONCAT(TEXT(ROUND(M29,3),"#,##0.000")," &amp; F1 \cr")</f>
        <v>0.370 &amp; F1 \cr</v>
      </c>
      <c r="W29" t="str">
        <f>_xlfn.CONCAT(TEXT(ROUND(J29,3),"#,##0.000")," &amp; AUC \cr")</f>
        <v>0.764 &amp; AUC \cr</v>
      </c>
      <c r="X29" t="str">
        <f>_xlfn.CONCAT(TEXT(ROUND(I29,3),"#,##0.000")," &amp; $p$ \cr")</f>
        <v>0.720 &amp; $p$ \cr</v>
      </c>
      <c r="Y29" t="str">
        <f>_xlfn.CONCAT(A29," &amp; ",TEXT(ROUND(K29,4),"#,##0.0000"), " &amp; ", TEXT(ROUND(L29,4),"#,##0.0000"), " &amp; ", TEXT(ROUND(M29,4),"#,##0.0000"), " &amp; ", TEXT(ROUND(J29,4),"#,##0.0000"), " \cr")</f>
        <v>Bagging_Hard_Tomek_1_v2_Linear_Transform &amp; 0.4950 &amp; 0.2957 &amp; 0.3703 &amp; 0.7638 \cr</v>
      </c>
    </row>
    <row r="30" spans="1:25" x14ac:dyDescent="0.2">
      <c r="A30" t="s">
        <v>109</v>
      </c>
      <c r="B30">
        <v>142496</v>
      </c>
      <c r="C30">
        <v>8275</v>
      </c>
      <c r="D30">
        <v>18602</v>
      </c>
      <c r="E30">
        <v>8019</v>
      </c>
      <c r="F30">
        <f>B30+C30</f>
        <v>150771</v>
      </c>
      <c r="G30">
        <f>D30+E30</f>
        <v>26621</v>
      </c>
      <c r="H30">
        <f>B30+C30+D30+E30</f>
        <v>177392</v>
      </c>
      <c r="I30">
        <v>0.58499503622949101</v>
      </c>
      <c r="J30">
        <v>0.77425229442312304</v>
      </c>
      <c r="K30">
        <f>E30/(C30+E30+0.00001)</f>
        <v>0.49214434731057793</v>
      </c>
      <c r="L30">
        <f>E30/(D30+E30+0.00001)</f>
        <v>0.3012283534423093</v>
      </c>
      <c r="M30">
        <f>2/(1/(K30+0.00001)+1/(L30+0.00001))</f>
        <v>0.37372606297644573</v>
      </c>
      <c r="N30">
        <f>(B30+E30)/(B30+C30+D30+E30)</f>
        <v>0.84848809416433657</v>
      </c>
      <c r="O30">
        <f>COUNTIF(A30,"*Linear*")</f>
        <v>1</v>
      </c>
      <c r="P30" t="str">
        <f>LEFT(A30, FIND("_", A30)-1)</f>
        <v>KBFC</v>
      </c>
      <c r="Q30" t="str">
        <f>IF(COUNTIF(A30,"*Hard*")=1,"Hard",IF(COUNTIF(A30,"*Medium*")=1,"Medium","Easy"))</f>
        <v>Hard</v>
      </c>
      <c r="R30" t="str">
        <f>_xlfn.CONCAT(B30," &amp; ", C30 )</f>
        <v>142496 &amp; 8275</v>
      </c>
      <c r="S30" t="str">
        <f>_xlfn.CONCAT(D30," &amp; ", E30)</f>
        <v>18602 &amp; 8019</v>
      </c>
      <c r="T30" t="str">
        <f>_xlfn.CONCAT(TEXT(ROUND(K30,3),"#,##0.000")," &amp; Precision \cr")</f>
        <v>0.492 &amp; Precision \cr</v>
      </c>
      <c r="U30" t="str">
        <f>_xlfn.CONCAT(TEXT(ROUND(L30,3),"#,##0.000")," &amp; Recall \cr")</f>
        <v>0.301 &amp; Recall \cr</v>
      </c>
      <c r="V30" t="str">
        <f>_xlfn.CONCAT(TEXT(ROUND(M30,3),"#,##0.000")," &amp; F1 \cr")</f>
        <v>0.374 &amp; F1 \cr</v>
      </c>
      <c r="W30" t="str">
        <f>_xlfn.CONCAT(TEXT(ROUND(J30,3),"#,##0.000")," &amp; AUC \cr")</f>
        <v>0.774 &amp; AUC \cr</v>
      </c>
      <c r="X30" t="str">
        <f>_xlfn.CONCAT(TEXT(ROUND(I30,3),"#,##0.000")," &amp; $p$ \cr")</f>
        <v>0.585 &amp; $p$ \cr</v>
      </c>
      <c r="Y30" t="str">
        <f>_xlfn.CONCAT(A30," &amp; ",TEXT(ROUND(K30,4),"#,##0.0000"), " &amp; ", TEXT(ROUND(L30,4),"#,##0.0000"), " &amp; ", TEXT(ROUND(M30,4),"#,##0.0000"), " &amp; ", TEXT(ROUND(J30,4),"#,##0.0000"), " \cr")</f>
        <v>KBFC_Hard_Tomek_0_alpha_target_gamma_2_0_v1_Linear_Transform &amp; 0.4921 &amp; 0.3012 &amp; 0.3737 &amp; 0.7743 \cr</v>
      </c>
    </row>
    <row r="31" spans="1:25" x14ac:dyDescent="0.2">
      <c r="A31" t="s">
        <v>35</v>
      </c>
      <c r="B31">
        <v>142515</v>
      </c>
      <c r="C31">
        <v>8256</v>
      </c>
      <c r="D31">
        <v>18623</v>
      </c>
      <c r="E31">
        <v>7998</v>
      </c>
      <c r="F31">
        <f>B31+C31</f>
        <v>150771</v>
      </c>
      <c r="G31">
        <f>D31+E31</f>
        <v>26621</v>
      </c>
      <c r="H31">
        <f>B31+C31+D31+E31</f>
        <v>177392</v>
      </c>
      <c r="I31">
        <v>0.73</v>
      </c>
      <c r="J31">
        <v>0.76361404762352103</v>
      </c>
      <c r="K31">
        <f>E31/(C31+E31+0.00001)</f>
        <v>0.49206349176075831</v>
      </c>
      <c r="L31">
        <f>E31/(D31+E31+0.00001)</f>
        <v>0.30043950253542712</v>
      </c>
      <c r="M31">
        <f>2/(1/(K31+0.00001)+1/(L31+0.00001))</f>
        <v>0.37309513256882931</v>
      </c>
      <c r="N31">
        <f>(B31+E31)/(B31+C31+D31+E31)</f>
        <v>0.84847681969874633</v>
      </c>
      <c r="O31">
        <f>COUNTIF(A31,"*Linear*")</f>
        <v>1</v>
      </c>
      <c r="P31" t="str">
        <f>LEFT(A31, FIND("_", A31)-1)</f>
        <v>Bagging</v>
      </c>
      <c r="Q31" t="str">
        <f>IF(COUNTIF(A31,"*Hard*")=1,"Hard",IF(COUNTIF(A31,"*Medium*")=1,"Medium","Easy"))</f>
        <v>Hard</v>
      </c>
      <c r="R31" t="str">
        <f>_xlfn.CONCAT(B31," &amp; ", C31 )</f>
        <v>142515 &amp; 8256</v>
      </c>
      <c r="S31" t="str">
        <f>_xlfn.CONCAT(D31," &amp; ", E31)</f>
        <v>18623 &amp; 7998</v>
      </c>
      <c r="T31" t="str">
        <f>_xlfn.CONCAT(TEXT(ROUND(K31,3),"#,##0.000")," &amp; Precision \cr")</f>
        <v>0.492 &amp; Precision \cr</v>
      </c>
      <c r="U31" t="str">
        <f>_xlfn.CONCAT(TEXT(ROUND(L31,3),"#,##0.000")," &amp; Recall \cr")</f>
        <v>0.300 &amp; Recall \cr</v>
      </c>
      <c r="V31" t="str">
        <f>_xlfn.CONCAT(TEXT(ROUND(M31,3),"#,##0.000")," &amp; F1 \cr")</f>
        <v>0.373 &amp; F1 \cr</v>
      </c>
      <c r="W31" t="str">
        <f>_xlfn.CONCAT(TEXT(ROUND(J31,3),"#,##0.000")," &amp; AUC \cr")</f>
        <v>0.764 &amp; AUC \cr</v>
      </c>
      <c r="X31" t="str">
        <f>_xlfn.CONCAT(TEXT(ROUND(I31,3),"#,##0.000")," &amp; $p$ \cr")</f>
        <v>0.730 &amp; $p$ \cr</v>
      </c>
      <c r="Y31" t="str">
        <f>_xlfn.CONCAT(A31," &amp; ",TEXT(ROUND(K31,4),"#,##0.0000"), " &amp; ", TEXT(ROUND(L31,4),"#,##0.0000"), " &amp; ", TEXT(ROUND(M31,4),"#,##0.0000"), " &amp; ", TEXT(ROUND(J31,4),"#,##0.0000"), " \cr")</f>
        <v>Bagging_Hard_Tomek_2_v2_Linear_Transform &amp; 0.4921 &amp; 0.3004 &amp; 0.3731 &amp; 0.7636 \cr</v>
      </c>
    </row>
    <row r="32" spans="1:25" x14ac:dyDescent="0.2">
      <c r="A32" t="s">
        <v>115</v>
      </c>
      <c r="B32">
        <v>142954</v>
      </c>
      <c r="C32">
        <v>7817</v>
      </c>
      <c r="D32">
        <v>19051</v>
      </c>
      <c r="E32">
        <v>7570</v>
      </c>
      <c r="F32">
        <f>B32+C32</f>
        <v>150771</v>
      </c>
      <c r="G32">
        <f>D32+E32</f>
        <v>26621</v>
      </c>
      <c r="H32">
        <f>B32+C32+D32+E32</f>
        <v>177392</v>
      </c>
      <c r="I32">
        <v>0.54888544334471201</v>
      </c>
      <c r="J32">
        <v>0.77312360108449996</v>
      </c>
      <c r="K32">
        <f>E32/(C32+E32+0.00001)</f>
        <v>0.49197374374993585</v>
      </c>
      <c r="L32">
        <f>E32/(D32+E32+0.00001)</f>
        <v>0.28436196976658956</v>
      </c>
      <c r="M32">
        <f>2/(1/(K32+0.00001)+1/(L32+0.00001))</f>
        <v>0.36041825639332342</v>
      </c>
      <c r="N32">
        <f>(B32+E32)/(B32+C32+D32+E32)</f>
        <v>0.84853882925949309</v>
      </c>
      <c r="O32">
        <f>COUNTIF(A32,"*Linear*")</f>
        <v>1</v>
      </c>
      <c r="P32" t="str">
        <f>LEFT(A32, FIND("_", A32)-1)</f>
        <v>KBFC</v>
      </c>
      <c r="Q32" t="str">
        <f>IF(COUNTIF(A32,"*Hard*")=1,"Hard",IF(COUNTIF(A32,"*Medium*")=1,"Medium","Easy"))</f>
        <v>Hard</v>
      </c>
      <c r="R32" t="str">
        <f>_xlfn.CONCAT(B32," &amp; ", C32 )</f>
        <v>142954 &amp; 7817</v>
      </c>
      <c r="S32" t="str">
        <f>_xlfn.CONCAT(D32," &amp; ", E32)</f>
        <v>19051 &amp; 7570</v>
      </c>
      <c r="T32" t="str">
        <f>_xlfn.CONCAT(TEXT(ROUND(K32,3),"#,##0.000")," &amp; Precision \cr")</f>
        <v>0.492 &amp; Precision \cr</v>
      </c>
      <c r="U32" t="str">
        <f>_xlfn.CONCAT(TEXT(ROUND(L32,3),"#,##0.000")," &amp; Recall \cr")</f>
        <v>0.284 &amp; Recall \cr</v>
      </c>
      <c r="V32" t="str">
        <f>_xlfn.CONCAT(TEXT(ROUND(M32,3),"#,##0.000")," &amp; F1 \cr")</f>
        <v>0.360 &amp; F1 \cr</v>
      </c>
      <c r="W32" t="str">
        <f>_xlfn.CONCAT(TEXT(ROUND(J32,3),"#,##0.000")," &amp; AUC \cr")</f>
        <v>0.773 &amp; AUC \cr</v>
      </c>
      <c r="X32" t="str">
        <f>_xlfn.CONCAT(TEXT(ROUND(I32,3),"#,##0.000")," &amp; $p$ \cr")</f>
        <v>0.549 &amp; $p$ \cr</v>
      </c>
      <c r="Y32" t="str">
        <f>_xlfn.CONCAT(A32," &amp; ",TEXT(ROUND(K32,4),"#,##0.0000"), " &amp; ", TEXT(ROUND(L32,4),"#,##0.0000"), " &amp; ", TEXT(ROUND(M32,4),"#,##0.0000"), " &amp; ", TEXT(ROUND(J32,4),"#,##0.0000"), " \cr")</f>
        <v>KBFC_Hard_Tomek_0_alpha_target_gamma_5_0_v2_Linear_Transform &amp; 0.4920 &amp; 0.2844 &amp; 0.3604 &amp; 0.7731 \cr</v>
      </c>
    </row>
    <row r="33" spans="1:25" x14ac:dyDescent="0.2">
      <c r="A33" t="s">
        <v>147</v>
      </c>
      <c r="B33">
        <v>142499</v>
      </c>
      <c r="C33">
        <v>8272</v>
      </c>
      <c r="D33">
        <v>18612</v>
      </c>
      <c r="E33">
        <v>8009</v>
      </c>
      <c r="F33">
        <f>B33+C33</f>
        <v>150771</v>
      </c>
      <c r="G33">
        <f>D33+E33</f>
        <v>26621</v>
      </c>
      <c r="H33">
        <f>B33+C33+D33+E33</f>
        <v>177392</v>
      </c>
      <c r="I33">
        <v>0.55634616194595599</v>
      </c>
      <c r="J33">
        <v>0.77459232072596595</v>
      </c>
      <c r="K33">
        <f>E33/(C33+E33+0.00001)</f>
        <v>0.49192310024450397</v>
      </c>
      <c r="L33">
        <f>E33/(D33+E33+0.00001)</f>
        <v>0.30085271015331777</v>
      </c>
      <c r="M33">
        <f>2/(1/(K33+0.00001)+1/(L33+0.00001))</f>
        <v>0.37337312789132232</v>
      </c>
      <c r="N33">
        <f>(B33+E33)/(B33+C33+D33+E33)</f>
        <v>0.8484486335347704</v>
      </c>
      <c r="O33">
        <f>COUNTIF(A33,"*Linear*")</f>
        <v>1</v>
      </c>
      <c r="P33" t="str">
        <f>LEFT(A33, FIND("_", A33)-1)</f>
        <v>KBFC</v>
      </c>
      <c r="Q33" t="str">
        <f>IF(COUNTIF(A33,"*Hard*")=1,"Hard",IF(COUNTIF(A33,"*Medium*")=1,"Medium","Easy"))</f>
        <v>Hard</v>
      </c>
      <c r="R33" t="str">
        <f>_xlfn.CONCAT(B33," &amp; ", C33 )</f>
        <v>142499 &amp; 8272</v>
      </c>
      <c r="S33" t="str">
        <f>_xlfn.CONCAT(D33," &amp; ", E33)</f>
        <v>18612 &amp; 8009</v>
      </c>
      <c r="T33" t="str">
        <f>_xlfn.CONCAT(TEXT(ROUND(K33,3),"#,##0.000")," &amp; Precision \cr")</f>
        <v>0.492 &amp; Precision \cr</v>
      </c>
      <c r="U33" t="str">
        <f>_xlfn.CONCAT(TEXT(ROUND(L33,3),"#,##0.000")," &amp; Recall \cr")</f>
        <v>0.301 &amp; Recall \cr</v>
      </c>
      <c r="V33" t="str">
        <f>_xlfn.CONCAT(TEXT(ROUND(M33,3),"#,##0.000")," &amp; F1 \cr")</f>
        <v>0.373 &amp; F1 \cr</v>
      </c>
      <c r="W33" t="str">
        <f>_xlfn.CONCAT(TEXT(ROUND(J33,3),"#,##0.000")," &amp; AUC \cr")</f>
        <v>0.775 &amp; AUC \cr</v>
      </c>
      <c r="X33" t="str">
        <f>_xlfn.CONCAT(TEXT(ROUND(I33,3),"#,##0.000")," &amp; $p$ \cr")</f>
        <v>0.556 &amp; $p$ \cr</v>
      </c>
      <c r="Y33" t="str">
        <f>_xlfn.CONCAT(A33," &amp; ",TEXT(ROUND(K33,4),"#,##0.0000"), " &amp; ", TEXT(ROUND(L33,4),"#,##0.0000"), " &amp; ", TEXT(ROUND(M33,4),"#,##0.0000"), " &amp; ", TEXT(ROUND(J33,4),"#,##0.0000"), " \cr")</f>
        <v>KBFC_Hard_Tomek_2_alpha_0_5_gamma_0_0_v2_Linear_Transform &amp; 0.4919 &amp; 0.3009 &amp; 0.3734 &amp; 0.7746 \cr</v>
      </c>
    </row>
    <row r="34" spans="1:25" x14ac:dyDescent="0.2">
      <c r="A34" t="s">
        <v>157</v>
      </c>
      <c r="B34">
        <v>142175</v>
      </c>
      <c r="C34">
        <v>8596</v>
      </c>
      <c r="D34">
        <v>18324</v>
      </c>
      <c r="E34">
        <v>8297</v>
      </c>
      <c r="F34">
        <f>B34+C34</f>
        <v>150771</v>
      </c>
      <c r="G34">
        <f>D34+E34</f>
        <v>26621</v>
      </c>
      <c r="H34">
        <f>B34+C34+D34+E34</f>
        <v>177392</v>
      </c>
      <c r="I34">
        <v>0.68501719209551803</v>
      </c>
      <c r="J34">
        <v>0.77508053728611104</v>
      </c>
      <c r="K34">
        <f>E34/(C34+E34+0.00001)</f>
        <v>0.49115018025741419</v>
      </c>
      <c r="L34">
        <f>E34/(D34+E34+0.00001)</f>
        <v>0.3116712368762739</v>
      </c>
      <c r="M34">
        <f>2/(1/(K34+0.00001)+1/(L34+0.00001))</f>
        <v>0.38135903111115388</v>
      </c>
      <c r="N34">
        <f>(B34+E34)/(B34+C34+D34+E34)</f>
        <v>0.84824569315414444</v>
      </c>
      <c r="O34">
        <f>COUNTIF(A34,"*Linear*")</f>
        <v>1</v>
      </c>
      <c r="P34" t="str">
        <f>LEFT(A34, FIND("_", A34)-1)</f>
        <v>KBFC</v>
      </c>
      <c r="Q34" t="str">
        <f>IF(COUNTIF(A34,"*Hard*")=1,"Hard",IF(COUNTIF(A34,"*Medium*")=1,"Medium","Easy"))</f>
        <v>Hard</v>
      </c>
      <c r="R34" t="str">
        <f>_xlfn.CONCAT(B34," &amp; ", C34 )</f>
        <v>142175 &amp; 8596</v>
      </c>
      <c r="S34" t="str">
        <f>_xlfn.CONCAT(D34," &amp; ", E34)</f>
        <v>18324 &amp; 8297</v>
      </c>
      <c r="T34" t="str">
        <f>_xlfn.CONCAT(TEXT(ROUND(K34,3),"#,##0.000")," &amp; Precision \cr")</f>
        <v>0.491 &amp; Precision \cr</v>
      </c>
      <c r="U34" t="str">
        <f>_xlfn.CONCAT(TEXT(ROUND(L34,3),"#,##0.000")," &amp; Recall \cr")</f>
        <v>0.312 &amp; Recall \cr</v>
      </c>
      <c r="V34" t="str">
        <f>_xlfn.CONCAT(TEXT(ROUND(M34,3),"#,##0.000")," &amp; F1 \cr")</f>
        <v>0.381 &amp; F1 \cr</v>
      </c>
      <c r="W34" t="str">
        <f>_xlfn.CONCAT(TEXT(ROUND(J34,3),"#,##0.000")," &amp; AUC \cr")</f>
        <v>0.775 &amp; AUC \cr</v>
      </c>
      <c r="X34" t="str">
        <f>_xlfn.CONCAT(TEXT(ROUND(I34,3),"#,##0.000")," &amp; $p$ \cr")</f>
        <v>0.685 &amp; $p$ \cr</v>
      </c>
      <c r="Y34" t="str">
        <f>_xlfn.CONCAT(A34," &amp; ",TEXT(ROUND(K34,4),"#,##0.0000"), " &amp; ", TEXT(ROUND(L34,4),"#,##0.0000"), " &amp; ", TEXT(ROUND(M34,4),"#,##0.0000"), " &amp; ", TEXT(ROUND(J34,4),"#,##0.0000"), " \cr")</f>
        <v>KBFC_Hard_Tomek_2_alpha_target_gamma_0_5_v1_Linear_Transform &amp; 0.4912 &amp; 0.3117 &amp; 0.3814 &amp; 0.7751 \cr</v>
      </c>
    </row>
    <row r="35" spans="1:25" x14ac:dyDescent="0.2">
      <c r="A35" t="s">
        <v>129</v>
      </c>
      <c r="B35">
        <v>142205</v>
      </c>
      <c r="C35">
        <v>8566</v>
      </c>
      <c r="D35">
        <v>18404</v>
      </c>
      <c r="E35">
        <v>8217</v>
      </c>
      <c r="F35">
        <f>B35+C35</f>
        <v>150771</v>
      </c>
      <c r="G35">
        <f>D35+E35</f>
        <v>26621</v>
      </c>
      <c r="H35">
        <f>B35+C35+D35+E35</f>
        <v>177392</v>
      </c>
      <c r="I35">
        <v>0.66325187064055302</v>
      </c>
      <c r="J35">
        <v>0.77605898265213902</v>
      </c>
      <c r="K35">
        <f>E35/(C35+E35+0.00001)</f>
        <v>0.48960257374152266</v>
      </c>
      <c r="L35">
        <f>E35/(D35+E35+0.00001)</f>
        <v>0.30866609056434163</v>
      </c>
      <c r="M35">
        <f>2/(1/(K35+0.00001)+1/(L35+0.00001))</f>
        <v>0.37863921138124179</v>
      </c>
      <c r="N35">
        <f>(B35+E35)/(B35+C35+D35+E35)</f>
        <v>0.84796383151438626</v>
      </c>
      <c r="O35">
        <f>COUNTIF(A35,"*Linear*")</f>
        <v>1</v>
      </c>
      <c r="P35" t="str">
        <f>LEFT(A35, FIND("_", A35)-1)</f>
        <v>KBFC</v>
      </c>
      <c r="Q35" t="str">
        <f>IF(COUNTIF(A35,"*Hard*")=1,"Hard",IF(COUNTIF(A35,"*Medium*")=1,"Medium","Easy"))</f>
        <v>Hard</v>
      </c>
      <c r="R35" t="str">
        <f>_xlfn.CONCAT(B35," &amp; ", C35 )</f>
        <v>142205 &amp; 8566</v>
      </c>
      <c r="S35" t="str">
        <f>_xlfn.CONCAT(D35," &amp; ", E35)</f>
        <v>18404 &amp; 8217</v>
      </c>
      <c r="T35" t="str">
        <f>_xlfn.CONCAT(TEXT(ROUND(K35,3),"#,##0.000")," &amp; Precision \cr")</f>
        <v>0.490 &amp; Precision \cr</v>
      </c>
      <c r="U35" t="str">
        <f>_xlfn.CONCAT(TEXT(ROUND(L35,3),"#,##0.000")," &amp; Recall \cr")</f>
        <v>0.309 &amp; Recall \cr</v>
      </c>
      <c r="V35" t="str">
        <f>_xlfn.CONCAT(TEXT(ROUND(M35,3),"#,##0.000")," &amp; F1 \cr")</f>
        <v>0.379 &amp; F1 \cr</v>
      </c>
      <c r="W35" t="str">
        <f>_xlfn.CONCAT(TEXT(ROUND(J35,3),"#,##0.000")," &amp; AUC \cr")</f>
        <v>0.776 &amp; AUC \cr</v>
      </c>
      <c r="X35" t="str">
        <f>_xlfn.CONCAT(TEXT(ROUND(I35,3),"#,##0.000")," &amp; $p$ \cr")</f>
        <v>0.663 &amp; $p$ \cr</v>
      </c>
      <c r="Y35" t="str">
        <f>_xlfn.CONCAT(A35," &amp; ",TEXT(ROUND(K35,4),"#,##0.0000"), " &amp; ", TEXT(ROUND(L35,4),"#,##0.0000"), " &amp; ", TEXT(ROUND(M35,4),"#,##0.0000"), " &amp; ", TEXT(ROUND(J35,4),"#,##0.0000"), " \cr")</f>
        <v>KBFC_Hard_Tomek_1_alpha_target_gamma_0_5_v1_Linear_Transform &amp; 0.4896 &amp; 0.3087 &amp; 0.3786 &amp; 0.7761 \cr</v>
      </c>
    </row>
    <row r="36" spans="1:25" x14ac:dyDescent="0.2">
      <c r="A36" t="s">
        <v>145</v>
      </c>
      <c r="B36">
        <v>142063</v>
      </c>
      <c r="C36">
        <v>8708</v>
      </c>
      <c r="D36">
        <v>18301</v>
      </c>
      <c r="E36">
        <v>8320</v>
      </c>
      <c r="F36">
        <f>B36+C36</f>
        <v>150771</v>
      </c>
      <c r="G36">
        <f>D36+E36</f>
        <v>26621</v>
      </c>
      <c r="H36">
        <f>B36+C36+D36+E36</f>
        <v>177392</v>
      </c>
      <c r="I36">
        <v>0.59107499161898103</v>
      </c>
      <c r="J36">
        <v>0.77430954457714996</v>
      </c>
      <c r="K36">
        <f>E36/(C36+E36+0.00001)</f>
        <v>0.48860699994796397</v>
      </c>
      <c r="L36">
        <f>E36/(D36+E36+0.00001)</f>
        <v>0.31253521644095444</v>
      </c>
      <c r="M36">
        <f>2/(1/(K36+0.00001)+1/(L36+0.00001))</f>
        <v>0.38123342035224456</v>
      </c>
      <c r="N36">
        <f>(B36+E36)/(B36+C36+D36+E36)</f>
        <v>0.84774397943537472</v>
      </c>
      <c r="O36">
        <f>COUNTIF(A36,"*Linear*")</f>
        <v>1</v>
      </c>
      <c r="P36" t="str">
        <f>LEFT(A36, FIND("_", A36)-1)</f>
        <v>KBFC</v>
      </c>
      <c r="Q36" t="str">
        <f>IF(COUNTIF(A36,"*Hard*")=1,"Hard",IF(COUNTIF(A36,"*Medium*")=1,"Medium","Easy"))</f>
        <v>Hard</v>
      </c>
      <c r="R36" t="str">
        <f>_xlfn.CONCAT(B36," &amp; ", C36 )</f>
        <v>142063 &amp; 8708</v>
      </c>
      <c r="S36" t="str">
        <f>_xlfn.CONCAT(D36," &amp; ", E36)</f>
        <v>18301 &amp; 8320</v>
      </c>
      <c r="T36" t="str">
        <f>_xlfn.CONCAT(TEXT(ROUND(K36,3),"#,##0.000")," &amp; Precision \cr")</f>
        <v>0.489 &amp; Precision \cr</v>
      </c>
      <c r="U36" t="str">
        <f>_xlfn.CONCAT(TEXT(ROUND(L36,3),"#,##0.000")," &amp; Recall \cr")</f>
        <v>0.313 &amp; Recall \cr</v>
      </c>
      <c r="V36" t="str">
        <f>_xlfn.CONCAT(TEXT(ROUND(M36,3),"#,##0.000")," &amp; F1 \cr")</f>
        <v>0.381 &amp; F1 \cr</v>
      </c>
      <c r="W36" t="str">
        <f>_xlfn.CONCAT(TEXT(ROUND(J36,3),"#,##0.000")," &amp; AUC \cr")</f>
        <v>0.774 &amp; AUC \cr</v>
      </c>
      <c r="X36" t="str">
        <f>_xlfn.CONCAT(TEXT(ROUND(I36,3),"#,##0.000")," &amp; $p$ \cr")</f>
        <v>0.591 &amp; $p$ \cr</v>
      </c>
      <c r="Y36" t="str">
        <f>_xlfn.CONCAT(A36," &amp; ",TEXT(ROUND(K36,4),"#,##0.0000"), " &amp; ", TEXT(ROUND(L36,4),"#,##0.0000"), " &amp; ", TEXT(ROUND(M36,4),"#,##0.0000"), " &amp; ", TEXT(ROUND(J36,4),"#,##0.0000"), " \cr")</f>
        <v>KBFC_Hard_Tomek_2_alpha_0_5_gamma_0_0_v1_Linear_Transform &amp; 0.4886 &amp; 0.3125 &amp; 0.3812 &amp; 0.7743 \cr</v>
      </c>
    </row>
    <row r="37" spans="1:25" x14ac:dyDescent="0.2">
      <c r="A37" t="s">
        <v>137</v>
      </c>
      <c r="B37">
        <v>142236</v>
      </c>
      <c r="C37">
        <v>8535</v>
      </c>
      <c r="D37">
        <v>18472</v>
      </c>
      <c r="E37">
        <v>8149</v>
      </c>
      <c r="F37">
        <f>B37+C37</f>
        <v>150771</v>
      </c>
      <c r="G37">
        <f>D37+E37</f>
        <v>26621</v>
      </c>
      <c r="H37">
        <f>B37+C37+D37+E37</f>
        <v>177392</v>
      </c>
      <c r="I37">
        <v>0.58575544159859405</v>
      </c>
      <c r="J37">
        <v>0.77300709289080005</v>
      </c>
      <c r="K37">
        <f>E37/(C37+E37+0.00001)</f>
        <v>0.48843203039532962</v>
      </c>
      <c r="L37">
        <f>E37/(D37+E37+0.00001)</f>
        <v>0.30611171619919925</v>
      </c>
      <c r="M37">
        <f>2/(1/(K37+0.00001)+1/(L37+0.00001))</f>
        <v>0.37636429612926242</v>
      </c>
      <c r="N37">
        <f>(B37+E37)/(B37+C37+D37+E37)</f>
        <v>0.84775525390096507</v>
      </c>
      <c r="O37">
        <f>COUNTIF(A37,"*Linear*")</f>
        <v>1</v>
      </c>
      <c r="P37" t="str">
        <f>LEFT(A37, FIND("_", A37)-1)</f>
        <v>KBFC</v>
      </c>
      <c r="Q37" t="str">
        <f>IF(COUNTIF(A37,"*Hard*")=1,"Hard",IF(COUNTIF(A37,"*Medium*")=1,"Medium","Easy"))</f>
        <v>Hard</v>
      </c>
      <c r="R37" t="str">
        <f>_xlfn.CONCAT(B37," &amp; ", C37 )</f>
        <v>142236 &amp; 8535</v>
      </c>
      <c r="S37" t="str">
        <f>_xlfn.CONCAT(D37," &amp; ", E37)</f>
        <v>18472 &amp; 8149</v>
      </c>
      <c r="T37" t="str">
        <f>_xlfn.CONCAT(TEXT(ROUND(K37,3),"#,##0.000")," &amp; Precision \cr")</f>
        <v>0.488 &amp; Precision \cr</v>
      </c>
      <c r="U37" t="str">
        <f>_xlfn.CONCAT(TEXT(ROUND(L37,3),"#,##0.000")," &amp; Recall \cr")</f>
        <v>0.306 &amp; Recall \cr</v>
      </c>
      <c r="V37" t="str">
        <f>_xlfn.CONCAT(TEXT(ROUND(M37,3),"#,##0.000")," &amp; F1 \cr")</f>
        <v>0.376 &amp; F1 \cr</v>
      </c>
      <c r="W37" t="str">
        <f>_xlfn.CONCAT(TEXT(ROUND(J37,3),"#,##0.000")," &amp; AUC \cr")</f>
        <v>0.773 &amp; AUC \cr</v>
      </c>
      <c r="X37" t="str">
        <f>_xlfn.CONCAT(TEXT(ROUND(I37,3),"#,##0.000")," &amp; $p$ \cr")</f>
        <v>0.586 &amp; $p$ \cr</v>
      </c>
      <c r="Y37" t="str">
        <f>_xlfn.CONCAT(A37," &amp; ",TEXT(ROUND(K37,4),"#,##0.0000"), " &amp; ", TEXT(ROUND(L37,4),"#,##0.0000"), " &amp; ", TEXT(ROUND(M37,4),"#,##0.0000"), " &amp; ", TEXT(ROUND(J37,4),"#,##0.0000"), " \cr")</f>
        <v>KBFC_Hard_Tomek_1_alpha_target_gamma_2_0_v1_Linear_Transform &amp; 0.4884 &amp; 0.3061 &amp; 0.3764 &amp; 0.7730 \cr</v>
      </c>
    </row>
    <row r="38" spans="1:25" x14ac:dyDescent="0.2">
      <c r="A38" t="s">
        <v>161</v>
      </c>
      <c r="B38">
        <v>142016</v>
      </c>
      <c r="C38">
        <v>8755</v>
      </c>
      <c r="D38">
        <v>18296</v>
      </c>
      <c r="E38">
        <v>8325</v>
      </c>
      <c r="F38">
        <f>B38+C38</f>
        <v>150771</v>
      </c>
      <c r="G38">
        <f>D38+E38</f>
        <v>26621</v>
      </c>
      <c r="H38">
        <f>B38+C38+D38+E38</f>
        <v>177392</v>
      </c>
      <c r="I38">
        <v>0.63997150816023296</v>
      </c>
      <c r="J38">
        <v>0.77504239642817596</v>
      </c>
      <c r="K38">
        <f>E38/(C38+E38+0.00001)</f>
        <v>0.48741217770057838</v>
      </c>
      <c r="L38">
        <f>E38/(D38+E38+0.00001)</f>
        <v>0.31272303808545021</v>
      </c>
      <c r="M38">
        <f>2/(1/(K38+0.00001)+1/(L38+0.00001))</f>
        <v>0.38100862296519861</v>
      </c>
      <c r="N38">
        <f>(B38+E38)/(B38+C38+D38+E38)</f>
        <v>0.84750721565797782</v>
      </c>
      <c r="O38">
        <f>COUNTIF(A38,"*Linear*")</f>
        <v>1</v>
      </c>
      <c r="P38" t="str">
        <f>LEFT(A38, FIND("_", A38)-1)</f>
        <v>KBFC</v>
      </c>
      <c r="Q38" t="str">
        <f>IF(COUNTIF(A38,"*Hard*")=1,"Hard",IF(COUNTIF(A38,"*Medium*")=1,"Medium","Easy"))</f>
        <v>Hard</v>
      </c>
      <c r="R38" t="str">
        <f>_xlfn.CONCAT(B38," &amp; ", C38 )</f>
        <v>142016 &amp; 8755</v>
      </c>
      <c r="S38" t="str">
        <f>_xlfn.CONCAT(D38," &amp; ", E38)</f>
        <v>18296 &amp; 8325</v>
      </c>
      <c r="T38" t="str">
        <f>_xlfn.CONCAT(TEXT(ROUND(K38,3),"#,##0.000")," &amp; Precision \cr")</f>
        <v>0.487 &amp; Precision \cr</v>
      </c>
      <c r="U38" t="str">
        <f>_xlfn.CONCAT(TEXT(ROUND(L38,3),"#,##0.000")," &amp; Recall \cr")</f>
        <v>0.313 &amp; Recall \cr</v>
      </c>
      <c r="V38" t="str">
        <f>_xlfn.CONCAT(TEXT(ROUND(M38,3),"#,##0.000")," &amp; F1 \cr")</f>
        <v>0.381 &amp; F1 \cr</v>
      </c>
      <c r="W38" t="str">
        <f>_xlfn.CONCAT(TEXT(ROUND(J38,3),"#,##0.000")," &amp; AUC \cr")</f>
        <v>0.775 &amp; AUC \cr</v>
      </c>
      <c r="X38" t="str">
        <f>_xlfn.CONCAT(TEXT(ROUND(I38,3),"#,##0.000")," &amp; $p$ \cr")</f>
        <v>0.640 &amp; $p$ \cr</v>
      </c>
      <c r="Y38" t="str">
        <f>_xlfn.CONCAT(A38," &amp; ",TEXT(ROUND(K38,4),"#,##0.0000"), " &amp; ", TEXT(ROUND(L38,4),"#,##0.0000"), " &amp; ", TEXT(ROUND(M38,4),"#,##0.0000"), " &amp; ", TEXT(ROUND(J38,4),"#,##0.0000"), " \cr")</f>
        <v>KBFC_Hard_Tomek_2_alpha_target_gamma_1_0_v1_Linear_Transform &amp; 0.4874 &amp; 0.3127 &amp; 0.3810 &amp; 0.7750 \cr</v>
      </c>
    </row>
    <row r="39" spans="1:25" x14ac:dyDescent="0.2">
      <c r="A39" t="s">
        <v>101</v>
      </c>
      <c r="B39">
        <v>142202</v>
      </c>
      <c r="C39">
        <v>8569</v>
      </c>
      <c r="D39">
        <v>18492</v>
      </c>
      <c r="E39">
        <v>8129</v>
      </c>
      <c r="F39">
        <f>B39+C39</f>
        <v>150771</v>
      </c>
      <c r="G39">
        <f>D39+E39</f>
        <v>26621</v>
      </c>
      <c r="H39">
        <f>B39+C39+D39+E39</f>
        <v>177392</v>
      </c>
      <c r="I39">
        <v>0.65482502573169699</v>
      </c>
      <c r="J39">
        <v>0.77399161610350797</v>
      </c>
      <c r="K39">
        <f>E39/(C39+E39+0.00001)</f>
        <v>0.48682476914191836</v>
      </c>
      <c r="L39">
        <f>E39/(D39+E39+0.00001)</f>
        <v>0.30536042962121618</v>
      </c>
      <c r="M39">
        <f>2/(1/(K39+0.00001)+1/(L39+0.00001))</f>
        <v>0.37531928050844132</v>
      </c>
      <c r="N39">
        <f>(B39+E39)/(B39+C39+D39+E39)</f>
        <v>0.84745084333002618</v>
      </c>
      <c r="O39">
        <f>COUNTIF(A39,"*Linear*")</f>
        <v>1</v>
      </c>
      <c r="P39" t="str">
        <f>LEFT(A39, FIND("_", A39)-1)</f>
        <v>KBFC</v>
      </c>
      <c r="Q39" t="str">
        <f>IF(COUNTIF(A39,"*Hard*")=1,"Hard",IF(COUNTIF(A39,"*Medium*")=1,"Medium","Easy"))</f>
        <v>Hard</v>
      </c>
      <c r="R39" t="str">
        <f>_xlfn.CONCAT(B39," &amp; ", C39 )</f>
        <v>142202 &amp; 8569</v>
      </c>
      <c r="S39" t="str">
        <f>_xlfn.CONCAT(D39," &amp; ", E39)</f>
        <v>18492 &amp; 8129</v>
      </c>
      <c r="T39" t="str">
        <f>_xlfn.CONCAT(TEXT(ROUND(K39,3),"#,##0.000")," &amp; Precision \cr")</f>
        <v>0.487 &amp; Precision \cr</v>
      </c>
      <c r="U39" t="str">
        <f>_xlfn.CONCAT(TEXT(ROUND(L39,3),"#,##0.000")," &amp; Recall \cr")</f>
        <v>0.305 &amp; Recall \cr</v>
      </c>
      <c r="V39" t="str">
        <f>_xlfn.CONCAT(TEXT(ROUND(M39,3),"#,##0.000")," &amp; F1 \cr")</f>
        <v>0.375 &amp; F1 \cr</v>
      </c>
      <c r="W39" t="str">
        <f>_xlfn.CONCAT(TEXT(ROUND(J39,3),"#,##0.000")," &amp; AUC \cr")</f>
        <v>0.774 &amp; AUC \cr</v>
      </c>
      <c r="X39" t="str">
        <f>_xlfn.CONCAT(TEXT(ROUND(I39,3),"#,##0.000")," &amp; $p$ \cr")</f>
        <v>0.655 &amp; $p$ \cr</v>
      </c>
      <c r="Y39" t="str">
        <f>_xlfn.CONCAT(A39," &amp; ",TEXT(ROUND(K39,4),"#,##0.0000"), " &amp; ", TEXT(ROUND(L39,4),"#,##0.0000"), " &amp; ", TEXT(ROUND(M39,4),"#,##0.0000"), " &amp; ", TEXT(ROUND(J39,4),"#,##0.0000"), " \cr")</f>
        <v>KBFC_Hard_Tomek_0_alpha_target_gamma_0_5_v1_Linear_Transform &amp; 0.4868 &amp; 0.3054 &amp; 0.3753 &amp; 0.7740 \cr</v>
      </c>
    </row>
    <row r="40" spans="1:25" x14ac:dyDescent="0.2">
      <c r="A40" t="s">
        <v>171</v>
      </c>
      <c r="B40">
        <v>142718</v>
      </c>
      <c r="C40">
        <v>8053</v>
      </c>
      <c r="D40">
        <v>18990</v>
      </c>
      <c r="E40">
        <v>7631</v>
      </c>
      <c r="F40">
        <f>B40+C40</f>
        <v>150771</v>
      </c>
      <c r="G40">
        <f>D40+E40</f>
        <v>26621</v>
      </c>
      <c r="H40">
        <f>B40+C40+D40+E40</f>
        <v>177392</v>
      </c>
      <c r="I40">
        <v>0.54594067975878702</v>
      </c>
      <c r="J40">
        <v>0.77367326220925003</v>
      </c>
      <c r="K40">
        <f>E40/(C40+E40+0.00001)</f>
        <v>0.48654679897567787</v>
      </c>
      <c r="L40">
        <f>E40/(D40+E40+0.00001)</f>
        <v>0.28665339382943789</v>
      </c>
      <c r="M40">
        <f>2/(1/(K40+0.00001)+1/(L40+0.00001))</f>
        <v>0.36077180752135313</v>
      </c>
      <c r="N40">
        <f>(B40+E40)/(B40+C40+D40+E40)</f>
        <v>0.84755231352033911</v>
      </c>
      <c r="O40">
        <f>COUNTIF(A40,"*Linear*")</f>
        <v>1</v>
      </c>
      <c r="P40" t="str">
        <f>LEFT(A40, FIND("_", A40)-1)</f>
        <v>KBFC</v>
      </c>
      <c r="Q40" t="str">
        <f>IF(COUNTIF(A40,"*Hard*")=1,"Hard",IF(COUNTIF(A40,"*Medium*")=1,"Medium","Easy"))</f>
        <v>Hard</v>
      </c>
      <c r="R40" t="str">
        <f>_xlfn.CONCAT(B40," &amp; ", C40 )</f>
        <v>142718 &amp; 8053</v>
      </c>
      <c r="S40" t="str">
        <f>_xlfn.CONCAT(D40," &amp; ", E40)</f>
        <v>18990 &amp; 7631</v>
      </c>
      <c r="T40" t="str">
        <f>_xlfn.CONCAT(TEXT(ROUND(K40,3),"#,##0.000")," &amp; Precision \cr")</f>
        <v>0.487 &amp; Precision \cr</v>
      </c>
      <c r="U40" t="str">
        <f>_xlfn.CONCAT(TEXT(ROUND(L40,3),"#,##0.000")," &amp; Recall \cr")</f>
        <v>0.287 &amp; Recall \cr</v>
      </c>
      <c r="V40" t="str">
        <f>_xlfn.CONCAT(TEXT(ROUND(M40,3),"#,##0.000")," &amp; F1 \cr")</f>
        <v>0.361 &amp; F1 \cr</v>
      </c>
      <c r="W40" t="str">
        <f>_xlfn.CONCAT(TEXT(ROUND(J40,3),"#,##0.000")," &amp; AUC \cr")</f>
        <v>0.774 &amp; AUC \cr</v>
      </c>
      <c r="X40" t="str">
        <f>_xlfn.CONCAT(TEXT(ROUND(I40,3),"#,##0.000")," &amp; $p$ \cr")</f>
        <v>0.546 &amp; $p$ \cr</v>
      </c>
      <c r="Y40" t="str">
        <f>_xlfn.CONCAT(A40," &amp; ",TEXT(ROUND(K40,4),"#,##0.0000"), " &amp; ", TEXT(ROUND(L40,4),"#,##0.0000"), " &amp; ", TEXT(ROUND(M40,4),"#,##0.0000"), " &amp; ", TEXT(ROUND(J40,4),"#,##0.0000"), " \cr")</f>
        <v>KBFC_Hard_Tomek_2_alpha_target_gamma_5_0_v2_Linear_Transform &amp; 0.4865 &amp; 0.2867 &amp; 0.3608 &amp; 0.7737 \cr</v>
      </c>
    </row>
    <row r="41" spans="1:25" x14ac:dyDescent="0.2">
      <c r="A41" t="s">
        <v>97</v>
      </c>
      <c r="B41">
        <v>142029</v>
      </c>
      <c r="C41">
        <v>8742</v>
      </c>
      <c r="D41">
        <v>18346</v>
      </c>
      <c r="E41">
        <v>8275</v>
      </c>
      <c r="F41">
        <f>B41+C41</f>
        <v>150771</v>
      </c>
      <c r="G41">
        <f>D41+E41</f>
        <v>26621</v>
      </c>
      <c r="H41">
        <f>B41+C41+D41+E41</f>
        <v>177392</v>
      </c>
      <c r="I41">
        <v>0.69649961302615704</v>
      </c>
      <c r="J41">
        <v>0.774476722297055</v>
      </c>
      <c r="K41">
        <f>E41/(C41+E41+0.00001)</f>
        <v>0.48627842716913766</v>
      </c>
      <c r="L41">
        <f>E41/(D41+E41+0.00001)</f>
        <v>0.31084482164049254</v>
      </c>
      <c r="M41">
        <f>2/(1/(K41+0.00001)+1/(L41+0.00001))</f>
        <v>0.37926709539152964</v>
      </c>
      <c r="N41">
        <f>(B41+E41)/(B41+C41+D41+E41)</f>
        <v>0.84729863804455674</v>
      </c>
      <c r="O41">
        <f>COUNTIF(A41,"*Linear*")</f>
        <v>1</v>
      </c>
      <c r="P41" t="str">
        <f>LEFT(A41, FIND("_", A41)-1)</f>
        <v>KBFC</v>
      </c>
      <c r="Q41" t="str">
        <f>IF(COUNTIF(A41,"*Hard*")=1,"Hard",IF(COUNTIF(A41,"*Medium*")=1,"Medium","Easy"))</f>
        <v>Hard</v>
      </c>
      <c r="R41" t="str">
        <f>_xlfn.CONCAT(B41," &amp; ", C41 )</f>
        <v>142029 &amp; 8742</v>
      </c>
      <c r="S41" t="str">
        <f>_xlfn.CONCAT(D41," &amp; ", E41)</f>
        <v>18346 &amp; 8275</v>
      </c>
      <c r="T41" t="str">
        <f>_xlfn.CONCAT(TEXT(ROUND(K41,3),"#,##0.000")," &amp; Precision \cr")</f>
        <v>0.486 &amp; Precision \cr</v>
      </c>
      <c r="U41" t="str">
        <f>_xlfn.CONCAT(TEXT(ROUND(L41,3),"#,##0.000")," &amp; Recall \cr")</f>
        <v>0.311 &amp; Recall \cr</v>
      </c>
      <c r="V41" t="str">
        <f>_xlfn.CONCAT(TEXT(ROUND(M41,3),"#,##0.000")," &amp; F1 \cr")</f>
        <v>0.379 &amp; F1 \cr</v>
      </c>
      <c r="W41" t="str">
        <f>_xlfn.CONCAT(TEXT(ROUND(J41,3),"#,##0.000")," &amp; AUC \cr")</f>
        <v>0.774 &amp; AUC \cr</v>
      </c>
      <c r="X41" t="str">
        <f>_xlfn.CONCAT(TEXT(ROUND(I41,3),"#,##0.000")," &amp; $p$ \cr")</f>
        <v>0.696 &amp; $p$ \cr</v>
      </c>
      <c r="Y41" t="str">
        <f>_xlfn.CONCAT(A41," &amp; ",TEXT(ROUND(K41,4),"#,##0.0000"), " &amp; ", TEXT(ROUND(L41,4),"#,##0.0000"), " &amp; ", TEXT(ROUND(M41,4),"#,##0.0000"), " &amp; ", TEXT(ROUND(J41,4),"#,##0.0000"), " \cr")</f>
        <v>KBFC_Hard_Tomek_0_alpha_target_gamma_0_0_v1_Linear_Transform &amp; 0.4863 &amp; 0.3108 &amp; 0.3793 &amp; 0.7745 \cr</v>
      </c>
    </row>
    <row r="42" spans="1:25" x14ac:dyDescent="0.2">
      <c r="A42" t="s">
        <v>133</v>
      </c>
      <c r="B42">
        <v>141938</v>
      </c>
      <c r="C42">
        <v>8833</v>
      </c>
      <c r="D42">
        <v>18285</v>
      </c>
      <c r="E42">
        <v>8336</v>
      </c>
      <c r="F42">
        <f>B42+C42</f>
        <v>150771</v>
      </c>
      <c r="G42">
        <f>D42+E42</f>
        <v>26621</v>
      </c>
      <c r="H42">
        <f>B42+C42+D42+E42</f>
        <v>177392</v>
      </c>
      <c r="I42">
        <v>0.63082403143867805</v>
      </c>
      <c r="J42">
        <v>0.77514556522524103</v>
      </c>
      <c r="K42">
        <f>E42/(C42+E42+0.00001)</f>
        <v>0.48552623886916757</v>
      </c>
      <c r="L42">
        <f>E42/(D42+E42+0.00001)</f>
        <v>0.31313624570334087</v>
      </c>
      <c r="M42">
        <f>2/(1/(K42+0.00001)+1/(L42+0.00001))</f>
        <v>0.3807366589144151</v>
      </c>
      <c r="N42">
        <f>(B42+E42)/(B42+C42+D42+E42)</f>
        <v>0.84712952106070172</v>
      </c>
      <c r="O42">
        <f>COUNTIF(A42,"*Linear*")</f>
        <v>1</v>
      </c>
      <c r="P42" t="str">
        <f>LEFT(A42, FIND("_", A42)-1)</f>
        <v>KBFC</v>
      </c>
      <c r="Q42" t="str">
        <f>IF(COUNTIF(A42,"*Hard*")=1,"Hard",IF(COUNTIF(A42,"*Medium*")=1,"Medium","Easy"))</f>
        <v>Hard</v>
      </c>
      <c r="R42" t="str">
        <f>_xlfn.CONCAT(B42," &amp; ", C42 )</f>
        <v>141938 &amp; 8833</v>
      </c>
      <c r="S42" t="str">
        <f>_xlfn.CONCAT(D42," &amp; ", E42)</f>
        <v>18285 &amp; 8336</v>
      </c>
      <c r="T42" t="str">
        <f>_xlfn.CONCAT(TEXT(ROUND(K42,3),"#,##0.000")," &amp; Precision \cr")</f>
        <v>0.486 &amp; Precision \cr</v>
      </c>
      <c r="U42" t="str">
        <f>_xlfn.CONCAT(TEXT(ROUND(L42,3),"#,##0.000")," &amp; Recall \cr")</f>
        <v>0.313 &amp; Recall \cr</v>
      </c>
      <c r="V42" t="str">
        <f>_xlfn.CONCAT(TEXT(ROUND(M42,3),"#,##0.000")," &amp; F1 \cr")</f>
        <v>0.381 &amp; F1 \cr</v>
      </c>
      <c r="W42" t="str">
        <f>_xlfn.CONCAT(TEXT(ROUND(J42,3),"#,##0.000")," &amp; AUC \cr")</f>
        <v>0.775 &amp; AUC \cr</v>
      </c>
      <c r="X42" t="str">
        <f>_xlfn.CONCAT(TEXT(ROUND(I42,3),"#,##0.000")," &amp; $p$ \cr")</f>
        <v>0.631 &amp; $p$ \cr</v>
      </c>
      <c r="Y42" t="str">
        <f>_xlfn.CONCAT(A42," &amp; ",TEXT(ROUND(K42,4),"#,##0.0000"), " &amp; ", TEXT(ROUND(L42,4),"#,##0.0000"), " &amp; ", TEXT(ROUND(M42,4),"#,##0.0000"), " &amp; ", TEXT(ROUND(J42,4),"#,##0.0000"), " \cr")</f>
        <v>KBFC_Hard_Tomek_1_alpha_target_gamma_1_0_v1_Linear_Transform &amp; 0.4855 &amp; 0.3131 &amp; 0.3807 &amp; 0.7751 \cr</v>
      </c>
    </row>
    <row r="43" spans="1:25" x14ac:dyDescent="0.2">
      <c r="A43" t="s">
        <v>135</v>
      </c>
      <c r="B43">
        <v>142489</v>
      </c>
      <c r="C43">
        <v>8282</v>
      </c>
      <c r="D43">
        <v>18817</v>
      </c>
      <c r="E43">
        <v>7804</v>
      </c>
      <c r="F43">
        <f>B43+C43</f>
        <v>150771</v>
      </c>
      <c r="G43">
        <f>D43+E43</f>
        <v>26621</v>
      </c>
      <c r="H43">
        <f>B43+C43+D43+E43</f>
        <v>177392</v>
      </c>
      <c r="I43">
        <v>0.63037930963560895</v>
      </c>
      <c r="J43">
        <v>0.77453592926133996</v>
      </c>
      <c r="K43">
        <f>E43/(C43+E43+0.00001)</f>
        <v>0.48514235951439616</v>
      </c>
      <c r="L43">
        <f>E43/(D43+E43+0.00001)</f>
        <v>0.29315202272899138</v>
      </c>
      <c r="M43">
        <f>2/(1/(K43+0.00001)+1/(L43+0.00001))</f>
        <v>0.36547762778590637</v>
      </c>
      <c r="N43">
        <f>(B43+E43)/(B43+C43+D43+E43)</f>
        <v>0.84723662848380987</v>
      </c>
      <c r="O43">
        <f>COUNTIF(A43,"*Linear*")</f>
        <v>1</v>
      </c>
      <c r="P43" t="str">
        <f>LEFT(A43, FIND("_", A43)-1)</f>
        <v>KBFC</v>
      </c>
      <c r="Q43" t="str">
        <f>IF(COUNTIF(A43,"*Hard*")=1,"Hard",IF(COUNTIF(A43,"*Medium*")=1,"Medium","Easy"))</f>
        <v>Hard</v>
      </c>
      <c r="R43" t="str">
        <f>_xlfn.CONCAT(B43," &amp; ", C43 )</f>
        <v>142489 &amp; 8282</v>
      </c>
      <c r="S43" t="str">
        <f>_xlfn.CONCAT(D43," &amp; ", E43)</f>
        <v>18817 &amp; 7804</v>
      </c>
      <c r="T43" t="str">
        <f>_xlfn.CONCAT(TEXT(ROUND(K43,3),"#,##0.000")," &amp; Precision \cr")</f>
        <v>0.485 &amp; Precision \cr</v>
      </c>
      <c r="U43" t="str">
        <f>_xlfn.CONCAT(TEXT(ROUND(L43,3),"#,##0.000")," &amp; Recall \cr")</f>
        <v>0.293 &amp; Recall \cr</v>
      </c>
      <c r="V43" t="str">
        <f>_xlfn.CONCAT(TEXT(ROUND(M43,3),"#,##0.000")," &amp; F1 \cr")</f>
        <v>0.365 &amp; F1 \cr</v>
      </c>
      <c r="W43" t="str">
        <f>_xlfn.CONCAT(TEXT(ROUND(J43,3),"#,##0.000")," &amp; AUC \cr")</f>
        <v>0.775 &amp; AUC \cr</v>
      </c>
      <c r="X43" t="str">
        <f>_xlfn.CONCAT(TEXT(ROUND(I43,3),"#,##0.000")," &amp; $p$ \cr")</f>
        <v>0.630 &amp; $p$ \cr</v>
      </c>
      <c r="Y43" t="str">
        <f>_xlfn.CONCAT(A43," &amp; ",TEXT(ROUND(K43,4),"#,##0.0000"), " &amp; ", TEXT(ROUND(L43,4),"#,##0.0000"), " &amp; ", TEXT(ROUND(M43,4),"#,##0.0000"), " &amp; ", TEXT(ROUND(J43,4),"#,##0.0000"), " \cr")</f>
        <v>KBFC_Hard_Tomek_1_alpha_target_gamma_1_0_v2_Linear_Transform &amp; 0.4851 &amp; 0.2932 &amp; 0.3655 &amp; 0.7745 \cr</v>
      </c>
    </row>
    <row r="44" spans="1:25" x14ac:dyDescent="0.2">
      <c r="A44" t="s">
        <v>89</v>
      </c>
      <c r="B44">
        <v>141736</v>
      </c>
      <c r="C44">
        <v>9035</v>
      </c>
      <c r="D44">
        <v>18113</v>
      </c>
      <c r="E44">
        <v>8508</v>
      </c>
      <c r="F44">
        <f>B44+C44</f>
        <v>150771</v>
      </c>
      <c r="G44">
        <f>D44+E44</f>
        <v>26621</v>
      </c>
      <c r="H44">
        <f>B44+C44+D44+E44</f>
        <v>177392</v>
      </c>
      <c r="I44">
        <v>0.52711801951844195</v>
      </c>
      <c r="J44">
        <v>0.77527770709712196</v>
      </c>
      <c r="K44">
        <f>E44/(C44+E44+0.00001)</f>
        <v>0.48497976373198443</v>
      </c>
      <c r="L44">
        <f>E44/(D44+E44+0.00001)</f>
        <v>0.31959731027399524</v>
      </c>
      <c r="M44">
        <f>2/(1/(K44+0.00001)+1/(L44+0.00001))</f>
        <v>0.38530160972384547</v>
      </c>
      <c r="N44">
        <f>(B44+E44)/(B44+C44+D44+E44)</f>
        <v>0.84696040407684681</v>
      </c>
      <c r="O44">
        <f>COUNTIF(A44,"*Linear*")</f>
        <v>1</v>
      </c>
      <c r="P44" t="str">
        <f>LEFT(A44, FIND("_", A44)-1)</f>
        <v>KBFC</v>
      </c>
      <c r="Q44" t="str">
        <f>IF(COUNTIF(A44,"*Hard*")=1,"Hard",IF(COUNTIF(A44,"*Medium*")=1,"Medium","Easy"))</f>
        <v>Hard</v>
      </c>
      <c r="R44" t="str">
        <f>_xlfn.CONCAT(B44," &amp; ", C44 )</f>
        <v>141736 &amp; 9035</v>
      </c>
      <c r="S44" t="str">
        <f>_xlfn.CONCAT(D44," &amp; ", E44)</f>
        <v>18113 &amp; 8508</v>
      </c>
      <c r="T44" t="str">
        <f>_xlfn.CONCAT(TEXT(ROUND(K44,3),"#,##0.000")," &amp; Precision \cr")</f>
        <v>0.485 &amp; Precision \cr</v>
      </c>
      <c r="U44" t="str">
        <f>_xlfn.CONCAT(TEXT(ROUND(L44,3),"#,##0.000")," &amp; Recall \cr")</f>
        <v>0.320 &amp; Recall \cr</v>
      </c>
      <c r="V44" t="str">
        <f>_xlfn.CONCAT(TEXT(ROUND(M44,3),"#,##0.000")," &amp; F1 \cr")</f>
        <v>0.385 &amp; F1 \cr</v>
      </c>
      <c r="W44" t="str">
        <f>_xlfn.CONCAT(TEXT(ROUND(J44,3),"#,##0.000")," &amp; AUC \cr")</f>
        <v>0.775 &amp; AUC \cr</v>
      </c>
      <c r="X44" t="str">
        <f>_xlfn.CONCAT(TEXT(ROUND(I44,3),"#,##0.000")," &amp; $p$ \cr")</f>
        <v>0.527 &amp; $p$ \cr</v>
      </c>
      <c r="Y44" t="str">
        <f>_xlfn.CONCAT(A44," &amp; ",TEXT(ROUND(K44,4),"#,##0.0000"), " &amp; ", TEXT(ROUND(L44,4),"#,##0.0000"), " &amp; ", TEXT(ROUND(M44,4),"#,##0.0000"), " &amp; ", TEXT(ROUND(J44,4),"#,##0.0000"), " \cr")</f>
        <v>KBFC_Hard_Tomek_0_alpha_0_5_gamma_0_0_v1_Linear_Transform &amp; 0.4850 &amp; 0.3196 &amp; 0.3853 &amp; 0.7753 \cr</v>
      </c>
    </row>
    <row r="45" spans="1:25" x14ac:dyDescent="0.2">
      <c r="A45" t="s">
        <v>93</v>
      </c>
      <c r="B45">
        <v>141975</v>
      </c>
      <c r="C45">
        <v>8796</v>
      </c>
      <c r="D45">
        <v>18339</v>
      </c>
      <c r="E45">
        <v>8282</v>
      </c>
      <c r="F45">
        <f>B45+C45</f>
        <v>150771</v>
      </c>
      <c r="G45">
        <f>D45+E45</f>
        <v>26621</v>
      </c>
      <c r="H45">
        <f>B45+C45+D45+E45</f>
        <v>177392</v>
      </c>
      <c r="I45">
        <v>0.86793976318463595</v>
      </c>
      <c r="J45">
        <v>0.77402965368949805</v>
      </c>
      <c r="K45">
        <f>E45/(C45+E45+0.00001)</f>
        <v>0.4849513991773326</v>
      </c>
      <c r="L45">
        <f>E45/(D45+E45+0.00001)</f>
        <v>0.3111077719427866</v>
      </c>
      <c r="M45">
        <f>2/(1/(K45+0.00001)+1/(L45+0.00001))</f>
        <v>0.37905805217341126</v>
      </c>
      <c r="N45">
        <f>(B45+E45)/(B45+C45+D45+E45)</f>
        <v>0.84703368810318391</v>
      </c>
      <c r="O45">
        <f>COUNTIF(A45,"*Linear*")</f>
        <v>1</v>
      </c>
      <c r="P45" t="str">
        <f>LEFT(A45, FIND("_", A45)-1)</f>
        <v>KBFC</v>
      </c>
      <c r="Q45" t="str">
        <f>IF(COUNTIF(A45,"*Hard*")=1,"Hard",IF(COUNTIF(A45,"*Medium*")=1,"Medium","Easy"))</f>
        <v>Hard</v>
      </c>
      <c r="R45" t="str">
        <f>_xlfn.CONCAT(B45," &amp; ", C45 )</f>
        <v>141975 &amp; 8796</v>
      </c>
      <c r="S45" t="str">
        <f>_xlfn.CONCAT(D45," &amp; ", E45)</f>
        <v>18339 &amp; 8282</v>
      </c>
      <c r="T45" t="str">
        <f>_xlfn.CONCAT(TEXT(ROUND(K45,3),"#,##0.000")," &amp; Precision \cr")</f>
        <v>0.485 &amp; Precision \cr</v>
      </c>
      <c r="U45" t="str">
        <f>_xlfn.CONCAT(TEXT(ROUND(L45,3),"#,##0.000")," &amp; Recall \cr")</f>
        <v>0.311 &amp; Recall \cr</v>
      </c>
      <c r="V45" t="str">
        <f>_xlfn.CONCAT(TEXT(ROUND(M45,3),"#,##0.000")," &amp; F1 \cr")</f>
        <v>0.379 &amp; F1 \cr</v>
      </c>
      <c r="W45" t="str">
        <f>_xlfn.CONCAT(TEXT(ROUND(J45,3),"#,##0.000")," &amp; AUC \cr")</f>
        <v>0.774 &amp; AUC \cr</v>
      </c>
      <c r="X45" t="str">
        <f>_xlfn.CONCAT(TEXT(ROUND(I45,3),"#,##0.000")," &amp; $p$ \cr")</f>
        <v>0.868 &amp; $p$ \cr</v>
      </c>
      <c r="Y45" t="str">
        <f>_xlfn.CONCAT(A45," &amp; ",TEXT(ROUND(K45,4),"#,##0.0000"), " &amp; ", TEXT(ROUND(L45,4),"#,##0.0000"), " &amp; ", TEXT(ROUND(M45,4),"#,##0.0000"), " &amp; ", TEXT(ROUND(J45,4),"#,##0.0000"), " \cr")</f>
        <v>KBFC_Hard_Tomek_0_alpha_balanced_gamma_0_0_v1_Linear_Transform &amp; 0.4850 &amp; 0.3111 &amp; 0.3791 &amp; 0.7740 \cr</v>
      </c>
    </row>
    <row r="46" spans="1:25" x14ac:dyDescent="0.2">
      <c r="A46" t="s">
        <v>125</v>
      </c>
      <c r="B46">
        <v>141822</v>
      </c>
      <c r="C46">
        <v>8949</v>
      </c>
      <c r="D46">
        <v>18199</v>
      </c>
      <c r="E46">
        <v>8422</v>
      </c>
      <c r="F46">
        <f>B46+C46</f>
        <v>150771</v>
      </c>
      <c r="G46">
        <f>D46+E46</f>
        <v>26621</v>
      </c>
      <c r="H46">
        <f>B46+C46+D46+E46</f>
        <v>177392</v>
      </c>
      <c r="I46">
        <v>0.71473663286585298</v>
      </c>
      <c r="J46">
        <v>0.77579889605958796</v>
      </c>
      <c r="K46">
        <f>E46/(C46+E46+0.00001)</f>
        <v>0.48483103996037591</v>
      </c>
      <c r="L46">
        <f>E46/(D46+E46+0.00001)</f>
        <v>0.31636677798866808</v>
      </c>
      <c r="M46">
        <f>2/(1/(K46+0.00001)+1/(L46+0.00001))</f>
        <v>0.38289823971212356</v>
      </c>
      <c r="N46">
        <f>(B46+E46)/(B46+C46+D46+E46)</f>
        <v>0.84696040407684681</v>
      </c>
      <c r="O46">
        <f>COUNTIF(A46,"*Linear*")</f>
        <v>1</v>
      </c>
      <c r="P46" t="str">
        <f>LEFT(A46, FIND("_", A46)-1)</f>
        <v>KBFC</v>
      </c>
      <c r="Q46" t="str">
        <f>IF(COUNTIF(A46,"*Hard*")=1,"Hard",IF(COUNTIF(A46,"*Medium*")=1,"Medium","Easy"))</f>
        <v>Hard</v>
      </c>
      <c r="R46" t="str">
        <f>_xlfn.CONCAT(B46," &amp; ", C46 )</f>
        <v>141822 &amp; 8949</v>
      </c>
      <c r="S46" t="str">
        <f>_xlfn.CONCAT(D46," &amp; ", E46)</f>
        <v>18199 &amp; 8422</v>
      </c>
      <c r="T46" t="str">
        <f>_xlfn.CONCAT(TEXT(ROUND(K46,3),"#,##0.000")," &amp; Precision \cr")</f>
        <v>0.485 &amp; Precision \cr</v>
      </c>
      <c r="U46" t="str">
        <f>_xlfn.CONCAT(TEXT(ROUND(L46,3),"#,##0.000")," &amp; Recall \cr")</f>
        <v>0.316 &amp; Recall \cr</v>
      </c>
      <c r="V46" t="str">
        <f>_xlfn.CONCAT(TEXT(ROUND(M46,3),"#,##0.000")," &amp; F1 \cr")</f>
        <v>0.383 &amp; F1 \cr</v>
      </c>
      <c r="W46" t="str">
        <f>_xlfn.CONCAT(TEXT(ROUND(J46,3),"#,##0.000")," &amp; AUC \cr")</f>
        <v>0.776 &amp; AUC \cr</v>
      </c>
      <c r="X46" t="str">
        <f>_xlfn.CONCAT(TEXT(ROUND(I46,3),"#,##0.000")," &amp; $p$ \cr")</f>
        <v>0.715 &amp; $p$ \cr</v>
      </c>
      <c r="Y46" t="str">
        <f>_xlfn.CONCAT(A46," &amp; ",TEXT(ROUND(K46,4),"#,##0.0000"), " &amp; ", TEXT(ROUND(L46,4),"#,##0.0000"), " &amp; ", TEXT(ROUND(M46,4),"#,##0.0000"), " &amp; ", TEXT(ROUND(J46,4),"#,##0.0000"), " \cr")</f>
        <v>KBFC_Hard_Tomek_1_alpha_target_gamma_0_0_v1_Linear_Transform &amp; 0.4848 &amp; 0.3164 &amp; 0.3829 &amp; 0.7758 \cr</v>
      </c>
    </row>
    <row r="47" spans="1:25" x14ac:dyDescent="0.2">
      <c r="A47" t="s">
        <v>111</v>
      </c>
      <c r="B47">
        <v>142209</v>
      </c>
      <c r="C47">
        <v>8562</v>
      </c>
      <c r="D47">
        <v>18611</v>
      </c>
      <c r="E47">
        <v>8010</v>
      </c>
      <c r="F47">
        <f>B47+C47</f>
        <v>150771</v>
      </c>
      <c r="G47">
        <f>D47+E47</f>
        <v>26621</v>
      </c>
      <c r="H47">
        <f>B47+C47+D47+E47</f>
        <v>177392</v>
      </c>
      <c r="I47">
        <v>0.59390700089186399</v>
      </c>
      <c r="J47">
        <v>0.77495689323774097</v>
      </c>
      <c r="K47">
        <f>E47/(C47+E47+0.00001)</f>
        <v>0.48334540159102979</v>
      </c>
      <c r="L47">
        <f>E47/(D47+E47+0.00001)</f>
        <v>0.30089027448221695</v>
      </c>
      <c r="M47">
        <f>2/(1/(K47+0.00001)+1/(L47+0.00001))</f>
        <v>0.37090397289676569</v>
      </c>
      <c r="N47">
        <f>(B47+E47)/(B47+C47+D47+E47)</f>
        <v>0.8468194732569676</v>
      </c>
      <c r="O47">
        <f>COUNTIF(A47,"*Linear*")</f>
        <v>1</v>
      </c>
      <c r="P47" t="str">
        <f>LEFT(A47, FIND("_", A47)-1)</f>
        <v>KBFC</v>
      </c>
      <c r="Q47" t="str">
        <f>IF(COUNTIF(A47,"*Hard*")=1,"Hard",IF(COUNTIF(A47,"*Medium*")=1,"Medium","Easy"))</f>
        <v>Hard</v>
      </c>
      <c r="R47" t="str">
        <f>_xlfn.CONCAT(B47," &amp; ", C47 )</f>
        <v>142209 &amp; 8562</v>
      </c>
      <c r="S47" t="str">
        <f>_xlfn.CONCAT(D47," &amp; ", E47)</f>
        <v>18611 &amp; 8010</v>
      </c>
      <c r="T47" t="str">
        <f>_xlfn.CONCAT(TEXT(ROUND(K47,3),"#,##0.000")," &amp; Precision \cr")</f>
        <v>0.483 &amp; Precision \cr</v>
      </c>
      <c r="U47" t="str">
        <f>_xlfn.CONCAT(TEXT(ROUND(L47,3),"#,##0.000")," &amp; Recall \cr")</f>
        <v>0.301 &amp; Recall \cr</v>
      </c>
      <c r="V47" t="str">
        <f>_xlfn.CONCAT(TEXT(ROUND(M47,3),"#,##0.000")," &amp; F1 \cr")</f>
        <v>0.371 &amp; F1 \cr</v>
      </c>
      <c r="W47" t="str">
        <f>_xlfn.CONCAT(TEXT(ROUND(J47,3),"#,##0.000")," &amp; AUC \cr")</f>
        <v>0.775 &amp; AUC \cr</v>
      </c>
      <c r="X47" t="str">
        <f>_xlfn.CONCAT(TEXT(ROUND(I47,3),"#,##0.000")," &amp; $p$ \cr")</f>
        <v>0.594 &amp; $p$ \cr</v>
      </c>
      <c r="Y47" t="str">
        <f>_xlfn.CONCAT(A47," &amp; ",TEXT(ROUND(K47,4),"#,##0.0000"), " &amp; ", TEXT(ROUND(L47,4),"#,##0.0000"), " &amp; ", TEXT(ROUND(M47,4),"#,##0.0000"), " &amp; ", TEXT(ROUND(J47,4),"#,##0.0000"), " \cr")</f>
        <v>KBFC_Hard_Tomek_0_alpha_target_gamma_2_0_v2_Linear_Transform &amp; 0.4833 &amp; 0.3009 &amp; 0.3709 &amp; 0.7750 \cr</v>
      </c>
    </row>
    <row r="48" spans="1:25" x14ac:dyDescent="0.2">
      <c r="A48" t="s">
        <v>139</v>
      </c>
      <c r="B48">
        <v>142415</v>
      </c>
      <c r="C48">
        <v>8356</v>
      </c>
      <c r="D48">
        <v>18810</v>
      </c>
      <c r="E48">
        <v>7811</v>
      </c>
      <c r="F48">
        <f>B48+C48</f>
        <v>150771</v>
      </c>
      <c r="G48">
        <f>D48+E48</f>
        <v>26621</v>
      </c>
      <c r="H48">
        <f>B48+C48+D48+E48</f>
        <v>177392</v>
      </c>
      <c r="I48">
        <v>0.58566937160491905</v>
      </c>
      <c r="J48">
        <v>0.77296951685191895</v>
      </c>
      <c r="K48">
        <f>E48/(C48+E48+0.00001)</f>
        <v>0.48314467713048515</v>
      </c>
      <c r="L48">
        <f>E48/(D48+E48+0.00001)</f>
        <v>0.29341497303128544</v>
      </c>
      <c r="M48">
        <f>2/(1/(K48+0.00001)+1/(L48+0.00001))</f>
        <v>0.36511296188979397</v>
      </c>
      <c r="N48">
        <f>(B48+E48)/(B48+C48+D48+E48)</f>
        <v>0.84685893388653377</v>
      </c>
      <c r="O48">
        <f>COUNTIF(A48,"*Linear*")</f>
        <v>1</v>
      </c>
      <c r="P48" t="str">
        <f>LEFT(A48, FIND("_", A48)-1)</f>
        <v>KBFC</v>
      </c>
      <c r="Q48" t="str">
        <f>IF(COUNTIF(A48,"*Hard*")=1,"Hard",IF(COUNTIF(A48,"*Medium*")=1,"Medium","Easy"))</f>
        <v>Hard</v>
      </c>
      <c r="R48" t="str">
        <f>_xlfn.CONCAT(B48," &amp; ", C48 )</f>
        <v>142415 &amp; 8356</v>
      </c>
      <c r="S48" t="str">
        <f>_xlfn.CONCAT(D48," &amp; ", E48)</f>
        <v>18810 &amp; 7811</v>
      </c>
      <c r="T48" t="str">
        <f>_xlfn.CONCAT(TEXT(ROUND(K48,3),"#,##0.000")," &amp; Precision \cr")</f>
        <v>0.483 &amp; Precision \cr</v>
      </c>
      <c r="U48" t="str">
        <f>_xlfn.CONCAT(TEXT(ROUND(L48,3),"#,##0.000")," &amp; Recall \cr")</f>
        <v>0.293 &amp; Recall \cr</v>
      </c>
      <c r="V48" t="str">
        <f>_xlfn.CONCAT(TEXT(ROUND(M48,3),"#,##0.000")," &amp; F1 \cr")</f>
        <v>0.365 &amp; F1 \cr</v>
      </c>
      <c r="W48" t="str">
        <f>_xlfn.CONCAT(TEXT(ROUND(J48,3),"#,##0.000")," &amp; AUC \cr")</f>
        <v>0.773 &amp; AUC \cr</v>
      </c>
      <c r="X48" t="str">
        <f>_xlfn.CONCAT(TEXT(ROUND(I48,3),"#,##0.000")," &amp; $p$ \cr")</f>
        <v>0.586 &amp; $p$ \cr</v>
      </c>
      <c r="Y48" t="str">
        <f>_xlfn.CONCAT(A48," &amp; ",TEXT(ROUND(K48,4),"#,##0.0000"), " &amp; ", TEXT(ROUND(L48,4),"#,##0.0000"), " &amp; ", TEXT(ROUND(M48,4),"#,##0.0000"), " &amp; ", TEXT(ROUND(J48,4),"#,##0.0000"), " \cr")</f>
        <v>KBFC_Hard_Tomek_1_alpha_target_gamma_2_0_v2_Linear_Transform &amp; 0.4831 &amp; 0.2934 &amp; 0.3651 &amp; 0.7730 \cr</v>
      </c>
    </row>
    <row r="49" spans="1:25" x14ac:dyDescent="0.2">
      <c r="A49" t="s">
        <v>153</v>
      </c>
      <c r="B49">
        <v>141789</v>
      </c>
      <c r="C49">
        <v>8982</v>
      </c>
      <c r="D49">
        <v>18231</v>
      </c>
      <c r="E49">
        <v>8390</v>
      </c>
      <c r="F49">
        <f>B49+C49</f>
        <v>150771</v>
      </c>
      <c r="G49">
        <f>D49+E49</f>
        <v>26621</v>
      </c>
      <c r="H49">
        <f>B49+C49+D49+E49</f>
        <v>177392</v>
      </c>
      <c r="I49">
        <v>0.74654441736824795</v>
      </c>
      <c r="J49">
        <v>0.77438731981212905</v>
      </c>
      <c r="K49">
        <f>E49/(C49+E49+0.00001)</f>
        <v>0.48296108652834385</v>
      </c>
      <c r="L49">
        <f>E49/(D49+E49+0.00001)</f>
        <v>0.31516471946389513</v>
      </c>
      <c r="M49">
        <f>2/(1/(K49+0.00001)+1/(L49+0.00001))</f>
        <v>0.3814347593207138</v>
      </c>
      <c r="N49">
        <f>(B49+E49)/(B49+C49+D49+E49)</f>
        <v>0.84659398394516094</v>
      </c>
      <c r="O49">
        <f>COUNTIF(A49,"*Linear*")</f>
        <v>1</v>
      </c>
      <c r="P49" t="str">
        <f>LEFT(A49, FIND("_", A49)-1)</f>
        <v>KBFC</v>
      </c>
      <c r="Q49" t="str">
        <f>IF(COUNTIF(A49,"*Hard*")=1,"Hard",IF(COUNTIF(A49,"*Medium*")=1,"Medium","Easy"))</f>
        <v>Hard</v>
      </c>
      <c r="R49" t="str">
        <f>_xlfn.CONCAT(B49," &amp; ", C49 )</f>
        <v>141789 &amp; 8982</v>
      </c>
      <c r="S49" t="str">
        <f>_xlfn.CONCAT(D49," &amp; ", E49)</f>
        <v>18231 &amp; 8390</v>
      </c>
      <c r="T49" t="str">
        <f>_xlfn.CONCAT(TEXT(ROUND(K49,3),"#,##0.000")," &amp; Precision \cr")</f>
        <v>0.483 &amp; Precision \cr</v>
      </c>
      <c r="U49" t="str">
        <f>_xlfn.CONCAT(TEXT(ROUND(L49,3),"#,##0.000")," &amp; Recall \cr")</f>
        <v>0.315 &amp; Recall \cr</v>
      </c>
      <c r="V49" t="str">
        <f>_xlfn.CONCAT(TEXT(ROUND(M49,3),"#,##0.000")," &amp; F1 \cr")</f>
        <v>0.381 &amp; F1 \cr</v>
      </c>
      <c r="W49" t="str">
        <f>_xlfn.CONCAT(TEXT(ROUND(J49,3),"#,##0.000")," &amp; AUC \cr")</f>
        <v>0.774 &amp; AUC \cr</v>
      </c>
      <c r="X49" t="str">
        <f>_xlfn.CONCAT(TEXT(ROUND(I49,3),"#,##0.000")," &amp; $p$ \cr")</f>
        <v>0.747 &amp; $p$ \cr</v>
      </c>
      <c r="Y49" t="str">
        <f>_xlfn.CONCAT(A49," &amp; ",TEXT(ROUND(K49,4),"#,##0.0000"), " &amp; ", TEXT(ROUND(L49,4),"#,##0.0000"), " &amp; ", TEXT(ROUND(M49,4),"#,##0.0000"), " &amp; ", TEXT(ROUND(J49,4),"#,##0.0000"), " \cr")</f>
        <v>KBFC_Hard_Tomek_2_alpha_target_gamma_0_0_v1_Linear_Transform &amp; 0.4830 &amp; 0.3152 &amp; 0.3814 &amp; 0.7744 \cr</v>
      </c>
    </row>
    <row r="50" spans="1:25" x14ac:dyDescent="0.2">
      <c r="A50" t="s">
        <v>117</v>
      </c>
      <c r="B50">
        <v>141436</v>
      </c>
      <c r="C50">
        <v>9335</v>
      </c>
      <c r="D50">
        <v>17916</v>
      </c>
      <c r="E50">
        <v>8705</v>
      </c>
      <c r="F50">
        <f>B50+C50</f>
        <v>150771</v>
      </c>
      <c r="G50">
        <f>D50+E50</f>
        <v>26621</v>
      </c>
      <c r="H50">
        <f>B50+C50+D50+E50</f>
        <v>177392</v>
      </c>
      <c r="I50">
        <v>0.54439947322010995</v>
      </c>
      <c r="J50">
        <v>0.77584337275720205</v>
      </c>
      <c r="K50">
        <f>E50/(C50+E50+0.00001)</f>
        <v>0.48253880239327118</v>
      </c>
      <c r="L50">
        <f>E50/(D50+E50+0.00001)</f>
        <v>0.32699748306712839</v>
      </c>
      <c r="M50">
        <f>2/(1/(K50+0.00001)+1/(L50+0.00001))</f>
        <v>0.38983594386631326</v>
      </c>
      <c r="N50">
        <f>(B50+E50)/(B50+C50+D50+E50)</f>
        <v>0.84637976909894475</v>
      </c>
      <c r="O50">
        <f>COUNTIF(A50,"*Linear*")</f>
        <v>1</v>
      </c>
      <c r="P50" t="str">
        <f>LEFT(A50, FIND("_", A50)-1)</f>
        <v>KBFC</v>
      </c>
      <c r="Q50" t="str">
        <f>IF(COUNTIF(A50,"*Hard*")=1,"Hard",IF(COUNTIF(A50,"*Medium*")=1,"Medium","Easy"))</f>
        <v>Hard</v>
      </c>
      <c r="R50" t="str">
        <f>_xlfn.CONCAT(B50," &amp; ", C50 )</f>
        <v>141436 &amp; 9335</v>
      </c>
      <c r="S50" t="str">
        <f>_xlfn.CONCAT(D50," &amp; ", E50)</f>
        <v>17916 &amp; 8705</v>
      </c>
      <c r="T50" t="str">
        <f>_xlfn.CONCAT(TEXT(ROUND(K50,3),"#,##0.000")," &amp; Precision \cr")</f>
        <v>0.483 &amp; Precision \cr</v>
      </c>
      <c r="U50" t="str">
        <f>_xlfn.CONCAT(TEXT(ROUND(L50,3),"#,##0.000")," &amp; Recall \cr")</f>
        <v>0.327 &amp; Recall \cr</v>
      </c>
      <c r="V50" t="str">
        <f>_xlfn.CONCAT(TEXT(ROUND(M50,3),"#,##0.000")," &amp; F1 \cr")</f>
        <v>0.390 &amp; F1 \cr</v>
      </c>
      <c r="W50" t="str">
        <f>_xlfn.CONCAT(TEXT(ROUND(J50,3),"#,##0.000")," &amp; AUC \cr")</f>
        <v>0.776 &amp; AUC \cr</v>
      </c>
      <c r="X50" t="str">
        <f>_xlfn.CONCAT(TEXT(ROUND(I50,3),"#,##0.000")," &amp; $p$ \cr")</f>
        <v>0.544 &amp; $p$ \cr</v>
      </c>
      <c r="Y50" t="str">
        <f>_xlfn.CONCAT(A50," &amp; ",TEXT(ROUND(K50,4),"#,##0.0000"), " &amp; ", TEXT(ROUND(L50,4),"#,##0.0000"), " &amp; ", TEXT(ROUND(M50,4),"#,##0.0000"), " &amp; ", TEXT(ROUND(J50,4),"#,##0.0000"), " \cr")</f>
        <v>KBFC_Hard_Tomek_1_alpha_0_5_gamma_0_0_v1_Linear_Transform &amp; 0.4825 &amp; 0.3270 &amp; 0.3898 &amp; 0.7758 \cr</v>
      </c>
    </row>
    <row r="51" spans="1:25" x14ac:dyDescent="0.2">
      <c r="A51" t="s">
        <v>149</v>
      </c>
      <c r="B51">
        <v>141997</v>
      </c>
      <c r="C51">
        <v>8774</v>
      </c>
      <c r="D51">
        <v>18447</v>
      </c>
      <c r="E51">
        <v>8174</v>
      </c>
      <c r="F51">
        <f>B51+C51</f>
        <v>150771</v>
      </c>
      <c r="G51">
        <f>D51+E51</f>
        <v>26621</v>
      </c>
      <c r="H51">
        <f>B51+C51+D51+E51</f>
        <v>177392</v>
      </c>
      <c r="I51">
        <v>0.88431385511392702</v>
      </c>
      <c r="J51">
        <v>0.77394128056051503</v>
      </c>
      <c r="K51">
        <f>E51/(C51+E51+0.00001)</f>
        <v>0.48229879603357401</v>
      </c>
      <c r="L51">
        <f>E51/(D51+E51+0.00001)</f>
        <v>0.30705082442167808</v>
      </c>
      <c r="M51">
        <f>2/(1/(K51+0.00001)+1/(L51+0.00001))</f>
        <v>0.37523140667735294</v>
      </c>
      <c r="N51">
        <f>(B51+E51)/(B51+C51+D51+E51)</f>
        <v>0.84654888608279966</v>
      </c>
      <c r="O51">
        <f>COUNTIF(A51,"*Linear*")</f>
        <v>1</v>
      </c>
      <c r="P51" t="str">
        <f>LEFT(A51, FIND("_", A51)-1)</f>
        <v>KBFC</v>
      </c>
      <c r="Q51" t="str">
        <f>IF(COUNTIF(A51,"*Hard*")=1,"Hard",IF(COUNTIF(A51,"*Medium*")=1,"Medium","Easy"))</f>
        <v>Hard</v>
      </c>
      <c r="R51" t="str">
        <f>_xlfn.CONCAT(B51," &amp; ", C51 )</f>
        <v>141997 &amp; 8774</v>
      </c>
      <c r="S51" t="str">
        <f>_xlfn.CONCAT(D51," &amp; ", E51)</f>
        <v>18447 &amp; 8174</v>
      </c>
      <c r="T51" t="str">
        <f>_xlfn.CONCAT(TEXT(ROUND(K51,3),"#,##0.000")," &amp; Precision \cr")</f>
        <v>0.482 &amp; Precision \cr</v>
      </c>
      <c r="U51" t="str">
        <f>_xlfn.CONCAT(TEXT(ROUND(L51,3),"#,##0.000")," &amp; Recall \cr")</f>
        <v>0.307 &amp; Recall \cr</v>
      </c>
      <c r="V51" t="str">
        <f>_xlfn.CONCAT(TEXT(ROUND(M51,3),"#,##0.000")," &amp; F1 \cr")</f>
        <v>0.375 &amp; F1 \cr</v>
      </c>
      <c r="W51" t="str">
        <f>_xlfn.CONCAT(TEXT(ROUND(J51,3),"#,##0.000")," &amp; AUC \cr")</f>
        <v>0.774 &amp; AUC \cr</v>
      </c>
      <c r="X51" t="str">
        <f>_xlfn.CONCAT(TEXT(ROUND(I51,3),"#,##0.000")," &amp; $p$ \cr")</f>
        <v>0.884 &amp; $p$ \cr</v>
      </c>
      <c r="Y51" t="str">
        <f>_xlfn.CONCAT(A51," &amp; ",TEXT(ROUND(K51,4),"#,##0.0000"), " &amp; ", TEXT(ROUND(L51,4),"#,##0.0000"), " &amp; ", TEXT(ROUND(M51,4),"#,##0.0000"), " &amp; ", TEXT(ROUND(J51,4),"#,##0.0000"), " \cr")</f>
        <v>KBFC_Hard_Tomek_2_alpha_balanced_gamma_0_0_v1_Linear_Transform &amp; 0.4823 &amp; 0.3071 &amp; 0.3752 &amp; 0.7739 \cr</v>
      </c>
    </row>
    <row r="52" spans="1:25" x14ac:dyDescent="0.2">
      <c r="A52" t="s">
        <v>91</v>
      </c>
      <c r="B52">
        <v>141811</v>
      </c>
      <c r="C52">
        <v>8960</v>
      </c>
      <c r="D52">
        <v>18282</v>
      </c>
      <c r="E52">
        <v>8339</v>
      </c>
      <c r="F52">
        <f>B52+C52</f>
        <v>150771</v>
      </c>
      <c r="G52">
        <f>D52+E52</f>
        <v>26621</v>
      </c>
      <c r="H52">
        <f>B52+C52+D52+E52</f>
        <v>177392</v>
      </c>
      <c r="I52">
        <v>0.56946613750420505</v>
      </c>
      <c r="J52">
        <v>0.77524227597541795</v>
      </c>
      <c r="K52">
        <f>E52/(C52+E52+0.00001)</f>
        <v>0.48205098532744611</v>
      </c>
      <c r="L52">
        <f>E52/(D52+E52+0.00001)</f>
        <v>0.31324893869003834</v>
      </c>
      <c r="M52">
        <f>2/(1/(K52+0.00001)+1/(L52+0.00001))</f>
        <v>0.3797463337388492</v>
      </c>
      <c r="N52">
        <f>(B52+E52)/(B52+C52+D52+E52)</f>
        <v>0.84643050419410115</v>
      </c>
      <c r="O52">
        <f>COUNTIF(A52,"*Linear*")</f>
        <v>1</v>
      </c>
      <c r="P52" t="str">
        <f>LEFT(A52, FIND("_", A52)-1)</f>
        <v>KBFC</v>
      </c>
      <c r="Q52" t="str">
        <f>IF(COUNTIF(A52,"*Hard*")=1,"Hard",IF(COUNTIF(A52,"*Medium*")=1,"Medium","Easy"))</f>
        <v>Hard</v>
      </c>
      <c r="R52" t="str">
        <f>_xlfn.CONCAT(B52," &amp; ", C52 )</f>
        <v>141811 &amp; 8960</v>
      </c>
      <c r="S52" t="str">
        <f>_xlfn.CONCAT(D52," &amp; ", E52)</f>
        <v>18282 &amp; 8339</v>
      </c>
      <c r="T52" t="str">
        <f>_xlfn.CONCAT(TEXT(ROUND(K52,3),"#,##0.000")," &amp; Precision \cr")</f>
        <v>0.482 &amp; Precision \cr</v>
      </c>
      <c r="U52" t="str">
        <f>_xlfn.CONCAT(TEXT(ROUND(L52,3),"#,##0.000")," &amp; Recall \cr")</f>
        <v>0.313 &amp; Recall \cr</v>
      </c>
      <c r="V52" t="str">
        <f>_xlfn.CONCAT(TEXT(ROUND(M52,3),"#,##0.000")," &amp; F1 \cr")</f>
        <v>0.380 &amp; F1 \cr</v>
      </c>
      <c r="W52" t="str">
        <f>_xlfn.CONCAT(TEXT(ROUND(J52,3),"#,##0.000")," &amp; AUC \cr")</f>
        <v>0.775 &amp; AUC \cr</v>
      </c>
      <c r="X52" t="str">
        <f>_xlfn.CONCAT(TEXT(ROUND(I52,3),"#,##0.000")," &amp; $p$ \cr")</f>
        <v>0.569 &amp; $p$ \cr</v>
      </c>
      <c r="Y52" t="str">
        <f>_xlfn.CONCAT(A52," &amp; ",TEXT(ROUND(K52,4),"#,##0.0000"), " &amp; ", TEXT(ROUND(L52,4),"#,##0.0000"), " &amp; ", TEXT(ROUND(M52,4),"#,##0.0000"), " &amp; ", TEXT(ROUND(J52,4),"#,##0.0000"), " \cr")</f>
        <v>KBFC_Hard_Tomek_0_alpha_0_5_gamma_0_0_v2_Linear_Transform &amp; 0.4821 &amp; 0.3132 &amp; 0.3797 &amp; 0.7752 \cr</v>
      </c>
    </row>
    <row r="53" spans="1:25" x14ac:dyDescent="0.2">
      <c r="A53" t="s">
        <v>167</v>
      </c>
      <c r="B53">
        <v>142039</v>
      </c>
      <c r="C53">
        <v>8732</v>
      </c>
      <c r="D53">
        <v>18544</v>
      </c>
      <c r="E53">
        <v>8077</v>
      </c>
      <c r="F53">
        <f>B53+C53</f>
        <v>150771</v>
      </c>
      <c r="G53">
        <f>D53+E53</f>
        <v>26621</v>
      </c>
      <c r="H53">
        <f>B53+C53+D53+E53</f>
        <v>177392</v>
      </c>
      <c r="I53">
        <v>0.58905771218240299</v>
      </c>
      <c r="J53">
        <v>0.77423565294032304</v>
      </c>
      <c r="K53">
        <f>E53/(C53+E53+0.00001)</f>
        <v>0.48051638974328253</v>
      </c>
      <c r="L53">
        <f>E53/(D53+E53+0.00001)</f>
        <v>0.30340708451846021</v>
      </c>
      <c r="M53">
        <f>2/(1/(K53+0.00001)+1/(L53+0.00001))</f>
        <v>0.37196538015037672</v>
      </c>
      <c r="N53">
        <f>(B53+E53)/(B53+C53+D53+E53)</f>
        <v>0.84623883827906554</v>
      </c>
      <c r="O53">
        <f>COUNTIF(A53,"*Linear*")</f>
        <v>1</v>
      </c>
      <c r="P53" t="str">
        <f>LEFT(A53, FIND("_", A53)-1)</f>
        <v>KBFC</v>
      </c>
      <c r="Q53" t="str">
        <f>IF(COUNTIF(A53,"*Hard*")=1,"Hard",IF(COUNTIF(A53,"*Medium*")=1,"Medium","Easy"))</f>
        <v>Hard</v>
      </c>
      <c r="R53" t="str">
        <f>_xlfn.CONCAT(B53," &amp; ", C53 )</f>
        <v>142039 &amp; 8732</v>
      </c>
      <c r="S53" t="str">
        <f>_xlfn.CONCAT(D53," &amp; ", E53)</f>
        <v>18544 &amp; 8077</v>
      </c>
      <c r="T53" t="str">
        <f>_xlfn.CONCAT(TEXT(ROUND(K53,3),"#,##0.000")," &amp; Precision \cr")</f>
        <v>0.481 &amp; Precision \cr</v>
      </c>
      <c r="U53" t="str">
        <f>_xlfn.CONCAT(TEXT(ROUND(L53,3),"#,##0.000")," &amp; Recall \cr")</f>
        <v>0.303 &amp; Recall \cr</v>
      </c>
      <c r="V53" t="str">
        <f>_xlfn.CONCAT(TEXT(ROUND(M53,3),"#,##0.000")," &amp; F1 \cr")</f>
        <v>0.372 &amp; F1 \cr</v>
      </c>
      <c r="W53" t="str">
        <f>_xlfn.CONCAT(TEXT(ROUND(J53,3),"#,##0.000")," &amp; AUC \cr")</f>
        <v>0.774 &amp; AUC \cr</v>
      </c>
      <c r="X53" t="str">
        <f>_xlfn.CONCAT(TEXT(ROUND(I53,3),"#,##0.000")," &amp; $p$ \cr")</f>
        <v>0.589 &amp; $p$ \cr</v>
      </c>
      <c r="Y53" t="str">
        <f>_xlfn.CONCAT(A53," &amp; ",TEXT(ROUND(K53,4),"#,##0.0000"), " &amp; ", TEXT(ROUND(L53,4),"#,##0.0000"), " &amp; ", TEXT(ROUND(M53,4),"#,##0.0000"), " &amp; ", TEXT(ROUND(J53,4),"#,##0.0000"), " \cr")</f>
        <v>KBFC_Hard_Tomek_2_alpha_target_gamma_2_0_v2_Linear_Transform &amp; 0.4805 &amp; 0.3034 &amp; 0.3720 &amp; 0.7742 \cr</v>
      </c>
    </row>
    <row r="54" spans="1:25" x14ac:dyDescent="0.2">
      <c r="A54" t="s">
        <v>107</v>
      </c>
      <c r="B54">
        <v>141659</v>
      </c>
      <c r="C54">
        <v>9112</v>
      </c>
      <c r="D54">
        <v>18194</v>
      </c>
      <c r="E54">
        <v>8427</v>
      </c>
      <c r="F54">
        <f>B54+C54</f>
        <v>150771</v>
      </c>
      <c r="G54">
        <f>D54+E54</f>
        <v>26621</v>
      </c>
      <c r="H54">
        <f>B54+C54+D54+E54</f>
        <v>177392</v>
      </c>
      <c r="I54">
        <v>0.63283914040774103</v>
      </c>
      <c r="J54">
        <v>0.77478093142300097</v>
      </c>
      <c r="K54">
        <f>E54/(C54+E54+0.00001)</f>
        <v>0.48047209049519807</v>
      </c>
      <c r="L54">
        <f>E54/(D54+E54+0.00001)</f>
        <v>0.31655459963316385</v>
      </c>
      <c r="M54">
        <f>2/(1/(K54+0.00001)+1/(L54+0.00001))</f>
        <v>0.38166803147760936</v>
      </c>
      <c r="N54">
        <f>(B54+E54)/(B54+C54+D54+E54)</f>
        <v>0.84606972129521063</v>
      </c>
      <c r="O54">
        <f>COUNTIF(A54,"*Linear*")</f>
        <v>1</v>
      </c>
      <c r="P54" t="str">
        <f>LEFT(A54, FIND("_", A54)-1)</f>
        <v>KBFC</v>
      </c>
      <c r="Q54" t="str">
        <f>IF(COUNTIF(A54,"*Hard*")=1,"Hard",IF(COUNTIF(A54,"*Medium*")=1,"Medium","Easy"))</f>
        <v>Hard</v>
      </c>
      <c r="R54" t="str">
        <f>_xlfn.CONCAT(B54," &amp; ", C54 )</f>
        <v>141659 &amp; 9112</v>
      </c>
      <c r="S54" t="str">
        <f>_xlfn.CONCAT(D54," &amp; ", E54)</f>
        <v>18194 &amp; 8427</v>
      </c>
      <c r="T54" t="str">
        <f>_xlfn.CONCAT(TEXT(ROUND(K54,3),"#,##0.000")," &amp; Precision \cr")</f>
        <v>0.480 &amp; Precision \cr</v>
      </c>
      <c r="U54" t="str">
        <f>_xlfn.CONCAT(TEXT(ROUND(L54,3),"#,##0.000")," &amp; Recall \cr")</f>
        <v>0.317 &amp; Recall \cr</v>
      </c>
      <c r="V54" t="str">
        <f>_xlfn.CONCAT(TEXT(ROUND(M54,3),"#,##0.000")," &amp; F1 \cr")</f>
        <v>0.382 &amp; F1 \cr</v>
      </c>
      <c r="W54" t="str">
        <f>_xlfn.CONCAT(TEXT(ROUND(J54,3),"#,##0.000")," &amp; AUC \cr")</f>
        <v>0.775 &amp; AUC \cr</v>
      </c>
      <c r="X54" t="str">
        <f>_xlfn.CONCAT(TEXT(ROUND(I54,3),"#,##0.000")," &amp; $p$ \cr")</f>
        <v>0.633 &amp; $p$ \cr</v>
      </c>
      <c r="Y54" t="str">
        <f>_xlfn.CONCAT(A54," &amp; ",TEXT(ROUND(K54,4),"#,##0.0000"), " &amp; ", TEXT(ROUND(L54,4),"#,##0.0000"), " &amp; ", TEXT(ROUND(M54,4),"#,##0.0000"), " &amp; ", TEXT(ROUND(J54,4),"#,##0.0000"), " \cr")</f>
        <v>KBFC_Hard_Tomek_0_alpha_target_gamma_1_0_v2_Linear_Transform &amp; 0.4805 &amp; 0.3166 &amp; 0.3817 &amp; 0.7748 \cr</v>
      </c>
    </row>
    <row r="55" spans="1:25" x14ac:dyDescent="0.2">
      <c r="A55" t="s">
        <v>155</v>
      </c>
      <c r="B55">
        <v>142035</v>
      </c>
      <c r="C55">
        <v>8736</v>
      </c>
      <c r="D55">
        <v>18549</v>
      </c>
      <c r="E55">
        <v>8072</v>
      </c>
      <c r="F55">
        <f>B55+C55</f>
        <v>150771</v>
      </c>
      <c r="G55">
        <f>D55+E55</f>
        <v>26621</v>
      </c>
      <c r="H55">
        <f>B55+C55+D55+E55</f>
        <v>177392</v>
      </c>
      <c r="I55">
        <v>0.71995172901730897</v>
      </c>
      <c r="J55">
        <v>0.77402499349628995</v>
      </c>
      <c r="K55">
        <f>E55/(C55+E55+0.00001)</f>
        <v>0.480247500904184</v>
      </c>
      <c r="L55">
        <f>E55/(D55+E55+0.00001)</f>
        <v>0.30321926287396445</v>
      </c>
      <c r="M55">
        <f>2/(1/(K55+0.00001)+1/(L55+0.00001))</f>
        <v>0.37174368405821334</v>
      </c>
      <c r="N55">
        <f>(B55+E55)/(B55+C55+D55+E55)</f>
        <v>0.84618810318390913</v>
      </c>
      <c r="O55">
        <f>COUNTIF(A55,"*Linear*")</f>
        <v>1</v>
      </c>
      <c r="P55" t="str">
        <f>LEFT(A55, FIND("_", A55)-1)</f>
        <v>KBFC</v>
      </c>
      <c r="Q55" t="str">
        <f>IF(COUNTIF(A55,"*Hard*")=1,"Hard",IF(COUNTIF(A55,"*Medium*")=1,"Medium","Easy"))</f>
        <v>Hard</v>
      </c>
      <c r="R55" t="str">
        <f>_xlfn.CONCAT(B55," &amp; ", C55 )</f>
        <v>142035 &amp; 8736</v>
      </c>
      <c r="S55" t="str">
        <f>_xlfn.CONCAT(D55," &amp; ", E55)</f>
        <v>18549 &amp; 8072</v>
      </c>
      <c r="T55" t="str">
        <f>_xlfn.CONCAT(TEXT(ROUND(K55,3),"#,##0.000")," &amp; Precision \cr")</f>
        <v>0.480 &amp; Precision \cr</v>
      </c>
      <c r="U55" t="str">
        <f>_xlfn.CONCAT(TEXT(ROUND(L55,3),"#,##0.000")," &amp; Recall \cr")</f>
        <v>0.303 &amp; Recall \cr</v>
      </c>
      <c r="V55" t="str">
        <f>_xlfn.CONCAT(TEXT(ROUND(M55,3),"#,##0.000")," &amp; F1 \cr")</f>
        <v>0.372 &amp; F1 \cr</v>
      </c>
      <c r="W55" t="str">
        <f>_xlfn.CONCAT(TEXT(ROUND(J55,3),"#,##0.000")," &amp; AUC \cr")</f>
        <v>0.774 &amp; AUC \cr</v>
      </c>
      <c r="X55" t="str">
        <f>_xlfn.CONCAT(TEXT(ROUND(I55,3),"#,##0.000")," &amp; $p$ \cr")</f>
        <v>0.720 &amp; $p$ \cr</v>
      </c>
      <c r="Y55" t="str">
        <f>_xlfn.CONCAT(A55," &amp; ",TEXT(ROUND(K55,4),"#,##0.0000"), " &amp; ", TEXT(ROUND(L55,4),"#,##0.0000"), " &amp; ", TEXT(ROUND(M55,4),"#,##0.0000"), " &amp; ", TEXT(ROUND(J55,4),"#,##0.0000"), " \cr")</f>
        <v>KBFC_Hard_Tomek_2_alpha_target_gamma_0_0_v2_Linear_Transform &amp; 0.4802 &amp; 0.3032 &amp; 0.3717 &amp; 0.7740 \cr</v>
      </c>
    </row>
    <row r="56" spans="1:25" x14ac:dyDescent="0.2">
      <c r="A56" t="s">
        <v>123</v>
      </c>
      <c r="B56">
        <v>142187</v>
      </c>
      <c r="C56">
        <v>8584</v>
      </c>
      <c r="D56">
        <v>18695</v>
      </c>
      <c r="E56">
        <v>7926</v>
      </c>
      <c r="F56">
        <f>B56+C56</f>
        <v>150771</v>
      </c>
      <c r="G56">
        <f>D56+E56</f>
        <v>26621</v>
      </c>
      <c r="H56">
        <f>B56+C56+D56+E56</f>
        <v>177392</v>
      </c>
      <c r="I56">
        <v>0.87260060177743404</v>
      </c>
      <c r="J56">
        <v>0.77387055385374803</v>
      </c>
      <c r="K56">
        <f>E56/(C56+E56+0.00001)</f>
        <v>0.48007268293151262</v>
      </c>
      <c r="L56">
        <f>E56/(D56+E56+0.00001)</f>
        <v>0.29773487085468808</v>
      </c>
      <c r="M56">
        <f>2/(1/(K56+0.00001)+1/(L56+0.00001))</f>
        <v>0.36754202324981022</v>
      </c>
      <c r="N56">
        <f>(B56+E56)/(B56+C56+D56+E56)</f>
        <v>0.84622192658068007</v>
      </c>
      <c r="O56">
        <f>COUNTIF(A56,"*Linear*")</f>
        <v>1</v>
      </c>
      <c r="P56" t="str">
        <f>LEFT(A56, FIND("_", A56)-1)</f>
        <v>KBFC</v>
      </c>
      <c r="Q56" t="str">
        <f>IF(COUNTIF(A56,"*Hard*")=1,"Hard",IF(COUNTIF(A56,"*Medium*")=1,"Medium","Easy"))</f>
        <v>Hard</v>
      </c>
      <c r="R56" t="str">
        <f>_xlfn.CONCAT(B56," &amp; ", C56 )</f>
        <v>142187 &amp; 8584</v>
      </c>
      <c r="S56" t="str">
        <f>_xlfn.CONCAT(D56," &amp; ", E56)</f>
        <v>18695 &amp; 7926</v>
      </c>
      <c r="T56" t="str">
        <f>_xlfn.CONCAT(TEXT(ROUND(K56,3),"#,##0.000")," &amp; Precision \cr")</f>
        <v>0.480 &amp; Precision \cr</v>
      </c>
      <c r="U56" t="str">
        <f>_xlfn.CONCAT(TEXT(ROUND(L56,3),"#,##0.000")," &amp; Recall \cr")</f>
        <v>0.298 &amp; Recall \cr</v>
      </c>
      <c r="V56" t="str">
        <f>_xlfn.CONCAT(TEXT(ROUND(M56,3),"#,##0.000")," &amp; F1 \cr")</f>
        <v>0.368 &amp; F1 \cr</v>
      </c>
      <c r="W56" t="str">
        <f>_xlfn.CONCAT(TEXT(ROUND(J56,3),"#,##0.000")," &amp; AUC \cr")</f>
        <v>0.774 &amp; AUC \cr</v>
      </c>
      <c r="X56" t="str">
        <f>_xlfn.CONCAT(TEXT(ROUND(I56,3),"#,##0.000")," &amp; $p$ \cr")</f>
        <v>0.873 &amp; $p$ \cr</v>
      </c>
      <c r="Y56" t="str">
        <f>_xlfn.CONCAT(A56," &amp; ",TEXT(ROUND(K56,4),"#,##0.0000"), " &amp; ", TEXT(ROUND(L56,4),"#,##0.0000"), " &amp; ", TEXT(ROUND(M56,4),"#,##0.0000"), " &amp; ", TEXT(ROUND(J56,4),"#,##0.0000"), " \cr")</f>
        <v>KBFC_Hard_Tomek_1_alpha_balanced_gamma_0_0_v2_Linear_Transform &amp; 0.4801 &amp; 0.2977 &amp; 0.3675 &amp; 0.7739 \cr</v>
      </c>
    </row>
    <row r="57" spans="1:25" x14ac:dyDescent="0.2">
      <c r="A57" t="s">
        <v>99</v>
      </c>
      <c r="B57">
        <v>141542</v>
      </c>
      <c r="C57">
        <v>9229</v>
      </c>
      <c r="D57">
        <v>18137</v>
      </c>
      <c r="E57">
        <v>8484</v>
      </c>
      <c r="F57">
        <f>B57+C57</f>
        <v>150771</v>
      </c>
      <c r="G57">
        <f>D57+E57</f>
        <v>26621</v>
      </c>
      <c r="H57">
        <f>B57+C57+D57+E57</f>
        <v>177392</v>
      </c>
      <c r="I57">
        <v>0.732673287182115</v>
      </c>
      <c r="J57">
        <v>0.77501016611387896</v>
      </c>
      <c r="K57">
        <f>E57/(C57+E57+0.00001)</f>
        <v>0.47897024757016304</v>
      </c>
      <c r="L57">
        <f>E57/(D57+E57+0.00001)</f>
        <v>0.31869576638041558</v>
      </c>
      <c r="M57">
        <f>2/(1/(K57+0.00001)+1/(L57+0.00001))</f>
        <v>0.38274149029366789</v>
      </c>
      <c r="N57">
        <f>(B57+E57)/(B57+C57+D57+E57)</f>
        <v>0.8457314873275007</v>
      </c>
      <c r="O57">
        <f>COUNTIF(A57,"*Linear*")</f>
        <v>1</v>
      </c>
      <c r="P57" t="str">
        <f>LEFT(A57, FIND("_", A57)-1)</f>
        <v>KBFC</v>
      </c>
      <c r="Q57" t="str">
        <f>IF(COUNTIF(A57,"*Hard*")=1,"Hard",IF(COUNTIF(A57,"*Medium*")=1,"Medium","Easy"))</f>
        <v>Hard</v>
      </c>
      <c r="R57" t="str">
        <f>_xlfn.CONCAT(B57," &amp; ", C57 )</f>
        <v>141542 &amp; 9229</v>
      </c>
      <c r="S57" t="str">
        <f>_xlfn.CONCAT(D57," &amp; ", E57)</f>
        <v>18137 &amp; 8484</v>
      </c>
      <c r="T57" t="str">
        <f>_xlfn.CONCAT(TEXT(ROUND(K57,3),"#,##0.000")," &amp; Precision \cr")</f>
        <v>0.479 &amp; Precision \cr</v>
      </c>
      <c r="U57" t="str">
        <f>_xlfn.CONCAT(TEXT(ROUND(L57,3),"#,##0.000")," &amp; Recall \cr")</f>
        <v>0.319 &amp; Recall \cr</v>
      </c>
      <c r="V57" t="str">
        <f>_xlfn.CONCAT(TEXT(ROUND(M57,3),"#,##0.000")," &amp; F1 \cr")</f>
        <v>0.383 &amp; F1 \cr</v>
      </c>
      <c r="W57" t="str">
        <f>_xlfn.CONCAT(TEXT(ROUND(J57,3),"#,##0.000")," &amp; AUC \cr")</f>
        <v>0.775 &amp; AUC \cr</v>
      </c>
      <c r="X57" t="str">
        <f>_xlfn.CONCAT(TEXT(ROUND(I57,3),"#,##0.000")," &amp; $p$ \cr")</f>
        <v>0.733 &amp; $p$ \cr</v>
      </c>
      <c r="Y57" t="str">
        <f>_xlfn.CONCAT(A57," &amp; ",TEXT(ROUND(K57,4),"#,##0.0000"), " &amp; ", TEXT(ROUND(L57,4),"#,##0.0000"), " &amp; ", TEXT(ROUND(M57,4),"#,##0.0000"), " &amp; ", TEXT(ROUND(J57,4),"#,##0.0000"), " \cr")</f>
        <v>KBFC_Hard_Tomek_0_alpha_target_gamma_0_0_v2_Linear_Transform &amp; 0.4790 &amp; 0.3187 &amp; 0.3827 &amp; 0.7750 \cr</v>
      </c>
    </row>
    <row r="58" spans="1:25" x14ac:dyDescent="0.2">
      <c r="A58" t="s">
        <v>119</v>
      </c>
      <c r="B58">
        <v>141667</v>
      </c>
      <c r="C58">
        <v>9104</v>
      </c>
      <c r="D58">
        <v>18263</v>
      </c>
      <c r="E58">
        <v>8358</v>
      </c>
      <c r="F58">
        <f>B58+C58</f>
        <v>150771</v>
      </c>
      <c r="G58">
        <f>D58+E58</f>
        <v>26621</v>
      </c>
      <c r="H58">
        <f>B58+C58+D58+E58</f>
        <v>177392</v>
      </c>
      <c r="I58">
        <v>0.54391405666363402</v>
      </c>
      <c r="J58">
        <v>0.77452852395285099</v>
      </c>
      <c r="K58">
        <f>E58/(C58+E58+0.00001)</f>
        <v>0.4786393308448979</v>
      </c>
      <c r="L58">
        <f>E58/(D58+E58+0.00001)</f>
        <v>0.31396266093912223</v>
      </c>
      <c r="M58">
        <f>2/(1/(K58+0.00001)+1/(L58+0.00001))</f>
        <v>0.37920422501487477</v>
      </c>
      <c r="N58">
        <f>(B58+E58)/(B58+C58+D58+E58)</f>
        <v>0.84572585009470547</v>
      </c>
      <c r="O58">
        <f>COUNTIF(A58,"*Linear*")</f>
        <v>1</v>
      </c>
      <c r="P58" t="str">
        <f>LEFT(A58, FIND("_", A58)-1)</f>
        <v>KBFC</v>
      </c>
      <c r="Q58" t="str">
        <f>IF(COUNTIF(A58,"*Hard*")=1,"Hard",IF(COUNTIF(A58,"*Medium*")=1,"Medium","Easy"))</f>
        <v>Hard</v>
      </c>
      <c r="R58" t="str">
        <f>_xlfn.CONCAT(B58," &amp; ", C58 )</f>
        <v>141667 &amp; 9104</v>
      </c>
      <c r="S58" t="str">
        <f>_xlfn.CONCAT(D58," &amp; ", E58)</f>
        <v>18263 &amp; 8358</v>
      </c>
      <c r="T58" t="str">
        <f>_xlfn.CONCAT(TEXT(ROUND(K58,3),"#,##0.000")," &amp; Precision \cr")</f>
        <v>0.479 &amp; Precision \cr</v>
      </c>
      <c r="U58" t="str">
        <f>_xlfn.CONCAT(TEXT(ROUND(L58,3),"#,##0.000")," &amp; Recall \cr")</f>
        <v>0.314 &amp; Recall \cr</v>
      </c>
      <c r="V58" t="str">
        <f>_xlfn.CONCAT(TEXT(ROUND(M58,3),"#,##0.000")," &amp; F1 \cr")</f>
        <v>0.379 &amp; F1 \cr</v>
      </c>
      <c r="W58" t="str">
        <f>_xlfn.CONCAT(TEXT(ROUND(J58,3),"#,##0.000")," &amp; AUC \cr")</f>
        <v>0.775 &amp; AUC \cr</v>
      </c>
      <c r="X58" t="str">
        <f>_xlfn.CONCAT(TEXT(ROUND(I58,3),"#,##0.000")," &amp; $p$ \cr")</f>
        <v>0.544 &amp; $p$ \cr</v>
      </c>
      <c r="Y58" t="str">
        <f>_xlfn.CONCAT(A58," &amp; ",TEXT(ROUND(K58,4),"#,##0.0000"), " &amp; ", TEXT(ROUND(L58,4),"#,##0.0000"), " &amp; ", TEXT(ROUND(M58,4),"#,##0.0000"), " &amp; ", TEXT(ROUND(J58,4),"#,##0.0000"), " \cr")</f>
        <v>KBFC_Hard_Tomek_1_alpha_0_5_gamma_0_0_v2_Linear_Transform &amp; 0.4786 &amp; 0.3140 &amp; 0.3792 &amp; 0.7745 \cr</v>
      </c>
    </row>
    <row r="59" spans="1:25" x14ac:dyDescent="0.2">
      <c r="A59" t="s">
        <v>163</v>
      </c>
      <c r="B59">
        <v>141986</v>
      </c>
      <c r="C59">
        <v>8785</v>
      </c>
      <c r="D59">
        <v>18562</v>
      </c>
      <c r="E59">
        <v>8059</v>
      </c>
      <c r="F59">
        <f>B59+C59</f>
        <v>150771</v>
      </c>
      <c r="G59">
        <f>D59+E59</f>
        <v>26621</v>
      </c>
      <c r="H59">
        <f>B59+C59+D59+E59</f>
        <v>177392</v>
      </c>
      <c r="I59">
        <v>0.63196144036948598</v>
      </c>
      <c r="J59">
        <v>0.77411150536336504</v>
      </c>
      <c r="K59">
        <f>E59/(C59+E59+0.00001)</f>
        <v>0.47844929916976414</v>
      </c>
      <c r="L59">
        <f>E59/(D59+E59+0.00001)</f>
        <v>0.30273092659827544</v>
      </c>
      <c r="M59">
        <f>2/(1/(K59+0.00001)+1/(L59+0.00001))</f>
        <v>0.37083760806087046</v>
      </c>
      <c r="N59">
        <f>(B59+E59)/(B59+C59+D59+E59)</f>
        <v>0.84583859475060885</v>
      </c>
      <c r="O59">
        <f>COUNTIF(A59,"*Linear*")</f>
        <v>1</v>
      </c>
      <c r="P59" t="str">
        <f>LEFT(A59, FIND("_", A59)-1)</f>
        <v>KBFC</v>
      </c>
      <c r="Q59" t="str">
        <f>IF(COUNTIF(A59,"*Hard*")=1,"Hard",IF(COUNTIF(A59,"*Medium*")=1,"Medium","Easy"))</f>
        <v>Hard</v>
      </c>
      <c r="R59" t="str">
        <f>_xlfn.CONCAT(B59," &amp; ", C59 )</f>
        <v>141986 &amp; 8785</v>
      </c>
      <c r="S59" t="str">
        <f>_xlfn.CONCAT(D59," &amp; ", E59)</f>
        <v>18562 &amp; 8059</v>
      </c>
      <c r="T59" t="str">
        <f>_xlfn.CONCAT(TEXT(ROUND(K59,3),"#,##0.000")," &amp; Precision \cr")</f>
        <v>0.478 &amp; Precision \cr</v>
      </c>
      <c r="U59" t="str">
        <f>_xlfn.CONCAT(TEXT(ROUND(L59,3),"#,##0.000")," &amp; Recall \cr")</f>
        <v>0.303 &amp; Recall \cr</v>
      </c>
      <c r="V59" t="str">
        <f>_xlfn.CONCAT(TEXT(ROUND(M59,3),"#,##0.000")," &amp; F1 \cr")</f>
        <v>0.371 &amp; F1 \cr</v>
      </c>
      <c r="W59" t="str">
        <f>_xlfn.CONCAT(TEXT(ROUND(J59,3),"#,##0.000")," &amp; AUC \cr")</f>
        <v>0.774 &amp; AUC \cr</v>
      </c>
      <c r="X59" t="str">
        <f>_xlfn.CONCAT(TEXT(ROUND(I59,3),"#,##0.000")," &amp; $p$ \cr")</f>
        <v>0.632 &amp; $p$ \cr</v>
      </c>
      <c r="Y59" t="str">
        <f>_xlfn.CONCAT(A59," &amp; ",TEXT(ROUND(K59,4),"#,##0.0000"), " &amp; ", TEXT(ROUND(L59,4),"#,##0.0000"), " &amp; ", TEXT(ROUND(M59,4),"#,##0.0000"), " &amp; ", TEXT(ROUND(J59,4),"#,##0.0000"), " \cr")</f>
        <v>KBFC_Hard_Tomek_2_alpha_target_gamma_1_0_v2_Linear_Transform &amp; 0.4784 &amp; 0.3027 &amp; 0.3708 &amp; 0.7741 \cr</v>
      </c>
    </row>
    <row r="60" spans="1:25" x14ac:dyDescent="0.2">
      <c r="A60" t="s">
        <v>105</v>
      </c>
      <c r="B60">
        <v>141630</v>
      </c>
      <c r="C60">
        <v>9141</v>
      </c>
      <c r="D60">
        <v>18242</v>
      </c>
      <c r="E60">
        <v>8379</v>
      </c>
      <c r="F60">
        <f>B60+C60</f>
        <v>150771</v>
      </c>
      <c r="G60">
        <f>D60+E60</f>
        <v>26621</v>
      </c>
      <c r="H60">
        <f>B60+C60+D60+E60</f>
        <v>177392</v>
      </c>
      <c r="I60">
        <v>0.61458377918228502</v>
      </c>
      <c r="J60">
        <v>0.77529223418340398</v>
      </c>
      <c r="K60">
        <f>E60/(C60+E60+0.00001)</f>
        <v>0.47825342438455853</v>
      </c>
      <c r="L60">
        <f>E60/(D60+E60+0.00001)</f>
        <v>0.31475151184600447</v>
      </c>
      <c r="M60">
        <f>2/(1/(K60+0.00001)+1/(L60+0.00001))</f>
        <v>0.37965746508673065</v>
      </c>
      <c r="N60">
        <f>(B60+E60)/(B60+C60+D60+E60)</f>
        <v>0.84563565436998289</v>
      </c>
      <c r="O60">
        <f>COUNTIF(A60,"*Linear*")</f>
        <v>1</v>
      </c>
      <c r="P60" t="str">
        <f>LEFT(A60, FIND("_", A60)-1)</f>
        <v>KBFC</v>
      </c>
      <c r="Q60" t="str">
        <f>IF(COUNTIF(A60,"*Hard*")=1,"Hard",IF(COUNTIF(A60,"*Medium*")=1,"Medium","Easy"))</f>
        <v>Hard</v>
      </c>
      <c r="R60" t="str">
        <f>_xlfn.CONCAT(B60," &amp; ", C60 )</f>
        <v>141630 &amp; 9141</v>
      </c>
      <c r="S60" t="str">
        <f>_xlfn.CONCAT(D60," &amp; ", E60)</f>
        <v>18242 &amp; 8379</v>
      </c>
      <c r="T60" t="str">
        <f>_xlfn.CONCAT(TEXT(ROUND(K60,3),"#,##0.000")," &amp; Precision \cr")</f>
        <v>0.478 &amp; Precision \cr</v>
      </c>
      <c r="U60" t="str">
        <f>_xlfn.CONCAT(TEXT(ROUND(L60,3),"#,##0.000")," &amp; Recall \cr")</f>
        <v>0.315 &amp; Recall \cr</v>
      </c>
      <c r="V60" t="str">
        <f>_xlfn.CONCAT(TEXT(ROUND(M60,3),"#,##0.000")," &amp; F1 \cr")</f>
        <v>0.380 &amp; F1 \cr</v>
      </c>
      <c r="W60" t="str">
        <f>_xlfn.CONCAT(TEXT(ROUND(J60,3),"#,##0.000")," &amp; AUC \cr")</f>
        <v>0.775 &amp; AUC \cr</v>
      </c>
      <c r="X60" t="str">
        <f>_xlfn.CONCAT(TEXT(ROUND(I60,3),"#,##0.000")," &amp; $p$ \cr")</f>
        <v>0.615 &amp; $p$ \cr</v>
      </c>
      <c r="Y60" t="str">
        <f>_xlfn.CONCAT(A60," &amp; ",TEXT(ROUND(K60,4),"#,##0.0000"), " &amp; ", TEXT(ROUND(L60,4),"#,##0.0000"), " &amp; ", TEXT(ROUND(M60,4),"#,##0.0000"), " &amp; ", TEXT(ROUND(J60,4),"#,##0.0000"), " \cr")</f>
        <v>KBFC_Hard_Tomek_0_alpha_target_gamma_1_0_v1_Linear_Transform &amp; 0.4783 &amp; 0.3148 &amp; 0.3797 &amp; 0.7753 \cr</v>
      </c>
    </row>
    <row r="61" spans="1:25" x14ac:dyDescent="0.2">
      <c r="A61" t="s">
        <v>159</v>
      </c>
      <c r="B61">
        <v>141940</v>
      </c>
      <c r="C61">
        <v>8831</v>
      </c>
      <c r="D61">
        <v>18546</v>
      </c>
      <c r="E61">
        <v>8075</v>
      </c>
      <c r="F61">
        <f>B61+C61</f>
        <v>150771</v>
      </c>
      <c r="G61">
        <f>D61+E61</f>
        <v>26621</v>
      </c>
      <c r="H61">
        <f>B61+C61+D61+E61</f>
        <v>177392</v>
      </c>
      <c r="I61">
        <v>0.66857876347098499</v>
      </c>
      <c r="J61">
        <v>0.77277233495721898</v>
      </c>
      <c r="K61">
        <f>E61/(C61+E61+0.00001)</f>
        <v>0.47764107389232163</v>
      </c>
      <c r="L61">
        <f>E61/(D61+E61+0.00001)</f>
        <v>0.30333195586066192</v>
      </c>
      <c r="M61">
        <f>2/(1/(K61+0.00001)+1/(L61+0.00001))</f>
        <v>0.37104456878256503</v>
      </c>
      <c r="N61">
        <f>(B61+E61)/(B61+C61+D61+E61)</f>
        <v>0.84566947776675383</v>
      </c>
      <c r="O61">
        <f>COUNTIF(A61,"*Linear*")</f>
        <v>1</v>
      </c>
      <c r="P61" t="str">
        <f>LEFT(A61, FIND("_", A61)-1)</f>
        <v>KBFC</v>
      </c>
      <c r="Q61" t="str">
        <f>IF(COUNTIF(A61,"*Hard*")=1,"Hard",IF(COUNTIF(A61,"*Medium*")=1,"Medium","Easy"))</f>
        <v>Hard</v>
      </c>
      <c r="R61" t="str">
        <f>_xlfn.CONCAT(B61," &amp; ", C61 )</f>
        <v>141940 &amp; 8831</v>
      </c>
      <c r="S61" t="str">
        <f>_xlfn.CONCAT(D61," &amp; ", E61)</f>
        <v>18546 &amp; 8075</v>
      </c>
      <c r="T61" t="str">
        <f>_xlfn.CONCAT(TEXT(ROUND(K61,3),"#,##0.000")," &amp; Precision \cr")</f>
        <v>0.478 &amp; Precision \cr</v>
      </c>
      <c r="U61" t="str">
        <f>_xlfn.CONCAT(TEXT(ROUND(L61,3),"#,##0.000")," &amp; Recall \cr")</f>
        <v>0.303 &amp; Recall \cr</v>
      </c>
      <c r="V61" t="str">
        <f>_xlfn.CONCAT(TEXT(ROUND(M61,3),"#,##0.000")," &amp; F1 \cr")</f>
        <v>0.371 &amp; F1 \cr</v>
      </c>
      <c r="W61" t="str">
        <f>_xlfn.CONCAT(TEXT(ROUND(J61,3),"#,##0.000")," &amp; AUC \cr")</f>
        <v>0.773 &amp; AUC \cr</v>
      </c>
      <c r="X61" t="str">
        <f>_xlfn.CONCAT(TEXT(ROUND(I61,3),"#,##0.000")," &amp; $p$ \cr")</f>
        <v>0.669 &amp; $p$ \cr</v>
      </c>
      <c r="Y61" t="str">
        <f>_xlfn.CONCAT(A61," &amp; ",TEXT(ROUND(K61,4),"#,##0.0000"), " &amp; ", TEXT(ROUND(L61,4),"#,##0.0000"), " &amp; ", TEXT(ROUND(M61,4),"#,##0.0000"), " &amp; ", TEXT(ROUND(J61,4),"#,##0.0000"), " \cr")</f>
        <v>KBFC_Hard_Tomek_2_alpha_target_gamma_0_5_v2_Linear_Transform &amp; 0.4776 &amp; 0.3033 &amp; 0.3710 &amp; 0.7728 \cr</v>
      </c>
    </row>
    <row r="62" spans="1:25" x14ac:dyDescent="0.2">
      <c r="A62" t="s">
        <v>127</v>
      </c>
      <c r="B62">
        <v>141908</v>
      </c>
      <c r="C62">
        <v>8863</v>
      </c>
      <c r="D62">
        <v>18547</v>
      </c>
      <c r="E62">
        <v>8074</v>
      </c>
      <c r="F62">
        <f>B62+C62</f>
        <v>150771</v>
      </c>
      <c r="G62">
        <f>D62+E62</f>
        <v>26621</v>
      </c>
      <c r="H62">
        <f>B62+C62+D62+E62</f>
        <v>177392</v>
      </c>
      <c r="I62">
        <v>0.71306866714684303</v>
      </c>
      <c r="J62">
        <v>0.77344737457579404</v>
      </c>
      <c r="K62">
        <f>E62/(C62+E62+0.00001)</f>
        <v>0.47670779921077655</v>
      </c>
      <c r="L62">
        <f>E62/(D62+E62+0.00001)</f>
        <v>0.30329439153176274</v>
      </c>
      <c r="M62">
        <f>2/(1/(K62+0.00001)+1/(L62+0.00001))</f>
        <v>0.37073458611310306</v>
      </c>
      <c r="N62">
        <f>(B62+E62)/(B62+C62+D62+E62)</f>
        <v>0.84548344908451334</v>
      </c>
      <c r="O62">
        <f>COUNTIF(A62,"*Linear*")</f>
        <v>1</v>
      </c>
      <c r="P62" t="str">
        <f>LEFT(A62, FIND("_", A62)-1)</f>
        <v>KBFC</v>
      </c>
      <c r="Q62" t="str">
        <f>IF(COUNTIF(A62,"*Hard*")=1,"Hard",IF(COUNTIF(A62,"*Medium*")=1,"Medium","Easy"))</f>
        <v>Hard</v>
      </c>
      <c r="R62" t="str">
        <f>_xlfn.CONCAT(B62," &amp; ", C62 )</f>
        <v>141908 &amp; 8863</v>
      </c>
      <c r="S62" t="str">
        <f>_xlfn.CONCAT(D62," &amp; ", E62)</f>
        <v>18547 &amp; 8074</v>
      </c>
      <c r="T62" t="str">
        <f>_xlfn.CONCAT(TEXT(ROUND(K62,3),"#,##0.000")," &amp; Precision \cr")</f>
        <v>0.477 &amp; Precision \cr</v>
      </c>
      <c r="U62" t="str">
        <f>_xlfn.CONCAT(TEXT(ROUND(L62,3),"#,##0.000")," &amp; Recall \cr")</f>
        <v>0.303 &amp; Recall \cr</v>
      </c>
      <c r="V62" t="str">
        <f>_xlfn.CONCAT(TEXT(ROUND(M62,3),"#,##0.000")," &amp; F1 \cr")</f>
        <v>0.371 &amp; F1 \cr</v>
      </c>
      <c r="W62" t="str">
        <f>_xlfn.CONCAT(TEXT(ROUND(J62,3),"#,##0.000")," &amp; AUC \cr")</f>
        <v>0.773 &amp; AUC \cr</v>
      </c>
      <c r="X62" t="str">
        <f>_xlfn.CONCAT(TEXT(ROUND(I62,3),"#,##0.000")," &amp; $p$ \cr")</f>
        <v>0.713 &amp; $p$ \cr</v>
      </c>
      <c r="Y62" t="str">
        <f>_xlfn.CONCAT(A62," &amp; ",TEXT(ROUND(K62,4),"#,##0.0000"), " &amp; ", TEXT(ROUND(L62,4),"#,##0.0000"), " &amp; ", TEXT(ROUND(M62,4),"#,##0.0000"), " &amp; ", TEXT(ROUND(J62,4),"#,##0.0000"), " \cr")</f>
        <v>KBFC_Hard_Tomek_1_alpha_target_gamma_0_0_v2_Linear_Transform &amp; 0.4767 &amp; 0.3033 &amp; 0.3707 &amp; 0.7734 \cr</v>
      </c>
    </row>
    <row r="63" spans="1:25" x14ac:dyDescent="0.2">
      <c r="A63" t="s">
        <v>103</v>
      </c>
      <c r="B63">
        <v>141375</v>
      </c>
      <c r="C63">
        <v>9396</v>
      </c>
      <c r="D63">
        <v>18097</v>
      </c>
      <c r="E63">
        <v>8524</v>
      </c>
      <c r="F63">
        <f>B63+C63</f>
        <v>150771</v>
      </c>
      <c r="G63">
        <f>D63+E63</f>
        <v>26621</v>
      </c>
      <c r="H63">
        <f>B63+C63+D63+E63</f>
        <v>177392</v>
      </c>
      <c r="I63">
        <v>0.66426263742148794</v>
      </c>
      <c r="J63">
        <v>0.77553678737994103</v>
      </c>
      <c r="K63">
        <f>E63/(C63+E63+0.00001)</f>
        <v>0.47566964259170219</v>
      </c>
      <c r="L63">
        <f>E63/(D63+E63+0.00001)</f>
        <v>0.32019833953638166</v>
      </c>
      <c r="M63">
        <f>2/(1/(K63+0.00001)+1/(L63+0.00001))</f>
        <v>0.38275886035689838</v>
      </c>
      <c r="N63">
        <f>(B63+E63)/(B63+C63+D63+E63)</f>
        <v>0.84501555876251466</v>
      </c>
      <c r="O63">
        <f>COUNTIF(A63,"*Linear*")</f>
        <v>1</v>
      </c>
      <c r="P63" t="str">
        <f>LEFT(A63, FIND("_", A63)-1)</f>
        <v>KBFC</v>
      </c>
      <c r="Q63" t="str">
        <f>IF(COUNTIF(A63,"*Hard*")=1,"Hard",IF(COUNTIF(A63,"*Medium*")=1,"Medium","Easy"))</f>
        <v>Hard</v>
      </c>
      <c r="R63" t="str">
        <f>_xlfn.CONCAT(B63," &amp; ", C63 )</f>
        <v>141375 &amp; 9396</v>
      </c>
      <c r="S63" t="str">
        <f>_xlfn.CONCAT(D63," &amp; ", E63)</f>
        <v>18097 &amp; 8524</v>
      </c>
      <c r="T63" t="str">
        <f>_xlfn.CONCAT(TEXT(ROUND(K63,3),"#,##0.000")," &amp; Precision \cr")</f>
        <v>0.476 &amp; Precision \cr</v>
      </c>
      <c r="U63" t="str">
        <f>_xlfn.CONCAT(TEXT(ROUND(L63,3),"#,##0.000")," &amp; Recall \cr")</f>
        <v>0.320 &amp; Recall \cr</v>
      </c>
      <c r="V63" t="str">
        <f>_xlfn.CONCAT(TEXT(ROUND(M63,3),"#,##0.000")," &amp; F1 \cr")</f>
        <v>0.383 &amp; F1 \cr</v>
      </c>
      <c r="W63" t="str">
        <f>_xlfn.CONCAT(TEXT(ROUND(J63,3),"#,##0.000")," &amp; AUC \cr")</f>
        <v>0.776 &amp; AUC \cr</v>
      </c>
      <c r="X63" t="str">
        <f>_xlfn.CONCAT(TEXT(ROUND(I63,3),"#,##0.000")," &amp; $p$ \cr")</f>
        <v>0.664 &amp; $p$ \cr</v>
      </c>
      <c r="Y63" t="str">
        <f>_xlfn.CONCAT(A63," &amp; ",TEXT(ROUND(K63,4),"#,##0.0000"), " &amp; ", TEXT(ROUND(L63,4),"#,##0.0000"), " &amp; ", TEXT(ROUND(M63,4),"#,##0.0000"), " &amp; ", TEXT(ROUND(J63,4),"#,##0.0000"), " \cr")</f>
        <v>KBFC_Hard_Tomek_0_alpha_target_gamma_0_5_v2_Linear_Transform &amp; 0.4757 &amp; 0.3202 &amp; 0.3828 &amp; 0.7755 \cr</v>
      </c>
    </row>
    <row r="64" spans="1:25" x14ac:dyDescent="0.2">
      <c r="A64" t="s">
        <v>131</v>
      </c>
      <c r="B64">
        <v>141432</v>
      </c>
      <c r="C64">
        <v>9339</v>
      </c>
      <c r="D64">
        <v>18180</v>
      </c>
      <c r="E64">
        <v>8441</v>
      </c>
      <c r="F64">
        <f>B64+C64</f>
        <v>150771</v>
      </c>
      <c r="G64">
        <f>D64+E64</f>
        <v>26621</v>
      </c>
      <c r="H64">
        <f>B64+C64+D64+E64</f>
        <v>177392</v>
      </c>
      <c r="I64">
        <v>0.65473119531758095</v>
      </c>
      <c r="J64">
        <v>0.77402534317584104</v>
      </c>
      <c r="K64">
        <f>E64/(C64+E64+0.00001)</f>
        <v>0.47474690636965866</v>
      </c>
      <c r="L64">
        <f>E64/(D64+E64+0.00001)</f>
        <v>0.31708050023775197</v>
      </c>
      <c r="M64">
        <f>2/(1/(K64+0.00001)+1/(L64+0.00001))</f>
        <v>0.38022705808195995</v>
      </c>
      <c r="N64">
        <f>(B64+E64)/(B64+C64+D64+E64)</f>
        <v>0.84486899070984034</v>
      </c>
      <c r="O64">
        <f>COUNTIF(A64,"*Linear*")</f>
        <v>1</v>
      </c>
      <c r="P64" t="str">
        <f>LEFT(A64, FIND("_", A64)-1)</f>
        <v>KBFC</v>
      </c>
      <c r="Q64" t="str">
        <f>IF(COUNTIF(A64,"*Hard*")=1,"Hard",IF(COUNTIF(A64,"*Medium*")=1,"Medium","Easy"))</f>
        <v>Hard</v>
      </c>
      <c r="R64" t="str">
        <f>_xlfn.CONCAT(B64," &amp; ", C64 )</f>
        <v>141432 &amp; 9339</v>
      </c>
      <c r="S64" t="str">
        <f>_xlfn.CONCAT(D64," &amp; ", E64)</f>
        <v>18180 &amp; 8441</v>
      </c>
      <c r="T64" t="str">
        <f>_xlfn.CONCAT(TEXT(ROUND(K64,3),"#,##0.000")," &amp; Precision \cr")</f>
        <v>0.475 &amp; Precision \cr</v>
      </c>
      <c r="U64" t="str">
        <f>_xlfn.CONCAT(TEXT(ROUND(L64,3),"#,##0.000")," &amp; Recall \cr")</f>
        <v>0.317 &amp; Recall \cr</v>
      </c>
      <c r="V64" t="str">
        <f>_xlfn.CONCAT(TEXT(ROUND(M64,3),"#,##0.000")," &amp; F1 \cr")</f>
        <v>0.380 &amp; F1 \cr</v>
      </c>
      <c r="W64" t="str">
        <f>_xlfn.CONCAT(TEXT(ROUND(J64,3),"#,##0.000")," &amp; AUC \cr")</f>
        <v>0.774 &amp; AUC \cr</v>
      </c>
      <c r="X64" t="str">
        <f>_xlfn.CONCAT(TEXT(ROUND(I64,3),"#,##0.000")," &amp; $p$ \cr")</f>
        <v>0.655 &amp; $p$ \cr</v>
      </c>
      <c r="Y64" t="str">
        <f>_xlfn.CONCAT(A64," &amp; ",TEXT(ROUND(K64,4),"#,##0.0000"), " &amp; ", TEXT(ROUND(L64,4),"#,##0.0000"), " &amp; ", TEXT(ROUND(M64,4),"#,##0.0000"), " &amp; ", TEXT(ROUND(J64,4),"#,##0.0000"), " \cr")</f>
        <v>KBFC_Hard_Tomek_1_alpha_target_gamma_0_5_v2_Linear_Transform &amp; 0.4747 &amp; 0.3171 &amp; 0.3802 &amp; 0.7740 \cr</v>
      </c>
    </row>
    <row r="65" spans="1:25" x14ac:dyDescent="0.2">
      <c r="A65" t="s">
        <v>121</v>
      </c>
      <c r="B65">
        <v>141253</v>
      </c>
      <c r="C65">
        <v>9518</v>
      </c>
      <c r="D65">
        <v>18104</v>
      </c>
      <c r="E65">
        <v>8517</v>
      </c>
      <c r="F65">
        <f>B65+C65</f>
        <v>150771</v>
      </c>
      <c r="G65">
        <f>D65+E65</f>
        <v>26621</v>
      </c>
      <c r="H65">
        <f>B65+C65+D65+E65</f>
        <v>177392</v>
      </c>
      <c r="I65">
        <v>0.86179007360711701</v>
      </c>
      <c r="J65">
        <v>0.77415104518865296</v>
      </c>
      <c r="K65">
        <f>E65/(C65+E65+0.00001)</f>
        <v>0.47224840561560943</v>
      </c>
      <c r="L65">
        <f>E65/(D65+E65+0.00001)</f>
        <v>0.3199353892340876</v>
      </c>
      <c r="M65">
        <f>2/(1/(K65+0.00001)+1/(L65+0.00001))</f>
        <v>0.38145967082226118</v>
      </c>
      <c r="N65">
        <f>(B65+E65)/(B65+C65+D65+E65)</f>
        <v>0.84428835573193828</v>
      </c>
      <c r="O65">
        <f>COUNTIF(A65,"*Linear*")</f>
        <v>1</v>
      </c>
      <c r="P65" t="str">
        <f>LEFT(A65, FIND("_", A65)-1)</f>
        <v>KBFC</v>
      </c>
      <c r="Q65" t="str">
        <f>IF(COUNTIF(A65,"*Hard*")=1,"Hard",IF(COUNTIF(A65,"*Medium*")=1,"Medium","Easy"))</f>
        <v>Hard</v>
      </c>
      <c r="R65" t="str">
        <f>_xlfn.CONCAT(B65," &amp; ", C65 )</f>
        <v>141253 &amp; 9518</v>
      </c>
      <c r="S65" t="str">
        <f>_xlfn.CONCAT(D65," &amp; ", E65)</f>
        <v>18104 &amp; 8517</v>
      </c>
      <c r="T65" t="str">
        <f>_xlfn.CONCAT(TEXT(ROUND(K65,3),"#,##0.000")," &amp; Precision \cr")</f>
        <v>0.472 &amp; Precision \cr</v>
      </c>
      <c r="U65" t="str">
        <f>_xlfn.CONCAT(TEXT(ROUND(L65,3),"#,##0.000")," &amp; Recall \cr")</f>
        <v>0.320 &amp; Recall \cr</v>
      </c>
      <c r="V65" t="str">
        <f>_xlfn.CONCAT(TEXT(ROUND(M65,3),"#,##0.000")," &amp; F1 \cr")</f>
        <v>0.381 &amp; F1 \cr</v>
      </c>
      <c r="W65" t="str">
        <f>_xlfn.CONCAT(TEXT(ROUND(J65,3),"#,##0.000")," &amp; AUC \cr")</f>
        <v>0.774 &amp; AUC \cr</v>
      </c>
      <c r="X65" t="str">
        <f>_xlfn.CONCAT(TEXT(ROUND(I65,3),"#,##0.000")," &amp; $p$ \cr")</f>
        <v>0.862 &amp; $p$ \cr</v>
      </c>
      <c r="Y65" t="str">
        <f>_xlfn.CONCAT(A65," &amp; ",TEXT(ROUND(K65,4),"#,##0.0000"), " &amp; ", TEXT(ROUND(L65,4),"#,##0.0000"), " &amp; ", TEXT(ROUND(M65,4),"#,##0.0000"), " &amp; ", TEXT(ROUND(J65,4),"#,##0.0000"), " \cr")</f>
        <v>KBFC_Hard_Tomek_1_alpha_balanced_gamma_0_0_v1_Linear_Transform &amp; 0.4722 &amp; 0.3199 &amp; 0.3815 &amp; 0.7742 \cr</v>
      </c>
    </row>
    <row r="66" spans="1:25" x14ac:dyDescent="0.2">
      <c r="A66" t="s">
        <v>249</v>
      </c>
      <c r="B66">
        <v>150328</v>
      </c>
      <c r="C66">
        <v>443</v>
      </c>
      <c r="D66">
        <v>26227</v>
      </c>
      <c r="E66">
        <v>394</v>
      </c>
      <c r="F66">
        <f>B66+C66</f>
        <v>150771</v>
      </c>
      <c r="G66">
        <f>D66+E66</f>
        <v>26621</v>
      </c>
      <c r="H66">
        <f>B66+C66+D66+E66</f>
        <v>177392</v>
      </c>
      <c r="I66">
        <v>0.97975338745219398</v>
      </c>
      <c r="J66">
        <v>0.64623182496401699</v>
      </c>
      <c r="K66">
        <f>E66/(C66+E66+0.00001)</f>
        <v>0.47072878768543863</v>
      </c>
      <c r="L66">
        <f>E66/(D66+E66+0.00001)</f>
        <v>1.4800345586266351E-2</v>
      </c>
      <c r="M66">
        <f>2/(1/(K66+0.00001)+1/(L66+0.00001))</f>
        <v>2.871719316850312E-2</v>
      </c>
      <c r="N66">
        <f>(B66+E66)/(B66+C66+D66+E66)</f>
        <v>0.84965500135293592</v>
      </c>
      <c r="O66">
        <f>COUNTIF(A66,"*Linear*")</f>
        <v>1</v>
      </c>
      <c r="P66" t="str">
        <f>LEFT(A66, FIND("_", A66)-1)</f>
        <v>BRFC</v>
      </c>
      <c r="Q66" t="str">
        <f>IF(COUNTIF(A66,"*Hard*")=1,"Hard",IF(COUNTIF(A66,"*Medium*")=1,"Medium","Easy"))</f>
        <v>Easy</v>
      </c>
      <c r="R66" t="str">
        <f>_xlfn.CONCAT(B66," &amp; ", C66 )</f>
        <v>150328 &amp; 443</v>
      </c>
      <c r="S66" t="str">
        <f>_xlfn.CONCAT(D66," &amp; ", E66)</f>
        <v>26227 &amp; 394</v>
      </c>
      <c r="T66" t="str">
        <f>_xlfn.CONCAT(TEXT(ROUND(K66,3),"#,##0.000")," &amp; Precision \cr")</f>
        <v>0.471 &amp; Precision \cr</v>
      </c>
      <c r="U66" t="str">
        <f>_xlfn.CONCAT(TEXT(ROUND(L66,3),"#,##0.000")," &amp; Recall \cr")</f>
        <v>0.015 &amp; Recall \cr</v>
      </c>
      <c r="V66" t="str">
        <f>_xlfn.CONCAT(TEXT(ROUND(M66,3),"#,##0.000")," &amp; F1 \cr")</f>
        <v>0.029 &amp; F1 \cr</v>
      </c>
      <c r="W66" t="str">
        <f>_xlfn.CONCAT(TEXT(ROUND(J66,3),"#,##0.000")," &amp; AUC \cr")</f>
        <v>0.646 &amp; AUC \cr</v>
      </c>
      <c r="X66" t="str">
        <f>_xlfn.CONCAT(TEXT(ROUND(I66,3),"#,##0.000")," &amp; $p$ \cr")</f>
        <v>0.980 &amp; $p$ \cr</v>
      </c>
      <c r="Y66" t="str">
        <f>_xlfn.CONCAT(A66," &amp; ",TEXT(ROUND(K66,4),"#,##0.0000"), " &amp; ", TEXT(ROUND(L66,4),"#,##0.0000"), " &amp; ", TEXT(ROUND(M66,4),"#,##0.0000"), " &amp; ", TEXT(ROUND(J66,4),"#,##0.0000"), " \cr")</f>
        <v>BRFC_Easy_Tomek_0_alpha_balanced_v2_Linear_Transform &amp; 0.4707 &amp; 0.0148 &amp; 0.0287 &amp; 0.6462 \cr</v>
      </c>
    </row>
    <row r="67" spans="1:25" x14ac:dyDescent="0.2">
      <c r="A67" t="s">
        <v>95</v>
      </c>
      <c r="B67">
        <v>141026</v>
      </c>
      <c r="C67">
        <v>9745</v>
      </c>
      <c r="D67">
        <v>18098</v>
      </c>
      <c r="E67">
        <v>8523</v>
      </c>
      <c r="F67">
        <f>B67+C67</f>
        <v>150771</v>
      </c>
      <c r="G67">
        <f>D67+E67</f>
        <v>26621</v>
      </c>
      <c r="H67">
        <f>B67+C67+D67+E67</f>
        <v>177392</v>
      </c>
      <c r="I67">
        <v>0.88364941413979903</v>
      </c>
      <c r="J67">
        <v>0.77432420308912797</v>
      </c>
      <c r="K67">
        <f>E67/(C67+E67+0.00001)</f>
        <v>0.46655353598283694</v>
      </c>
      <c r="L67">
        <f>E67/(D67+E67+0.00001)</f>
        <v>0.32016077520748254</v>
      </c>
      <c r="M67">
        <f>2/(1/(K67+0.00001)+1/(L67+0.00001))</f>
        <v>0.37974702990431153</v>
      </c>
      <c r="N67">
        <f>(B67+E67)/(B67+C67+D67+E67)</f>
        <v>0.8430425272842067</v>
      </c>
      <c r="O67">
        <f>COUNTIF(A67,"*Linear*")</f>
        <v>1</v>
      </c>
      <c r="P67" t="str">
        <f>LEFT(A67, FIND("_", A67)-1)</f>
        <v>KBFC</v>
      </c>
      <c r="Q67" t="str">
        <f>IF(COUNTIF(A67,"*Hard*")=1,"Hard",IF(COUNTIF(A67,"*Medium*")=1,"Medium","Easy"))</f>
        <v>Hard</v>
      </c>
      <c r="R67" t="str">
        <f>_xlfn.CONCAT(B67," &amp; ", C67 )</f>
        <v>141026 &amp; 9745</v>
      </c>
      <c r="S67" t="str">
        <f>_xlfn.CONCAT(D67," &amp; ", E67)</f>
        <v>18098 &amp; 8523</v>
      </c>
      <c r="T67" t="str">
        <f>_xlfn.CONCAT(TEXT(ROUND(K67,3),"#,##0.000")," &amp; Precision \cr")</f>
        <v>0.467 &amp; Precision \cr</v>
      </c>
      <c r="U67" t="str">
        <f>_xlfn.CONCAT(TEXT(ROUND(L67,3),"#,##0.000")," &amp; Recall \cr")</f>
        <v>0.320 &amp; Recall \cr</v>
      </c>
      <c r="V67" t="str">
        <f>_xlfn.CONCAT(TEXT(ROUND(M67,3),"#,##0.000")," &amp; F1 \cr")</f>
        <v>0.380 &amp; F1 \cr</v>
      </c>
      <c r="W67" t="str">
        <f>_xlfn.CONCAT(TEXT(ROUND(J67,3),"#,##0.000")," &amp; AUC \cr")</f>
        <v>0.774 &amp; AUC \cr</v>
      </c>
      <c r="X67" t="str">
        <f>_xlfn.CONCAT(TEXT(ROUND(I67,3),"#,##0.000")," &amp; $p$ \cr")</f>
        <v>0.884 &amp; $p$ \cr</v>
      </c>
      <c r="Y67" t="str">
        <f>_xlfn.CONCAT(A67," &amp; ",TEXT(ROUND(K67,4),"#,##0.0000"), " &amp; ", TEXT(ROUND(L67,4),"#,##0.0000"), " &amp; ", TEXT(ROUND(M67,4),"#,##0.0000"), " &amp; ", TEXT(ROUND(J67,4),"#,##0.0000"), " \cr")</f>
        <v>KBFC_Hard_Tomek_0_alpha_balanced_gamma_0_0_v2_Linear_Transform &amp; 0.4666 &amp; 0.3202 &amp; 0.3797 &amp; 0.7743 \cr</v>
      </c>
    </row>
    <row r="68" spans="1:25" x14ac:dyDescent="0.2">
      <c r="A68" t="s">
        <v>151</v>
      </c>
      <c r="B68">
        <v>140976</v>
      </c>
      <c r="C68">
        <v>9795</v>
      </c>
      <c r="D68">
        <v>18200</v>
      </c>
      <c r="E68">
        <v>8421</v>
      </c>
      <c r="F68">
        <f>B68+C68</f>
        <v>150771</v>
      </c>
      <c r="G68">
        <f>D68+E68</f>
        <v>26621</v>
      </c>
      <c r="H68">
        <f>B68+C68+D68+E68</f>
        <v>177392</v>
      </c>
      <c r="I68">
        <v>0.87311496190912996</v>
      </c>
      <c r="J68">
        <v>0.77323419076181898</v>
      </c>
      <c r="K68">
        <f>E68/(C68+E68+0.00001)</f>
        <v>0.46228590224951366</v>
      </c>
      <c r="L68">
        <f>E68/(D68+E68+0.00001)</f>
        <v>0.3163292136597689</v>
      </c>
      <c r="M68">
        <f>2/(1/(K68+0.00001)+1/(L68+0.00001))</f>
        <v>0.37563762334290346</v>
      </c>
      <c r="N68">
        <f>(B68+E68)/(B68+C68+D68+E68)</f>
        <v>0.84218566789934157</v>
      </c>
      <c r="O68">
        <f>COUNTIF(A68,"*Linear*")</f>
        <v>1</v>
      </c>
      <c r="P68" t="str">
        <f>LEFT(A68, FIND("_", A68)-1)</f>
        <v>KBFC</v>
      </c>
      <c r="Q68" t="str">
        <f>IF(COUNTIF(A68,"*Hard*")=1,"Hard",IF(COUNTIF(A68,"*Medium*")=1,"Medium","Easy"))</f>
        <v>Hard</v>
      </c>
      <c r="R68" t="str">
        <f>_xlfn.CONCAT(B68," &amp; ", C68 )</f>
        <v>140976 &amp; 9795</v>
      </c>
      <c r="S68" t="str">
        <f>_xlfn.CONCAT(D68," &amp; ", E68)</f>
        <v>18200 &amp; 8421</v>
      </c>
      <c r="T68" t="str">
        <f>_xlfn.CONCAT(TEXT(ROUND(K68,3),"#,##0.000")," &amp; Precision \cr")</f>
        <v>0.462 &amp; Precision \cr</v>
      </c>
      <c r="U68" t="str">
        <f>_xlfn.CONCAT(TEXT(ROUND(L68,3),"#,##0.000")," &amp; Recall \cr")</f>
        <v>0.316 &amp; Recall \cr</v>
      </c>
      <c r="V68" t="str">
        <f>_xlfn.CONCAT(TEXT(ROUND(M68,3),"#,##0.000")," &amp; F1 \cr")</f>
        <v>0.376 &amp; F1 \cr</v>
      </c>
      <c r="W68" t="str">
        <f>_xlfn.CONCAT(TEXT(ROUND(J68,3),"#,##0.000")," &amp; AUC \cr")</f>
        <v>0.773 &amp; AUC \cr</v>
      </c>
      <c r="X68" t="str">
        <f>_xlfn.CONCAT(TEXT(ROUND(I68,3),"#,##0.000")," &amp; $p$ \cr")</f>
        <v>0.873 &amp; $p$ \cr</v>
      </c>
      <c r="Y68" t="str">
        <f>_xlfn.CONCAT(A68," &amp; ",TEXT(ROUND(K68,4),"#,##0.0000"), " &amp; ", TEXT(ROUND(L68,4),"#,##0.0000"), " &amp; ", TEXT(ROUND(M68,4),"#,##0.0000"), " &amp; ", TEXT(ROUND(J68,4),"#,##0.0000"), " \cr")</f>
        <v>KBFC_Hard_Tomek_2_alpha_balanced_gamma_0_0_v2_Linear_Transform &amp; 0.4623 &amp; 0.3163 &amp; 0.3756 &amp; 0.7732 \cr</v>
      </c>
    </row>
    <row r="69" spans="1:25" x14ac:dyDescent="0.2">
      <c r="A69" t="s">
        <v>247</v>
      </c>
      <c r="B69">
        <v>150326</v>
      </c>
      <c r="C69">
        <v>445</v>
      </c>
      <c r="D69">
        <v>26249</v>
      </c>
      <c r="E69">
        <v>372</v>
      </c>
      <c r="F69">
        <f>B69+C69</f>
        <v>150771</v>
      </c>
      <c r="G69">
        <f>D69+E69</f>
        <v>26621</v>
      </c>
      <c r="H69">
        <f>B69+C69+D69+E69</f>
        <v>177392</v>
      </c>
      <c r="I69">
        <v>0.98050967279303203</v>
      </c>
      <c r="J69">
        <v>0.64891685303957602</v>
      </c>
      <c r="K69">
        <f>E69/(C69+E69+0.00001)</f>
        <v>0.45532435183201531</v>
      </c>
      <c r="L69">
        <f>E69/(D69+E69+0.00001)</f>
        <v>1.3973930350484982E-2</v>
      </c>
      <c r="M69">
        <f>2/(1/(K69+0.00001)+1/(L69+0.00001))</f>
        <v>2.713452300469342E-2</v>
      </c>
      <c r="N69">
        <f>(B69+E69)/(B69+C69+D69+E69)</f>
        <v>0.84951970776585195</v>
      </c>
      <c r="O69">
        <f>COUNTIF(A69,"*Linear*")</f>
        <v>1</v>
      </c>
      <c r="P69" t="str">
        <f>LEFT(A69, FIND("_", A69)-1)</f>
        <v>BRFC</v>
      </c>
      <c r="Q69" t="str">
        <f>IF(COUNTIF(A69,"*Hard*")=1,"Hard",IF(COUNTIF(A69,"*Medium*")=1,"Medium","Easy"))</f>
        <v>Easy</v>
      </c>
      <c r="R69" t="str">
        <f>_xlfn.CONCAT(B69," &amp; ", C69 )</f>
        <v>150326 &amp; 445</v>
      </c>
      <c r="S69" t="str">
        <f>_xlfn.CONCAT(D69," &amp; ", E69)</f>
        <v>26249 &amp; 372</v>
      </c>
      <c r="T69" t="str">
        <f>_xlfn.CONCAT(TEXT(ROUND(K69,3),"#,##0.000")," &amp; Precision \cr")</f>
        <v>0.455 &amp; Precision \cr</v>
      </c>
      <c r="U69" t="str">
        <f>_xlfn.CONCAT(TEXT(ROUND(L69,3),"#,##0.000")," &amp; Recall \cr")</f>
        <v>0.014 &amp; Recall \cr</v>
      </c>
      <c r="V69" t="str">
        <f>_xlfn.CONCAT(TEXT(ROUND(M69,3),"#,##0.000")," &amp; F1 \cr")</f>
        <v>0.027 &amp; F1 \cr</v>
      </c>
      <c r="W69" t="str">
        <f>_xlfn.CONCAT(TEXT(ROUND(J69,3),"#,##0.000")," &amp; AUC \cr")</f>
        <v>0.649 &amp; AUC \cr</v>
      </c>
      <c r="X69" t="str">
        <f>_xlfn.CONCAT(TEXT(ROUND(I69,3),"#,##0.000")," &amp; $p$ \cr")</f>
        <v>0.981 &amp; $p$ \cr</v>
      </c>
      <c r="Y69" t="str">
        <f>_xlfn.CONCAT(A69," &amp; ",TEXT(ROUND(K69,4),"#,##0.0000"), " &amp; ", TEXT(ROUND(L69,4),"#,##0.0000"), " &amp; ", TEXT(ROUND(M69,4),"#,##0.0000"), " &amp; ", TEXT(ROUND(J69,4),"#,##0.0000"), " \cr")</f>
        <v>BRFC_Easy_Tomek_0_alpha_balanced_v1_Linear_Transform &amp; 0.4553 &amp; 0.0140 &amp; 0.0271 &amp; 0.6489 \cr</v>
      </c>
    </row>
    <row r="70" spans="1:25" x14ac:dyDescent="0.2">
      <c r="A70" t="s">
        <v>209</v>
      </c>
      <c r="B70">
        <v>142025</v>
      </c>
      <c r="C70">
        <v>8746</v>
      </c>
      <c r="D70">
        <v>19603</v>
      </c>
      <c r="E70">
        <v>7018</v>
      </c>
      <c r="F70">
        <f>B70+C70</f>
        <v>150771</v>
      </c>
      <c r="G70">
        <f>D70+E70</f>
        <v>26621</v>
      </c>
      <c r="H70">
        <f>B70+C70+D70+E70</f>
        <v>177392</v>
      </c>
      <c r="I70">
        <v>0.50045378376727101</v>
      </c>
      <c r="J70">
        <v>0.75498319290712002</v>
      </c>
      <c r="K70">
        <f>E70/(C70+E70+0.00001)</f>
        <v>0.44519157545978716</v>
      </c>
      <c r="L70">
        <f>E70/(D70+E70+0.00001)</f>
        <v>0.26362646021425701</v>
      </c>
      <c r="M70">
        <f>2/(1/(K70+0.00001)+1/(L70+0.00001))</f>
        <v>0.33116554566493772</v>
      </c>
      <c r="N70">
        <f>(B70+E70)/(B70+C70+D70+E70)</f>
        <v>0.84019008748985302</v>
      </c>
      <c r="O70">
        <f>COUNTIF(A70,"*Linear*")</f>
        <v>1</v>
      </c>
      <c r="P70" t="str">
        <f>LEFT(A70, FIND("_", A70)-1)</f>
        <v>RUSBoost</v>
      </c>
      <c r="Q70" t="str">
        <f>IF(COUNTIF(A70,"*Hard*")=1,"Hard",IF(COUNTIF(A70,"*Medium*")=1,"Medium","Easy"))</f>
        <v>Hard</v>
      </c>
      <c r="R70" t="str">
        <f>_xlfn.CONCAT(B70," &amp; ", C70 )</f>
        <v>142025 &amp; 8746</v>
      </c>
      <c r="S70" t="str">
        <f>_xlfn.CONCAT(D70," &amp; ", E70)</f>
        <v>19603 &amp; 7018</v>
      </c>
      <c r="T70" t="str">
        <f>_xlfn.CONCAT(TEXT(ROUND(K70,3),"#,##0.000")," &amp; Precision \cr")</f>
        <v>0.445 &amp; Precision \cr</v>
      </c>
      <c r="U70" t="str">
        <f>_xlfn.CONCAT(TEXT(ROUND(L70,3),"#,##0.000")," &amp; Recall \cr")</f>
        <v>0.264 &amp; Recall \cr</v>
      </c>
      <c r="V70" t="str">
        <f>_xlfn.CONCAT(TEXT(ROUND(M70,3),"#,##0.000")," &amp; F1 \cr")</f>
        <v>0.331 &amp; F1 \cr</v>
      </c>
      <c r="W70" t="str">
        <f>_xlfn.CONCAT(TEXT(ROUND(J70,3),"#,##0.000")," &amp; AUC \cr")</f>
        <v>0.755 &amp; AUC \cr</v>
      </c>
      <c r="X70" t="str">
        <f>_xlfn.CONCAT(TEXT(ROUND(I70,3),"#,##0.000")," &amp; $p$ \cr")</f>
        <v>0.500 &amp; $p$ \cr</v>
      </c>
      <c r="Y70" t="str">
        <f>_xlfn.CONCAT(A70," &amp; ",TEXT(ROUND(K70,4),"#,##0.0000"), " &amp; ", TEXT(ROUND(L70,4),"#,##0.0000"), " &amp; ", TEXT(ROUND(M70,4),"#,##0.0000"), " &amp; ", TEXT(ROUND(J70,4),"#,##0.0000"), " \cr")</f>
        <v>RUSBoost_Hard_Tomek_1_v1_Linear_Transform &amp; 0.4452 &amp; 0.2636 &amp; 0.3312 &amp; 0.7550 \cr</v>
      </c>
    </row>
    <row r="71" spans="1:25" x14ac:dyDescent="0.2">
      <c r="A71" t="s">
        <v>207</v>
      </c>
      <c r="B71">
        <v>142526</v>
      </c>
      <c r="C71">
        <v>8245</v>
      </c>
      <c r="D71">
        <v>20024</v>
      </c>
      <c r="E71">
        <v>6597</v>
      </c>
      <c r="F71">
        <f>B71+C71</f>
        <v>150771</v>
      </c>
      <c r="G71">
        <f>D71+E71</f>
        <v>26621</v>
      </c>
      <c r="H71">
        <f>B71+C71+D71+E71</f>
        <v>177392</v>
      </c>
      <c r="I71">
        <v>0.50045499296213503</v>
      </c>
      <c r="J71">
        <v>0.75207655457504596</v>
      </c>
      <c r="K71">
        <f>E71/(C71+E71+0.00001)</f>
        <v>0.44448187545850837</v>
      </c>
      <c r="L71">
        <f>E71/(D71+E71+0.00001)</f>
        <v>0.24781187774771352</v>
      </c>
      <c r="M71">
        <f>2/(1/(K71+0.00001)+1/(L71+0.00001))</f>
        <v>0.31822222427211605</v>
      </c>
      <c r="N71">
        <f>(B71+E71)/(B71+C71+D71+E71)</f>
        <v>0.84064106611346623</v>
      </c>
      <c r="O71">
        <f>COUNTIF(A71,"*Linear*")</f>
        <v>1</v>
      </c>
      <c r="P71" t="str">
        <f>LEFT(A71, FIND("_", A71)-1)</f>
        <v>RUSBoost</v>
      </c>
      <c r="Q71" t="str">
        <f>IF(COUNTIF(A71,"*Hard*")=1,"Hard",IF(COUNTIF(A71,"*Medium*")=1,"Medium","Easy"))</f>
        <v>Hard</v>
      </c>
      <c r="R71" t="str">
        <f>_xlfn.CONCAT(B71," &amp; ", C71 )</f>
        <v>142526 &amp; 8245</v>
      </c>
      <c r="S71" t="str">
        <f>_xlfn.CONCAT(D71," &amp; ", E71)</f>
        <v>20024 &amp; 6597</v>
      </c>
      <c r="T71" t="str">
        <f>_xlfn.CONCAT(TEXT(ROUND(K71,3),"#,##0.000")," &amp; Precision \cr")</f>
        <v>0.444 &amp; Precision \cr</v>
      </c>
      <c r="U71" t="str">
        <f>_xlfn.CONCAT(TEXT(ROUND(L71,3),"#,##0.000")," &amp; Recall \cr")</f>
        <v>0.248 &amp; Recall \cr</v>
      </c>
      <c r="V71" t="str">
        <f>_xlfn.CONCAT(TEXT(ROUND(M71,3),"#,##0.000")," &amp; F1 \cr")</f>
        <v>0.318 &amp; F1 \cr</v>
      </c>
      <c r="W71" t="str">
        <f>_xlfn.CONCAT(TEXT(ROUND(J71,3),"#,##0.000")," &amp; AUC \cr")</f>
        <v>0.752 &amp; AUC \cr</v>
      </c>
      <c r="X71" t="str">
        <f>_xlfn.CONCAT(TEXT(ROUND(I71,3),"#,##0.000")," &amp; $p$ \cr")</f>
        <v>0.500 &amp; $p$ \cr</v>
      </c>
      <c r="Y71" t="str">
        <f>_xlfn.CONCAT(A71," &amp; ",TEXT(ROUND(K71,4),"#,##0.0000"), " &amp; ", TEXT(ROUND(L71,4),"#,##0.0000"), " &amp; ", TEXT(ROUND(M71,4),"#,##0.0000"), " &amp; ", TEXT(ROUND(J71,4),"#,##0.0000"), " \cr")</f>
        <v>RUSBoost_Hard_Tomek_0_v2_Linear_Transform &amp; 0.4445 &amp; 0.2478 &amp; 0.3182 &amp; 0.7521 \cr</v>
      </c>
    </row>
    <row r="72" spans="1:25" x14ac:dyDescent="0.2">
      <c r="A72" t="s">
        <v>5</v>
      </c>
      <c r="B72">
        <v>142185</v>
      </c>
      <c r="C72">
        <v>8586</v>
      </c>
      <c r="D72">
        <v>19754</v>
      </c>
      <c r="E72">
        <v>6867</v>
      </c>
      <c r="F72">
        <f>B72+C72</f>
        <v>150771</v>
      </c>
      <c r="G72">
        <f>D72+E72</f>
        <v>26621</v>
      </c>
      <c r="H72">
        <f>B72+C72+D72+E72</f>
        <v>177392</v>
      </c>
      <c r="I72">
        <v>0.49835675316330602</v>
      </c>
      <c r="J72">
        <v>0.75404180472876703</v>
      </c>
      <c r="K72">
        <f>E72/(C72+E72+0.00001)</f>
        <v>0.44437973180328755</v>
      </c>
      <c r="L72">
        <f>E72/(D72+E72+0.00001)</f>
        <v>0.25795424655048488</v>
      </c>
      <c r="M72">
        <f>2/(1/(K72+0.00001)+1/(L72+0.00001))</f>
        <v>0.32643557485956226</v>
      </c>
      <c r="N72">
        <f>(B72+E72)/(B72+C72+D72+E72)</f>
        <v>0.84024082258500943</v>
      </c>
      <c r="O72">
        <f>COUNTIF(A72,"*Linear*")</f>
        <v>1</v>
      </c>
      <c r="P72" t="str">
        <f>LEFT(A72, FIND("_", A72)-1)</f>
        <v>AdaBoost</v>
      </c>
      <c r="Q72" t="str">
        <f>IF(COUNTIF(A72,"*Hard*")=1,"Hard",IF(COUNTIF(A72,"*Medium*")=1,"Medium","Easy"))</f>
        <v>Hard</v>
      </c>
      <c r="R72" t="str">
        <f>_xlfn.CONCAT(B72," &amp; ", C72 )</f>
        <v>142185 &amp; 8586</v>
      </c>
      <c r="S72" t="str">
        <f>_xlfn.CONCAT(D72," &amp; ", E72)</f>
        <v>19754 &amp; 6867</v>
      </c>
      <c r="T72" t="str">
        <f>_xlfn.CONCAT(TEXT(ROUND(K72,3),"#,##0.000")," &amp; Precision \cr")</f>
        <v>0.444 &amp; Precision \cr</v>
      </c>
      <c r="U72" t="str">
        <f>_xlfn.CONCAT(TEXT(ROUND(L72,3),"#,##0.000")," &amp; Recall \cr")</f>
        <v>0.258 &amp; Recall \cr</v>
      </c>
      <c r="V72" t="str">
        <f>_xlfn.CONCAT(TEXT(ROUND(M72,3),"#,##0.000")," &amp; F1 \cr")</f>
        <v>0.326 &amp; F1 \cr</v>
      </c>
      <c r="W72" t="str">
        <f>_xlfn.CONCAT(TEXT(ROUND(J72,3),"#,##0.000")," &amp; AUC \cr")</f>
        <v>0.754 &amp; AUC \cr</v>
      </c>
      <c r="X72" t="str">
        <f>_xlfn.CONCAT(TEXT(ROUND(I72,3),"#,##0.000")," &amp; $p$ \cr")</f>
        <v>0.498 &amp; $p$ \cr</v>
      </c>
      <c r="Y72" t="str">
        <f>_xlfn.CONCAT(A72," &amp; ",TEXT(ROUND(K72,4),"#,##0.0000"), " &amp; ", TEXT(ROUND(L72,4),"#,##0.0000"), " &amp; ", TEXT(ROUND(M72,4),"#,##0.0000"), " &amp; ", TEXT(ROUND(J72,4),"#,##0.0000"), " \cr")</f>
        <v>AdaBoost_Hard_Tomek_0_v1_Linear_Transform &amp; 0.4444 &amp; 0.2580 &amp; 0.3264 &amp; 0.7540 \cr</v>
      </c>
    </row>
    <row r="73" spans="1:25" x14ac:dyDescent="0.2">
      <c r="A73" t="s">
        <v>371</v>
      </c>
      <c r="B73">
        <v>143808</v>
      </c>
      <c r="C73">
        <v>6963</v>
      </c>
      <c r="D73">
        <v>21053</v>
      </c>
      <c r="E73">
        <v>5568</v>
      </c>
      <c r="F73">
        <f>B73+C73</f>
        <v>150771</v>
      </c>
      <c r="G73">
        <f>D73+E73</f>
        <v>26621</v>
      </c>
      <c r="H73">
        <f>B73+C73+D73+E73</f>
        <v>177392</v>
      </c>
      <c r="I73">
        <v>0.78225</v>
      </c>
      <c r="J73">
        <v>0.72580797565668997</v>
      </c>
      <c r="K73">
        <f>E73/(C73+E73+0.00001)</f>
        <v>0.44433804130210036</v>
      </c>
      <c r="L73">
        <f>E73/(D73+E73+0.00001)</f>
        <v>0.20915818331048489</v>
      </c>
      <c r="M73">
        <f>2/(1/(K73+0.00001)+1/(L73+0.00001))</f>
        <v>0.28444120912784071</v>
      </c>
      <c r="N73">
        <f>(B73+E73)/(B73+C73+D73+E73)</f>
        <v>0.84206728601064307</v>
      </c>
      <c r="O73">
        <f>COUNTIF(A73,"*Linear*")</f>
        <v>1</v>
      </c>
      <c r="P73" t="str">
        <f>LEFT(A73, FIND("_", A73)-1)</f>
        <v>BRFC</v>
      </c>
      <c r="Q73" t="str">
        <f>IF(COUNTIF(A73,"*Hard*")=1,"Hard",IF(COUNTIF(A73,"*Medium*")=1,"Medium","Easy"))</f>
        <v>Medium</v>
      </c>
      <c r="R73" t="str">
        <f>_xlfn.CONCAT(B73," &amp; ", C73 )</f>
        <v>143808 &amp; 6963</v>
      </c>
      <c r="S73" t="str">
        <f>_xlfn.CONCAT(D73," &amp; ", E73)</f>
        <v>21053 &amp; 5568</v>
      </c>
      <c r="T73" t="str">
        <f>_xlfn.CONCAT(TEXT(ROUND(K73,3),"#,##0.000")," &amp; Precision \cr")</f>
        <v>0.444 &amp; Precision \cr</v>
      </c>
      <c r="U73" t="str">
        <f>_xlfn.CONCAT(TEXT(ROUND(L73,3),"#,##0.000")," &amp; Recall \cr")</f>
        <v>0.209 &amp; Recall \cr</v>
      </c>
      <c r="V73" t="str">
        <f>_xlfn.CONCAT(TEXT(ROUND(M73,3),"#,##0.000")," &amp; F1 \cr")</f>
        <v>0.284 &amp; F1 \cr</v>
      </c>
      <c r="W73" t="str">
        <f>_xlfn.CONCAT(TEXT(ROUND(J73,3),"#,##0.000")," &amp; AUC \cr")</f>
        <v>0.726 &amp; AUC \cr</v>
      </c>
      <c r="X73" t="str">
        <f>_xlfn.CONCAT(TEXT(ROUND(I73,3),"#,##0.000")," &amp; $p$ \cr")</f>
        <v>0.782 &amp; $p$ \cr</v>
      </c>
      <c r="Y73" t="str">
        <f>_xlfn.CONCAT(A73," &amp; ",TEXT(ROUND(K73,4),"#,##0.0000"), " &amp; ", TEXT(ROUND(L73,4),"#,##0.0000"), " &amp; ", TEXT(ROUND(M73,4),"#,##0.0000"), " &amp; ", TEXT(ROUND(J73,4),"#,##0.0000"), " \cr")</f>
        <v>BRFC_Medium_Tomek_1_alpha_0_5_v1_Linear_Transform &amp; 0.4443 &amp; 0.2092 &amp; 0.2844 &amp; 0.7258 \cr</v>
      </c>
    </row>
    <row r="74" spans="1:25" x14ac:dyDescent="0.2">
      <c r="A74" t="s">
        <v>215</v>
      </c>
      <c r="B74">
        <v>142423</v>
      </c>
      <c r="C74">
        <v>8348</v>
      </c>
      <c r="D74">
        <v>19947</v>
      </c>
      <c r="E74">
        <v>6674</v>
      </c>
      <c r="F74">
        <f>B74+C74</f>
        <v>150771</v>
      </c>
      <c r="G74">
        <f>D74+E74</f>
        <v>26621</v>
      </c>
      <c r="H74">
        <f>B74+C74+D74+E74</f>
        <v>177392</v>
      </c>
      <c r="I74">
        <v>0.50046500927303506</v>
      </c>
      <c r="J74">
        <v>0.75253445440393096</v>
      </c>
      <c r="K74">
        <f>E74/(C74+E74+0.00001)</f>
        <v>0.44428171984803505</v>
      </c>
      <c r="L74">
        <f>E74/(D74+E74+0.00001)</f>
        <v>0.25070433107294832</v>
      </c>
      <c r="M74">
        <f>2/(1/(K74+0.00001)+1/(L74+0.00001))</f>
        <v>0.32054483898475883</v>
      </c>
      <c r="N74">
        <f>(B74+E74)/(B74+C74+D74+E74)</f>
        <v>0.84049449806079191</v>
      </c>
      <c r="O74">
        <f>COUNTIF(A74,"*Linear*")</f>
        <v>1</v>
      </c>
      <c r="P74" t="str">
        <f>LEFT(A74, FIND("_", A74)-1)</f>
        <v>RUSBoost</v>
      </c>
      <c r="Q74" t="str">
        <f>IF(COUNTIF(A74,"*Hard*")=1,"Hard",IF(COUNTIF(A74,"*Medium*")=1,"Medium","Easy"))</f>
        <v>Hard</v>
      </c>
      <c r="R74" t="str">
        <f>_xlfn.CONCAT(B74," &amp; ", C74 )</f>
        <v>142423 &amp; 8348</v>
      </c>
      <c r="S74" t="str">
        <f>_xlfn.CONCAT(D74," &amp; ", E74)</f>
        <v>19947 &amp; 6674</v>
      </c>
      <c r="T74" t="str">
        <f>_xlfn.CONCAT(TEXT(ROUND(K74,3),"#,##0.000")," &amp; Precision \cr")</f>
        <v>0.444 &amp; Precision \cr</v>
      </c>
      <c r="U74" t="str">
        <f>_xlfn.CONCAT(TEXT(ROUND(L74,3),"#,##0.000")," &amp; Recall \cr")</f>
        <v>0.251 &amp; Recall \cr</v>
      </c>
      <c r="V74" t="str">
        <f>_xlfn.CONCAT(TEXT(ROUND(M74,3),"#,##0.000")," &amp; F1 \cr")</f>
        <v>0.321 &amp; F1 \cr</v>
      </c>
      <c r="W74" t="str">
        <f>_xlfn.CONCAT(TEXT(ROUND(J74,3),"#,##0.000")," &amp; AUC \cr")</f>
        <v>0.753 &amp; AUC \cr</v>
      </c>
      <c r="X74" t="str">
        <f>_xlfn.CONCAT(TEXT(ROUND(I74,3),"#,##0.000")," &amp; $p$ \cr")</f>
        <v>0.500 &amp; $p$ \cr</v>
      </c>
      <c r="Y74" t="str">
        <f>_xlfn.CONCAT(A74," &amp; ",TEXT(ROUND(K74,4),"#,##0.0000"), " &amp; ", TEXT(ROUND(L74,4),"#,##0.0000"), " &amp; ", TEXT(ROUND(M74,4),"#,##0.0000"), " &amp; ", TEXT(ROUND(J74,4),"#,##0.0000"), " \cr")</f>
        <v>RUSBoost_Hard_Tomek_2_v2_Linear_Transform &amp; 0.4443 &amp; 0.2507 &amp; 0.3205 &amp; 0.7525 \cr</v>
      </c>
    </row>
    <row r="75" spans="1:25" x14ac:dyDescent="0.2">
      <c r="A75" t="s">
        <v>339</v>
      </c>
      <c r="B75">
        <v>141401</v>
      </c>
      <c r="C75">
        <v>9370</v>
      </c>
      <c r="D75">
        <v>19131</v>
      </c>
      <c r="E75">
        <v>7490</v>
      </c>
      <c r="F75">
        <f>B75+C75</f>
        <v>150771</v>
      </c>
      <c r="G75">
        <f>D75+E75</f>
        <v>26621</v>
      </c>
      <c r="H75">
        <f>B75+C75+D75+E75</f>
        <v>177392</v>
      </c>
      <c r="I75">
        <v>0.35348576396885401</v>
      </c>
      <c r="J75">
        <v>0.75479781677707902</v>
      </c>
      <c r="K75">
        <f>E75/(C75+E75+0.00001)</f>
        <v>0.44424673757755234</v>
      </c>
      <c r="L75">
        <f>E75/(D75+E75+0.00001)</f>
        <v>0.28135682345465729</v>
      </c>
      <c r="M75">
        <f>2/(1/(K75+0.00001)+1/(L75+0.00001))</f>
        <v>0.34452879912750412</v>
      </c>
      <c r="N75">
        <f>(B75+E75)/(B75+C75+D75+E75)</f>
        <v>0.83933322810498778</v>
      </c>
      <c r="O75">
        <f>COUNTIF(A75,"*Linear*")</f>
        <v>1</v>
      </c>
      <c r="P75" t="str">
        <f>LEFT(A75, FIND("_", A75)-1)</f>
        <v>LRC</v>
      </c>
      <c r="Q75" t="str">
        <f>IF(COUNTIF(A75,"*Hard*")=1,"Hard",IF(COUNTIF(A75,"*Medium*")=1,"Medium","Easy"))</f>
        <v>Hard</v>
      </c>
      <c r="R75" t="str">
        <f>_xlfn.CONCAT(B75," &amp; ", C75 )</f>
        <v>141401 &amp; 9370</v>
      </c>
      <c r="S75" t="str">
        <f>_xlfn.CONCAT(D75," &amp; ", E75)</f>
        <v>19131 &amp; 7490</v>
      </c>
      <c r="T75" t="str">
        <f>_xlfn.CONCAT(TEXT(ROUND(K75,3),"#,##0.000")," &amp; Precision \cr")</f>
        <v>0.444 &amp; Precision \cr</v>
      </c>
      <c r="U75" t="str">
        <f>_xlfn.CONCAT(TEXT(ROUND(L75,3),"#,##0.000")," &amp; Recall \cr")</f>
        <v>0.281 &amp; Recall \cr</v>
      </c>
      <c r="V75" t="str">
        <f>_xlfn.CONCAT(TEXT(ROUND(M75,3),"#,##0.000")," &amp; F1 \cr")</f>
        <v>0.345 &amp; F1 \cr</v>
      </c>
      <c r="W75" t="str">
        <f>_xlfn.CONCAT(TEXT(ROUND(J75,3),"#,##0.000")," &amp; AUC \cr")</f>
        <v>0.755 &amp; AUC \cr</v>
      </c>
      <c r="X75" t="str">
        <f>_xlfn.CONCAT(TEXT(ROUND(I75,3),"#,##0.000")," &amp; $p$ \cr")</f>
        <v>0.353 &amp; $p$ \cr</v>
      </c>
      <c r="Y75" t="str">
        <f>_xlfn.CONCAT(A75," &amp; ",TEXT(ROUND(K75,4),"#,##0.0000"), " &amp; ", TEXT(ROUND(L75,4),"#,##0.0000"), " &amp; ", TEXT(ROUND(M75,4),"#,##0.0000"), " &amp; ", TEXT(ROUND(J75,4),"#,##0.0000"), " \cr")</f>
        <v>LRC_Hard_Tomek_2_alpha_0_5_v1_Linear_Transform &amp; 0.4442 &amp; 0.2814 &amp; 0.3445 &amp; 0.7548 \cr</v>
      </c>
    </row>
    <row r="76" spans="1:25" x14ac:dyDescent="0.2">
      <c r="A76" t="s">
        <v>213</v>
      </c>
      <c r="B76">
        <v>141931</v>
      </c>
      <c r="C76">
        <v>8840</v>
      </c>
      <c r="D76">
        <v>19569</v>
      </c>
      <c r="E76">
        <v>7052</v>
      </c>
      <c r="F76">
        <f>B76+C76</f>
        <v>150771</v>
      </c>
      <c r="G76">
        <f>D76+E76</f>
        <v>26621</v>
      </c>
      <c r="H76">
        <f>B76+C76+D76+E76</f>
        <v>177392</v>
      </c>
      <c r="I76">
        <v>0.50045600799280898</v>
      </c>
      <c r="J76">
        <v>0.75507392796139405</v>
      </c>
      <c r="K76">
        <f>E76/(C76+E76+0.00001)</f>
        <v>0.44374528036512378</v>
      </c>
      <c r="L76">
        <f>E76/(D76+E76+0.00001)</f>
        <v>0.2649036473968282</v>
      </c>
      <c r="M76">
        <f>2/(1/(K76+0.00001)+1/(L76+0.00001))</f>
        <v>0.33176798154360565</v>
      </c>
      <c r="N76">
        <f>(B76+E76)/(B76+C76+D76+E76)</f>
        <v>0.83985185352214309</v>
      </c>
      <c r="O76">
        <f>COUNTIF(A76,"*Linear*")</f>
        <v>1</v>
      </c>
      <c r="P76" t="str">
        <f>LEFT(A76, FIND("_", A76)-1)</f>
        <v>RUSBoost</v>
      </c>
      <c r="Q76" t="str">
        <f>IF(COUNTIF(A76,"*Hard*")=1,"Hard",IF(COUNTIF(A76,"*Medium*")=1,"Medium","Easy"))</f>
        <v>Hard</v>
      </c>
      <c r="R76" t="str">
        <f>_xlfn.CONCAT(B76," &amp; ", C76 )</f>
        <v>141931 &amp; 8840</v>
      </c>
      <c r="S76" t="str">
        <f>_xlfn.CONCAT(D76," &amp; ", E76)</f>
        <v>19569 &amp; 7052</v>
      </c>
      <c r="T76" t="str">
        <f>_xlfn.CONCAT(TEXT(ROUND(K76,3),"#,##0.000")," &amp; Precision \cr")</f>
        <v>0.444 &amp; Precision \cr</v>
      </c>
      <c r="U76" t="str">
        <f>_xlfn.CONCAT(TEXT(ROUND(L76,3),"#,##0.000")," &amp; Recall \cr")</f>
        <v>0.265 &amp; Recall \cr</v>
      </c>
      <c r="V76" t="str">
        <f>_xlfn.CONCAT(TEXT(ROUND(M76,3),"#,##0.000")," &amp; F1 \cr")</f>
        <v>0.332 &amp; F1 \cr</v>
      </c>
      <c r="W76" t="str">
        <f>_xlfn.CONCAT(TEXT(ROUND(J76,3),"#,##0.000")," &amp; AUC \cr")</f>
        <v>0.755 &amp; AUC \cr</v>
      </c>
      <c r="X76" t="str">
        <f>_xlfn.CONCAT(TEXT(ROUND(I76,3),"#,##0.000")," &amp; $p$ \cr")</f>
        <v>0.500 &amp; $p$ \cr</v>
      </c>
      <c r="Y76" t="str">
        <f>_xlfn.CONCAT(A76," &amp; ",TEXT(ROUND(K76,4),"#,##0.0000"), " &amp; ", TEXT(ROUND(L76,4),"#,##0.0000"), " &amp; ", TEXT(ROUND(M76,4),"#,##0.0000"), " &amp; ", TEXT(ROUND(J76,4),"#,##0.0000"), " \cr")</f>
        <v>RUSBoost_Hard_Tomek_2_v1_Linear_Transform &amp; 0.4437 &amp; 0.2649 &amp; 0.3318 &amp; 0.7551 \cr</v>
      </c>
    </row>
    <row r="77" spans="1:25" x14ac:dyDescent="0.2">
      <c r="A77" t="s">
        <v>211</v>
      </c>
      <c r="B77">
        <v>142288</v>
      </c>
      <c r="C77">
        <v>8483</v>
      </c>
      <c r="D77">
        <v>19882</v>
      </c>
      <c r="E77">
        <v>6739</v>
      </c>
      <c r="F77">
        <f>B77+C77</f>
        <v>150771</v>
      </c>
      <c r="G77">
        <f>D77+E77</f>
        <v>26621</v>
      </c>
      <c r="H77">
        <f>B77+C77+D77+E77</f>
        <v>177392</v>
      </c>
      <c r="I77">
        <v>0.50045892870035402</v>
      </c>
      <c r="J77">
        <v>0.752318555746187</v>
      </c>
      <c r="K77">
        <f>E77/(C77+E77+0.00001)</f>
        <v>0.44271449189152906</v>
      </c>
      <c r="L77">
        <f>E77/(D77+E77+0.00001)</f>
        <v>0.25314601245139323</v>
      </c>
      <c r="M77">
        <f>2/(1/(K77+0.00001)+1/(L77+0.00001))</f>
        <v>0.32211957737674368</v>
      </c>
      <c r="N77">
        <f>(B77+E77)/(B77+C77+D77+E77)</f>
        <v>0.84009989176513034</v>
      </c>
      <c r="O77">
        <f>COUNTIF(A77,"*Linear*")</f>
        <v>1</v>
      </c>
      <c r="P77" t="str">
        <f>LEFT(A77, FIND("_", A77)-1)</f>
        <v>RUSBoost</v>
      </c>
      <c r="Q77" t="str">
        <f>IF(COUNTIF(A77,"*Hard*")=1,"Hard",IF(COUNTIF(A77,"*Medium*")=1,"Medium","Easy"))</f>
        <v>Hard</v>
      </c>
      <c r="R77" t="str">
        <f>_xlfn.CONCAT(B77," &amp; ", C77 )</f>
        <v>142288 &amp; 8483</v>
      </c>
      <c r="S77" t="str">
        <f>_xlfn.CONCAT(D77," &amp; ", E77)</f>
        <v>19882 &amp; 6739</v>
      </c>
      <c r="T77" t="str">
        <f>_xlfn.CONCAT(TEXT(ROUND(K77,3),"#,##0.000")," &amp; Precision \cr")</f>
        <v>0.443 &amp; Precision \cr</v>
      </c>
      <c r="U77" t="str">
        <f>_xlfn.CONCAT(TEXT(ROUND(L77,3),"#,##0.000")," &amp; Recall \cr")</f>
        <v>0.253 &amp; Recall \cr</v>
      </c>
      <c r="V77" t="str">
        <f>_xlfn.CONCAT(TEXT(ROUND(M77,3),"#,##0.000")," &amp; F1 \cr")</f>
        <v>0.322 &amp; F1 \cr</v>
      </c>
      <c r="W77" t="str">
        <f>_xlfn.CONCAT(TEXT(ROUND(J77,3),"#,##0.000")," &amp; AUC \cr")</f>
        <v>0.752 &amp; AUC \cr</v>
      </c>
      <c r="X77" t="str">
        <f>_xlfn.CONCAT(TEXT(ROUND(I77,3),"#,##0.000")," &amp; $p$ \cr")</f>
        <v>0.500 &amp; $p$ \cr</v>
      </c>
      <c r="Y77" t="str">
        <f>_xlfn.CONCAT(A77," &amp; ",TEXT(ROUND(K77,4),"#,##0.0000"), " &amp; ", TEXT(ROUND(L77,4),"#,##0.0000"), " &amp; ", TEXT(ROUND(M77,4),"#,##0.0000"), " &amp; ", TEXT(ROUND(J77,4),"#,##0.0000"), " \cr")</f>
        <v>RUSBoost_Hard_Tomek_1_v2_Linear_Transform &amp; 0.4427 &amp; 0.2531 &amp; 0.3221 &amp; 0.7523 \cr</v>
      </c>
    </row>
    <row r="78" spans="1:25" x14ac:dyDescent="0.2">
      <c r="A78" t="s">
        <v>15</v>
      </c>
      <c r="B78">
        <v>142340</v>
      </c>
      <c r="C78">
        <v>8431</v>
      </c>
      <c r="D78">
        <v>19940</v>
      </c>
      <c r="E78">
        <v>6681</v>
      </c>
      <c r="F78">
        <f>B78+C78</f>
        <v>150771</v>
      </c>
      <c r="G78">
        <f>D78+E78</f>
        <v>26621</v>
      </c>
      <c r="H78">
        <f>B78+C78+D78+E78</f>
        <v>177392</v>
      </c>
      <c r="I78">
        <v>0.49870169849067097</v>
      </c>
      <c r="J78">
        <v>0.75170892289663804</v>
      </c>
      <c r="K78">
        <f>E78/(C78+E78+0.00001)</f>
        <v>0.44209899388426482</v>
      </c>
      <c r="L78">
        <f>E78/(D78+E78+0.00001)</f>
        <v>0.25096728137524238</v>
      </c>
      <c r="M78">
        <f>2/(1/(K78+0.00001)+1/(L78+0.00001))</f>
        <v>0.32018903653826003</v>
      </c>
      <c r="N78">
        <f>(B78+E78)/(B78+C78+D78+E78)</f>
        <v>0.84006606836835929</v>
      </c>
      <c r="O78">
        <f>COUNTIF(A78,"*Linear*")</f>
        <v>1</v>
      </c>
      <c r="P78" t="str">
        <f>LEFT(A78, FIND("_", A78)-1)</f>
        <v>AdaBoost</v>
      </c>
      <c r="Q78" t="str">
        <f>IF(COUNTIF(A78,"*Hard*")=1,"Hard",IF(COUNTIF(A78,"*Medium*")=1,"Medium","Easy"))</f>
        <v>Hard</v>
      </c>
      <c r="R78" t="str">
        <f>_xlfn.CONCAT(B78," &amp; ", C78 )</f>
        <v>142340 &amp; 8431</v>
      </c>
      <c r="S78" t="str">
        <f>_xlfn.CONCAT(D78," &amp; ", E78)</f>
        <v>19940 &amp; 6681</v>
      </c>
      <c r="T78" t="str">
        <f>_xlfn.CONCAT(TEXT(ROUND(K78,3),"#,##0.000")," &amp; Precision \cr")</f>
        <v>0.442 &amp; Precision \cr</v>
      </c>
      <c r="U78" t="str">
        <f>_xlfn.CONCAT(TEXT(ROUND(L78,3),"#,##0.000")," &amp; Recall \cr")</f>
        <v>0.251 &amp; Recall \cr</v>
      </c>
      <c r="V78" t="str">
        <f>_xlfn.CONCAT(TEXT(ROUND(M78,3),"#,##0.000")," &amp; F1 \cr")</f>
        <v>0.320 &amp; F1 \cr</v>
      </c>
      <c r="W78" t="str">
        <f>_xlfn.CONCAT(TEXT(ROUND(J78,3),"#,##0.000")," &amp; AUC \cr")</f>
        <v>0.752 &amp; AUC \cr</v>
      </c>
      <c r="X78" t="str">
        <f>_xlfn.CONCAT(TEXT(ROUND(I78,3),"#,##0.000")," &amp; $p$ \cr")</f>
        <v>0.499 &amp; $p$ \cr</v>
      </c>
      <c r="Y78" t="str">
        <f>_xlfn.CONCAT(A78," &amp; ",TEXT(ROUND(K78,4),"#,##0.0000"), " &amp; ", TEXT(ROUND(L78,4),"#,##0.0000"), " &amp; ", TEXT(ROUND(M78,4),"#,##0.0000"), " &amp; ", TEXT(ROUND(J78,4),"#,##0.0000"), " \cr")</f>
        <v>AdaBoost_Hard_Tomek_2_v2_Linear_Transform &amp; 0.4421 &amp; 0.2510 &amp; 0.3202 &amp; 0.7517 \cr</v>
      </c>
    </row>
    <row r="79" spans="1:25" x14ac:dyDescent="0.2">
      <c r="A79" t="s">
        <v>11</v>
      </c>
      <c r="B79">
        <v>142311</v>
      </c>
      <c r="C79">
        <v>8460</v>
      </c>
      <c r="D79">
        <v>19934</v>
      </c>
      <c r="E79">
        <v>6687</v>
      </c>
      <c r="F79">
        <f>B79+C79</f>
        <v>150771</v>
      </c>
      <c r="G79">
        <f>D79+E79</f>
        <v>26621</v>
      </c>
      <c r="H79">
        <f>B79+C79+D79+E79</f>
        <v>177392</v>
      </c>
      <c r="I79">
        <v>0.49865263773006602</v>
      </c>
      <c r="J79">
        <v>0.75165550601281805</v>
      </c>
      <c r="K79">
        <f>E79/(C79+E79+0.00001)</f>
        <v>0.44147355882915856</v>
      </c>
      <c r="L79">
        <f>E79/(D79+E79+0.00001)</f>
        <v>0.25119266734863727</v>
      </c>
      <c r="M79">
        <f>2/(1/(K79+0.00001)+1/(L79+0.00001))</f>
        <v>0.32020803468376696</v>
      </c>
      <c r="N79">
        <f>(B79+E79)/(B79+C79+D79+E79)</f>
        <v>0.83993641201407054</v>
      </c>
      <c r="O79">
        <f>COUNTIF(A79,"*Linear*")</f>
        <v>1</v>
      </c>
      <c r="P79" t="str">
        <f>LEFT(A79, FIND("_", A79)-1)</f>
        <v>AdaBoost</v>
      </c>
      <c r="Q79" t="str">
        <f>IF(COUNTIF(A79,"*Hard*")=1,"Hard",IF(COUNTIF(A79,"*Medium*")=1,"Medium","Easy"))</f>
        <v>Hard</v>
      </c>
      <c r="R79" t="str">
        <f>_xlfn.CONCAT(B79," &amp; ", C79 )</f>
        <v>142311 &amp; 8460</v>
      </c>
      <c r="S79" t="str">
        <f>_xlfn.CONCAT(D79," &amp; ", E79)</f>
        <v>19934 &amp; 6687</v>
      </c>
      <c r="T79" t="str">
        <f>_xlfn.CONCAT(TEXT(ROUND(K79,3),"#,##0.000")," &amp; Precision \cr")</f>
        <v>0.441 &amp; Precision \cr</v>
      </c>
      <c r="U79" t="str">
        <f>_xlfn.CONCAT(TEXT(ROUND(L79,3),"#,##0.000")," &amp; Recall \cr")</f>
        <v>0.251 &amp; Recall \cr</v>
      </c>
      <c r="V79" t="str">
        <f>_xlfn.CONCAT(TEXT(ROUND(M79,3),"#,##0.000")," &amp; F1 \cr")</f>
        <v>0.320 &amp; F1 \cr</v>
      </c>
      <c r="W79" t="str">
        <f>_xlfn.CONCAT(TEXT(ROUND(J79,3),"#,##0.000")," &amp; AUC \cr")</f>
        <v>0.752 &amp; AUC \cr</v>
      </c>
      <c r="X79" t="str">
        <f>_xlfn.CONCAT(TEXT(ROUND(I79,3),"#,##0.000")," &amp; $p$ \cr")</f>
        <v>0.499 &amp; $p$ \cr</v>
      </c>
      <c r="Y79" t="str">
        <f>_xlfn.CONCAT(A79," &amp; ",TEXT(ROUND(K79,4),"#,##0.0000"), " &amp; ", TEXT(ROUND(L79,4),"#,##0.0000"), " &amp; ", TEXT(ROUND(M79,4),"#,##0.0000"), " &amp; ", TEXT(ROUND(J79,4),"#,##0.0000"), " \cr")</f>
        <v>AdaBoost_Hard_Tomek_1_v2_Linear_Transform &amp; 0.4415 &amp; 0.2512 &amp; 0.3202 &amp; 0.7517 \cr</v>
      </c>
    </row>
    <row r="80" spans="1:25" x14ac:dyDescent="0.2">
      <c r="A80" t="s">
        <v>205</v>
      </c>
      <c r="B80">
        <v>141804</v>
      </c>
      <c r="C80">
        <v>8967</v>
      </c>
      <c r="D80">
        <v>19540</v>
      </c>
      <c r="E80">
        <v>7081</v>
      </c>
      <c r="F80">
        <f>B80+C80</f>
        <v>150771</v>
      </c>
      <c r="G80">
        <f>D80+E80</f>
        <v>26621</v>
      </c>
      <c r="H80">
        <f>B80+C80+D80+E80</f>
        <v>177392</v>
      </c>
      <c r="I80">
        <v>0.50043744159038805</v>
      </c>
      <c r="J80">
        <v>0.75470153780079796</v>
      </c>
      <c r="K80">
        <f>E80/(C80+E80+0.00001)</f>
        <v>0.44123878337410344</v>
      </c>
      <c r="L80">
        <f>E80/(D80+E80+0.00001)</f>
        <v>0.26599301293490363</v>
      </c>
      <c r="M80">
        <f>2/(1/(K80+0.00001)+1/(L80+0.00001))</f>
        <v>0.33191433784663077</v>
      </c>
      <c r="N80">
        <f>(B80+E80)/(B80+C80+D80+E80)</f>
        <v>0.83929940470821685</v>
      </c>
      <c r="O80">
        <f>COUNTIF(A80,"*Linear*")</f>
        <v>1</v>
      </c>
      <c r="P80" t="str">
        <f>LEFT(A80, FIND("_", A80)-1)</f>
        <v>RUSBoost</v>
      </c>
      <c r="Q80" t="str">
        <f>IF(COUNTIF(A80,"*Hard*")=1,"Hard",IF(COUNTIF(A80,"*Medium*")=1,"Medium","Easy"))</f>
        <v>Hard</v>
      </c>
      <c r="R80" t="str">
        <f>_xlfn.CONCAT(B80," &amp; ", C80 )</f>
        <v>141804 &amp; 8967</v>
      </c>
      <c r="S80" t="str">
        <f>_xlfn.CONCAT(D80," &amp; ", E80)</f>
        <v>19540 &amp; 7081</v>
      </c>
      <c r="T80" t="str">
        <f>_xlfn.CONCAT(TEXT(ROUND(K80,3),"#,##0.000")," &amp; Precision \cr")</f>
        <v>0.441 &amp; Precision \cr</v>
      </c>
      <c r="U80" t="str">
        <f>_xlfn.CONCAT(TEXT(ROUND(L80,3),"#,##0.000")," &amp; Recall \cr")</f>
        <v>0.266 &amp; Recall \cr</v>
      </c>
      <c r="V80" t="str">
        <f>_xlfn.CONCAT(TEXT(ROUND(M80,3),"#,##0.000")," &amp; F1 \cr")</f>
        <v>0.332 &amp; F1 \cr</v>
      </c>
      <c r="W80" t="str">
        <f>_xlfn.CONCAT(TEXT(ROUND(J80,3),"#,##0.000")," &amp; AUC \cr")</f>
        <v>0.755 &amp; AUC \cr</v>
      </c>
      <c r="X80" t="str">
        <f>_xlfn.CONCAT(TEXT(ROUND(I80,3),"#,##0.000")," &amp; $p$ \cr")</f>
        <v>0.500 &amp; $p$ \cr</v>
      </c>
      <c r="Y80" t="str">
        <f>_xlfn.CONCAT(A80," &amp; ",TEXT(ROUND(K80,4),"#,##0.0000"), " &amp; ", TEXT(ROUND(L80,4),"#,##0.0000"), " &amp; ", TEXT(ROUND(M80,4),"#,##0.0000"), " &amp; ", TEXT(ROUND(J80,4),"#,##0.0000"), " \cr")</f>
        <v>RUSBoost_Hard_Tomek_0_v1_Linear_Transform &amp; 0.4412 &amp; 0.2660 &amp; 0.3319 &amp; 0.7547 \cr</v>
      </c>
    </row>
    <row r="81" spans="1:25" x14ac:dyDescent="0.2">
      <c r="A81" t="s">
        <v>9</v>
      </c>
      <c r="B81">
        <v>141730</v>
      </c>
      <c r="C81">
        <v>9041</v>
      </c>
      <c r="D81">
        <v>19485</v>
      </c>
      <c r="E81">
        <v>7136</v>
      </c>
      <c r="F81">
        <f>B81+C81</f>
        <v>150771</v>
      </c>
      <c r="G81">
        <f>D81+E81</f>
        <v>26621</v>
      </c>
      <c r="H81">
        <f>B81+C81+D81+E81</f>
        <v>177392</v>
      </c>
      <c r="I81">
        <v>0.49853403258816198</v>
      </c>
      <c r="J81">
        <v>0.75431469903561499</v>
      </c>
      <c r="K81">
        <f>E81/(C81+E81+0.00001)</f>
        <v>0.44112010852375588</v>
      </c>
      <c r="L81">
        <f>E81/(D81+E81+0.00001)</f>
        <v>0.26805905102435706</v>
      </c>
      <c r="M81">
        <f>2/(1/(K81+0.00001)+1/(L81+0.00001))</f>
        <v>0.33348412213455941</v>
      </c>
      <c r="N81">
        <f>(B81+E81)/(B81+C81+D81+E81)</f>
        <v>0.83919229728510869</v>
      </c>
      <c r="O81">
        <f>COUNTIF(A81,"*Linear*")</f>
        <v>1</v>
      </c>
      <c r="P81" t="str">
        <f>LEFT(A81, FIND("_", A81)-1)</f>
        <v>AdaBoost</v>
      </c>
      <c r="Q81" t="str">
        <f>IF(COUNTIF(A81,"*Hard*")=1,"Hard",IF(COUNTIF(A81,"*Medium*")=1,"Medium","Easy"))</f>
        <v>Hard</v>
      </c>
      <c r="R81" t="str">
        <f>_xlfn.CONCAT(B81," &amp; ", C81 )</f>
        <v>141730 &amp; 9041</v>
      </c>
      <c r="S81" t="str">
        <f>_xlfn.CONCAT(D81," &amp; ", E81)</f>
        <v>19485 &amp; 7136</v>
      </c>
      <c r="T81" t="str">
        <f>_xlfn.CONCAT(TEXT(ROUND(K81,3),"#,##0.000")," &amp; Precision \cr")</f>
        <v>0.441 &amp; Precision \cr</v>
      </c>
      <c r="U81" t="str">
        <f>_xlfn.CONCAT(TEXT(ROUND(L81,3),"#,##0.000")," &amp; Recall \cr")</f>
        <v>0.268 &amp; Recall \cr</v>
      </c>
      <c r="V81" t="str">
        <f>_xlfn.CONCAT(TEXT(ROUND(M81,3),"#,##0.000")," &amp; F1 \cr")</f>
        <v>0.333 &amp; F1 \cr</v>
      </c>
      <c r="W81" t="str">
        <f>_xlfn.CONCAT(TEXT(ROUND(J81,3),"#,##0.000")," &amp; AUC \cr")</f>
        <v>0.754 &amp; AUC \cr</v>
      </c>
      <c r="X81" t="str">
        <f>_xlfn.CONCAT(TEXT(ROUND(I81,3),"#,##0.000")," &amp; $p$ \cr")</f>
        <v>0.499 &amp; $p$ \cr</v>
      </c>
      <c r="Y81" t="str">
        <f>_xlfn.CONCAT(A81," &amp; ",TEXT(ROUND(K81,4),"#,##0.0000"), " &amp; ", TEXT(ROUND(L81,4),"#,##0.0000"), " &amp; ", TEXT(ROUND(M81,4),"#,##0.0000"), " &amp; ", TEXT(ROUND(J81,4),"#,##0.0000"), " \cr")</f>
        <v>AdaBoost_Hard_Tomek_1_v1_Linear_Transform &amp; 0.4411 &amp; 0.2681 &amp; 0.3335 &amp; 0.7543 \cr</v>
      </c>
    </row>
    <row r="82" spans="1:25" x14ac:dyDescent="0.2">
      <c r="A82" t="s">
        <v>329</v>
      </c>
      <c r="B82">
        <v>141694</v>
      </c>
      <c r="C82">
        <v>9077</v>
      </c>
      <c r="D82">
        <v>19459</v>
      </c>
      <c r="E82">
        <v>7162</v>
      </c>
      <c r="F82">
        <f>B82+C82</f>
        <v>150771</v>
      </c>
      <c r="G82">
        <f>D82+E82</f>
        <v>26621</v>
      </c>
      <c r="H82">
        <f>B82+C82+D82+E82</f>
        <v>177392</v>
      </c>
      <c r="I82">
        <v>0.35443340389705202</v>
      </c>
      <c r="J82">
        <v>0.75234235637901703</v>
      </c>
      <c r="K82">
        <f>E82/(C82+E82+0.00001)</f>
        <v>0.44103700939649176</v>
      </c>
      <c r="L82">
        <f>E82/(D82+E82+0.00001)</f>
        <v>0.26903572357573508</v>
      </c>
      <c r="M82">
        <f>2/(1/(K82+0.00001)+1/(L82+0.00001))</f>
        <v>0.33421497295800173</v>
      </c>
      <c r="N82">
        <f>(B82+E82)/(B82+C82+D82+E82)</f>
        <v>0.83913592495715705</v>
      </c>
      <c r="O82">
        <f>COUNTIF(A82,"*Linear*")</f>
        <v>1</v>
      </c>
      <c r="P82" t="str">
        <f>LEFT(A82, FIND("_", A82)-1)</f>
        <v>LRC</v>
      </c>
      <c r="Q82" t="str">
        <f>IF(COUNTIF(A82,"*Hard*")=1,"Hard",IF(COUNTIF(A82,"*Medium*")=1,"Medium","Easy"))</f>
        <v>Hard</v>
      </c>
      <c r="R82" t="str">
        <f>_xlfn.CONCAT(B82," &amp; ", C82 )</f>
        <v>141694 &amp; 9077</v>
      </c>
      <c r="S82" t="str">
        <f>_xlfn.CONCAT(D82," &amp; ", E82)</f>
        <v>19459 &amp; 7162</v>
      </c>
      <c r="T82" t="str">
        <f>_xlfn.CONCAT(TEXT(ROUND(K82,3),"#,##0.000")," &amp; Precision \cr")</f>
        <v>0.441 &amp; Precision \cr</v>
      </c>
      <c r="U82" t="str">
        <f>_xlfn.CONCAT(TEXT(ROUND(L82,3),"#,##0.000")," &amp; Recall \cr")</f>
        <v>0.269 &amp; Recall \cr</v>
      </c>
      <c r="V82" t="str">
        <f>_xlfn.CONCAT(TEXT(ROUND(M82,3),"#,##0.000")," &amp; F1 \cr")</f>
        <v>0.334 &amp; F1 \cr</v>
      </c>
      <c r="W82" t="str">
        <f>_xlfn.CONCAT(TEXT(ROUND(J82,3),"#,##0.000")," &amp; AUC \cr")</f>
        <v>0.752 &amp; AUC \cr</v>
      </c>
      <c r="X82" t="str">
        <f>_xlfn.CONCAT(TEXT(ROUND(I82,3),"#,##0.000")," &amp; $p$ \cr")</f>
        <v>0.354 &amp; $p$ \cr</v>
      </c>
      <c r="Y82" t="str">
        <f>_xlfn.CONCAT(A82," &amp; ",TEXT(ROUND(K82,4),"#,##0.0000"), " &amp; ", TEXT(ROUND(L82,4),"#,##0.0000"), " &amp; ", TEXT(ROUND(M82,4),"#,##0.0000"), " &amp; ", TEXT(ROUND(J82,4),"#,##0.0000"), " \cr")</f>
        <v>LRC_Hard_Tomek_1_alpha_0_5_v2_Linear_Transform &amp; 0.4410 &amp; 0.2690 &amp; 0.3342 &amp; 0.7523 \cr</v>
      </c>
    </row>
    <row r="83" spans="1:25" x14ac:dyDescent="0.2">
      <c r="A83" t="s">
        <v>435</v>
      </c>
      <c r="B83">
        <v>145322</v>
      </c>
      <c r="C83">
        <v>5449</v>
      </c>
      <c r="D83">
        <v>22322</v>
      </c>
      <c r="E83">
        <v>4299</v>
      </c>
      <c r="F83">
        <f>B83+C83</f>
        <v>150771</v>
      </c>
      <c r="G83">
        <f>D83+E83</f>
        <v>26621</v>
      </c>
      <c r="H83">
        <f>B83+C83+D83+E83</f>
        <v>177392</v>
      </c>
      <c r="I83">
        <v>0.54243747511506002</v>
      </c>
      <c r="J83">
        <v>0.70998533124553798</v>
      </c>
      <c r="K83">
        <f>E83/(C83+E83+0.00001)</f>
        <v>0.44101354078681421</v>
      </c>
      <c r="L83">
        <f>E83/(D83+E83+0.00001)</f>
        <v>0.16148904993745949</v>
      </c>
      <c r="M83">
        <f>2/(1/(K83+0.00001)+1/(L83+0.00001))</f>
        <v>0.23642228169904037</v>
      </c>
      <c r="N83">
        <f>(B83+E83)/(B83+C83+D83+E83)</f>
        <v>0.84344840804545862</v>
      </c>
      <c r="O83">
        <f>COUNTIF(A83,"*Linear*")</f>
        <v>1</v>
      </c>
      <c r="P83" t="str">
        <f>LEFT(A83, FIND("_", A83)-1)</f>
        <v>KBFC</v>
      </c>
      <c r="Q83" t="str">
        <f>IF(COUNTIF(A83,"*Hard*")=1,"Hard",IF(COUNTIF(A83,"*Medium*")=1,"Medium","Easy"))</f>
        <v>Medium</v>
      </c>
      <c r="R83" t="str">
        <f>_xlfn.CONCAT(B83," &amp; ", C83 )</f>
        <v>145322 &amp; 5449</v>
      </c>
      <c r="S83" t="str">
        <f>_xlfn.CONCAT(D83," &amp; ", E83)</f>
        <v>22322 &amp; 4299</v>
      </c>
      <c r="T83" t="str">
        <f>_xlfn.CONCAT(TEXT(ROUND(K83,3),"#,##0.000")," &amp; Precision \cr")</f>
        <v>0.441 &amp; Precision \cr</v>
      </c>
      <c r="U83" t="str">
        <f>_xlfn.CONCAT(TEXT(ROUND(L83,3),"#,##0.000")," &amp; Recall \cr")</f>
        <v>0.161 &amp; Recall \cr</v>
      </c>
      <c r="V83" t="str">
        <f>_xlfn.CONCAT(TEXT(ROUND(M83,3),"#,##0.000")," &amp; F1 \cr")</f>
        <v>0.236 &amp; F1 \cr</v>
      </c>
      <c r="W83" t="str">
        <f>_xlfn.CONCAT(TEXT(ROUND(J83,3),"#,##0.000")," &amp; AUC \cr")</f>
        <v>0.710 &amp; AUC \cr</v>
      </c>
      <c r="X83" t="str">
        <f>_xlfn.CONCAT(TEXT(ROUND(I83,3),"#,##0.000")," &amp; $p$ \cr")</f>
        <v>0.542 &amp; $p$ \cr</v>
      </c>
      <c r="Y83" t="str">
        <f>_xlfn.CONCAT(A83," &amp; ",TEXT(ROUND(K83,4),"#,##0.0000"), " &amp; ", TEXT(ROUND(L83,4),"#,##0.0000"), " &amp; ", TEXT(ROUND(M83,4),"#,##0.0000"), " &amp; ", TEXT(ROUND(J83,4),"#,##0.0000"), " \cr")</f>
        <v>KBFC_Medium_Tomek_1_alpha_target_gamma_5_0_v1_Linear_Transform &amp; 0.4410 &amp; 0.1615 &amp; 0.2364 &amp; 0.7100 \cr</v>
      </c>
    </row>
    <row r="84" spans="1:25" x14ac:dyDescent="0.2">
      <c r="A84" t="s">
        <v>315</v>
      </c>
      <c r="B84">
        <v>141047</v>
      </c>
      <c r="C84">
        <v>9724</v>
      </c>
      <c r="D84">
        <v>18950</v>
      </c>
      <c r="E84">
        <v>7671</v>
      </c>
      <c r="F84">
        <f>B84+C84</f>
        <v>150771</v>
      </c>
      <c r="G84">
        <f>D84+E84</f>
        <v>26621</v>
      </c>
      <c r="H84">
        <f>B84+C84+D84+E84</f>
        <v>177392</v>
      </c>
      <c r="I84">
        <v>0.320927336918856</v>
      </c>
      <c r="J84">
        <v>0.75480941587327499</v>
      </c>
      <c r="K84">
        <f>E84/(C84+E84+0.00001)</f>
        <v>0.44098878962863536</v>
      </c>
      <c r="L84">
        <f>E84/(D84+E84+0.00001)</f>
        <v>0.28815596698540402</v>
      </c>
      <c r="M84">
        <f>2/(1/(K84+0.00001)+1/(L84+0.00001))</f>
        <v>0.34856551005795455</v>
      </c>
      <c r="N84">
        <f>(B84+E84)/(B84+C84+D84+E84)</f>
        <v>0.83835798683142415</v>
      </c>
      <c r="O84">
        <f>COUNTIF(A84,"*Linear*")</f>
        <v>1</v>
      </c>
      <c r="P84" t="str">
        <f>LEFT(A84, FIND("_", A84)-1)</f>
        <v>LRC</v>
      </c>
      <c r="Q84" t="str">
        <f>IF(COUNTIF(A84,"*Hard*")=1,"Hard",IF(COUNTIF(A84,"*Medium*")=1,"Medium","Easy"))</f>
        <v>Hard</v>
      </c>
      <c r="R84" t="str">
        <f>_xlfn.CONCAT(B84," &amp; ", C84 )</f>
        <v>141047 &amp; 9724</v>
      </c>
      <c r="S84" t="str">
        <f>_xlfn.CONCAT(D84," &amp; ", E84)</f>
        <v>18950 &amp; 7671</v>
      </c>
      <c r="T84" t="str">
        <f>_xlfn.CONCAT(TEXT(ROUND(K84,3),"#,##0.000")," &amp; Precision \cr")</f>
        <v>0.441 &amp; Precision \cr</v>
      </c>
      <c r="U84" t="str">
        <f>_xlfn.CONCAT(TEXT(ROUND(L84,3),"#,##0.000")," &amp; Recall \cr")</f>
        <v>0.288 &amp; Recall \cr</v>
      </c>
      <c r="V84" t="str">
        <f>_xlfn.CONCAT(TEXT(ROUND(M84,3),"#,##0.000")," &amp; F1 \cr")</f>
        <v>0.349 &amp; F1 \cr</v>
      </c>
      <c r="W84" t="str">
        <f>_xlfn.CONCAT(TEXT(ROUND(J84,3),"#,##0.000")," &amp; AUC \cr")</f>
        <v>0.755 &amp; AUC \cr</v>
      </c>
      <c r="X84" t="str">
        <f>_xlfn.CONCAT(TEXT(ROUND(I84,3),"#,##0.000")," &amp; $p$ \cr")</f>
        <v>0.321 &amp; $p$ \cr</v>
      </c>
      <c r="Y84" t="str">
        <f>_xlfn.CONCAT(A84," &amp; ",TEXT(ROUND(K84,4),"#,##0.0000"), " &amp; ", TEXT(ROUND(L84,4),"#,##0.0000"), " &amp; ", TEXT(ROUND(M84,4),"#,##0.0000"), " &amp; ", TEXT(ROUND(J84,4),"#,##0.0000"), " \cr")</f>
        <v>LRC_Hard_Tomek_0_alpha_0_5_v1_Linear_Transform &amp; 0.4410 &amp; 0.2882 &amp; 0.3486 &amp; 0.7548 \cr</v>
      </c>
    </row>
    <row r="85" spans="1:25" x14ac:dyDescent="0.2">
      <c r="A85" t="s">
        <v>13</v>
      </c>
      <c r="B85">
        <v>141628</v>
      </c>
      <c r="C85">
        <v>9143</v>
      </c>
      <c r="D85">
        <v>19414</v>
      </c>
      <c r="E85">
        <v>7207</v>
      </c>
      <c r="F85">
        <f>B85+C85</f>
        <v>150771</v>
      </c>
      <c r="G85">
        <f>D85+E85</f>
        <v>26621</v>
      </c>
      <c r="H85">
        <f>B85+C85+D85+E85</f>
        <v>177392</v>
      </c>
      <c r="I85">
        <v>0.49858115961107302</v>
      </c>
      <c r="J85">
        <v>0.75416882311629196</v>
      </c>
      <c r="K85">
        <f>E85/(C85+E85+0.00001)</f>
        <v>0.44079510676403971</v>
      </c>
      <c r="L85">
        <f>E85/(D85+E85+0.00001)</f>
        <v>0.27072611837619692</v>
      </c>
      <c r="M85">
        <f>2/(1/(K85+0.00001)+1/(L85+0.00001))</f>
        <v>0.33544609742655535</v>
      </c>
      <c r="N85">
        <f>(B85+E85)/(B85+C85+D85+E85)</f>
        <v>0.83901754306845855</v>
      </c>
      <c r="O85">
        <f>COUNTIF(A85,"*Linear*")</f>
        <v>1</v>
      </c>
      <c r="P85" t="str">
        <f>LEFT(A85, FIND("_", A85)-1)</f>
        <v>AdaBoost</v>
      </c>
      <c r="Q85" t="str">
        <f>IF(COUNTIF(A85,"*Hard*")=1,"Hard",IF(COUNTIF(A85,"*Medium*")=1,"Medium","Easy"))</f>
        <v>Hard</v>
      </c>
      <c r="R85" t="str">
        <f>_xlfn.CONCAT(B85," &amp; ", C85 )</f>
        <v>141628 &amp; 9143</v>
      </c>
      <c r="S85" t="str">
        <f>_xlfn.CONCAT(D85," &amp; ", E85)</f>
        <v>19414 &amp; 7207</v>
      </c>
      <c r="T85" t="str">
        <f>_xlfn.CONCAT(TEXT(ROUND(K85,3),"#,##0.000")," &amp; Precision \cr")</f>
        <v>0.441 &amp; Precision \cr</v>
      </c>
      <c r="U85" t="str">
        <f>_xlfn.CONCAT(TEXT(ROUND(L85,3),"#,##0.000")," &amp; Recall \cr")</f>
        <v>0.271 &amp; Recall \cr</v>
      </c>
      <c r="V85" t="str">
        <f>_xlfn.CONCAT(TEXT(ROUND(M85,3),"#,##0.000")," &amp; F1 \cr")</f>
        <v>0.335 &amp; F1 \cr</v>
      </c>
      <c r="W85" t="str">
        <f>_xlfn.CONCAT(TEXT(ROUND(J85,3),"#,##0.000")," &amp; AUC \cr")</f>
        <v>0.754 &amp; AUC \cr</v>
      </c>
      <c r="X85" t="str">
        <f>_xlfn.CONCAT(TEXT(ROUND(I85,3),"#,##0.000")," &amp; $p$ \cr")</f>
        <v>0.499 &amp; $p$ \cr</v>
      </c>
      <c r="Y85" t="str">
        <f>_xlfn.CONCAT(A85," &amp; ",TEXT(ROUND(K85,4),"#,##0.0000"), " &amp; ", TEXT(ROUND(L85,4),"#,##0.0000"), " &amp; ", TEXT(ROUND(M85,4),"#,##0.0000"), " &amp; ", TEXT(ROUND(J85,4),"#,##0.0000"), " \cr")</f>
        <v>AdaBoost_Hard_Tomek_2_v1_Linear_Transform &amp; 0.4408 &amp; 0.2707 &amp; 0.3354 &amp; 0.7542 \cr</v>
      </c>
    </row>
    <row r="86" spans="1:25" x14ac:dyDescent="0.2">
      <c r="A86" t="s">
        <v>327</v>
      </c>
      <c r="B86">
        <v>140992</v>
      </c>
      <c r="C86">
        <v>9779</v>
      </c>
      <c r="D86">
        <v>18913</v>
      </c>
      <c r="E86">
        <v>7708</v>
      </c>
      <c r="F86">
        <f>B86+C86</f>
        <v>150771</v>
      </c>
      <c r="G86">
        <f>D86+E86</f>
        <v>26621</v>
      </c>
      <c r="H86">
        <f>B86+C86+D86+E86</f>
        <v>177392</v>
      </c>
      <c r="I86">
        <v>0.34289812557082799</v>
      </c>
      <c r="J86">
        <v>0.75479991809331404</v>
      </c>
      <c r="K86">
        <f>E86/(C86+E86+0.00001)</f>
        <v>0.44078458258089748</v>
      </c>
      <c r="L86">
        <f>E86/(D86+E86+0.00001)</f>
        <v>0.28954584715467269</v>
      </c>
      <c r="M86">
        <f>2/(1/(K86+0.00001)+1/(L86+0.00001))</f>
        <v>0.3495161872544208</v>
      </c>
      <c r="N86">
        <f>(B86+E86)/(B86+C86+D86+E86)</f>
        <v>0.83825651664111123</v>
      </c>
      <c r="O86">
        <f>COUNTIF(A86,"*Linear*")</f>
        <v>1</v>
      </c>
      <c r="P86" t="str">
        <f>LEFT(A86, FIND("_", A86)-1)</f>
        <v>LRC</v>
      </c>
      <c r="Q86" t="str">
        <f>IF(COUNTIF(A86,"*Hard*")=1,"Hard",IF(COUNTIF(A86,"*Medium*")=1,"Medium","Easy"))</f>
        <v>Hard</v>
      </c>
      <c r="R86" t="str">
        <f>_xlfn.CONCAT(B86," &amp; ", C86 )</f>
        <v>140992 &amp; 9779</v>
      </c>
      <c r="S86" t="str">
        <f>_xlfn.CONCAT(D86," &amp; ", E86)</f>
        <v>18913 &amp; 7708</v>
      </c>
      <c r="T86" t="str">
        <f>_xlfn.CONCAT(TEXT(ROUND(K86,3),"#,##0.000")," &amp; Precision \cr")</f>
        <v>0.441 &amp; Precision \cr</v>
      </c>
      <c r="U86" t="str">
        <f>_xlfn.CONCAT(TEXT(ROUND(L86,3),"#,##0.000")," &amp; Recall \cr")</f>
        <v>0.290 &amp; Recall \cr</v>
      </c>
      <c r="V86" t="str">
        <f>_xlfn.CONCAT(TEXT(ROUND(M86,3),"#,##0.000")," &amp; F1 \cr")</f>
        <v>0.350 &amp; F1 \cr</v>
      </c>
      <c r="W86" t="str">
        <f>_xlfn.CONCAT(TEXT(ROUND(J86,3),"#,##0.000")," &amp; AUC \cr")</f>
        <v>0.755 &amp; AUC \cr</v>
      </c>
      <c r="X86" t="str">
        <f>_xlfn.CONCAT(TEXT(ROUND(I86,3),"#,##0.000")," &amp; $p$ \cr")</f>
        <v>0.343 &amp; $p$ \cr</v>
      </c>
      <c r="Y86" t="str">
        <f>_xlfn.CONCAT(A86," &amp; ",TEXT(ROUND(K86,4),"#,##0.0000"), " &amp; ", TEXT(ROUND(L86,4),"#,##0.0000"), " &amp; ", TEXT(ROUND(M86,4),"#,##0.0000"), " &amp; ", TEXT(ROUND(J86,4),"#,##0.0000"), " \cr")</f>
        <v>LRC_Hard_Tomek_1_alpha_0_5_v1_Linear_Transform &amp; 0.4408 &amp; 0.2895 &amp; 0.3495 &amp; 0.7548 \cr</v>
      </c>
    </row>
    <row r="87" spans="1:25" x14ac:dyDescent="0.2">
      <c r="A87" t="s">
        <v>335</v>
      </c>
      <c r="B87">
        <v>141112</v>
      </c>
      <c r="C87">
        <v>9659</v>
      </c>
      <c r="D87">
        <v>19018</v>
      </c>
      <c r="E87">
        <v>7603</v>
      </c>
      <c r="F87">
        <f>B87+C87</f>
        <v>150771</v>
      </c>
      <c r="G87">
        <f>D87+E87</f>
        <v>26621</v>
      </c>
      <c r="H87">
        <f>B87+C87+D87+E87</f>
        <v>177392</v>
      </c>
      <c r="I87">
        <v>0.51636002242217804</v>
      </c>
      <c r="J87">
        <v>0.75517954862626502</v>
      </c>
      <c r="K87">
        <f>E87/(C87+E87+0.00001)</f>
        <v>0.44044722486360377</v>
      </c>
      <c r="L87">
        <f>E87/(D87+E87+0.00001)</f>
        <v>0.28560159262026158</v>
      </c>
      <c r="M87">
        <f>2/(1/(K87+0.00001)+1/(L87+0.00001))</f>
        <v>0.34652277152004274</v>
      </c>
      <c r="N87">
        <f>(B87+E87)/(B87+C87+D87+E87)</f>
        <v>0.83834107513303868</v>
      </c>
      <c r="O87">
        <f>COUNTIF(A87,"*Linear*")</f>
        <v>1</v>
      </c>
      <c r="P87" t="str">
        <f>LEFT(A87, FIND("_", A87)-1)</f>
        <v>LRC</v>
      </c>
      <c r="Q87" t="str">
        <f>IF(COUNTIF(A87,"*Hard*")=1,"Hard",IF(COUNTIF(A87,"*Medium*")=1,"Medium","Easy"))</f>
        <v>Hard</v>
      </c>
      <c r="R87" t="str">
        <f>_xlfn.CONCAT(B87," &amp; ", C87 )</f>
        <v>141112 &amp; 9659</v>
      </c>
      <c r="S87" t="str">
        <f>_xlfn.CONCAT(D87," &amp; ", E87)</f>
        <v>19018 &amp; 7603</v>
      </c>
      <c r="T87" t="str">
        <f>_xlfn.CONCAT(TEXT(ROUND(K87,3),"#,##0.000")," &amp; Precision \cr")</f>
        <v>0.440 &amp; Precision \cr</v>
      </c>
      <c r="U87" t="str">
        <f>_xlfn.CONCAT(TEXT(ROUND(L87,3),"#,##0.000")," &amp; Recall \cr")</f>
        <v>0.286 &amp; Recall \cr</v>
      </c>
      <c r="V87" t="str">
        <f>_xlfn.CONCAT(TEXT(ROUND(M87,3),"#,##0.000")," &amp; F1 \cr")</f>
        <v>0.347 &amp; F1 \cr</v>
      </c>
      <c r="W87" t="str">
        <f>_xlfn.CONCAT(TEXT(ROUND(J87,3),"#,##0.000")," &amp; AUC \cr")</f>
        <v>0.755 &amp; AUC \cr</v>
      </c>
      <c r="X87" t="str">
        <f>_xlfn.CONCAT(TEXT(ROUND(I87,3),"#,##0.000")," &amp; $p$ \cr")</f>
        <v>0.516 &amp; $p$ \cr</v>
      </c>
      <c r="Y87" t="str">
        <f>_xlfn.CONCAT(A87," &amp; ",TEXT(ROUND(K87,4),"#,##0.0000"), " &amp; ", TEXT(ROUND(L87,4),"#,##0.0000"), " &amp; ", TEXT(ROUND(M87,4),"#,##0.0000"), " &amp; ", TEXT(ROUND(J87,4),"#,##0.0000"), " \cr")</f>
        <v>LRC_Hard_Tomek_1_alpha_target_v1_Linear_Transform &amp; 0.4404 &amp; 0.2856 &amp; 0.3465 &amp; 0.7552 \cr</v>
      </c>
    </row>
    <row r="88" spans="1:25" x14ac:dyDescent="0.2">
      <c r="A88" t="s">
        <v>433</v>
      </c>
      <c r="B88">
        <v>144364</v>
      </c>
      <c r="C88">
        <v>6407</v>
      </c>
      <c r="D88">
        <v>21585</v>
      </c>
      <c r="E88">
        <v>5036</v>
      </c>
      <c r="F88">
        <f>B88+C88</f>
        <v>150771</v>
      </c>
      <c r="G88">
        <f>D88+E88</f>
        <v>26621</v>
      </c>
      <c r="H88">
        <f>B88+C88+D88+E88</f>
        <v>177392</v>
      </c>
      <c r="I88">
        <v>0.59623500627279202</v>
      </c>
      <c r="J88">
        <v>0.71647406248464995</v>
      </c>
      <c r="K88">
        <f>E88/(C88+E88+0.00001)</f>
        <v>0.44009438045958721</v>
      </c>
      <c r="L88">
        <f>E88/(D88+E88+0.00001)</f>
        <v>0.1891739603361354</v>
      </c>
      <c r="M88">
        <f>2/(1/(K88+0.00001)+1/(L88+0.00001))</f>
        <v>0.26461856754359858</v>
      </c>
      <c r="N88">
        <f>(B88+E88)/(B88+C88+D88+E88)</f>
        <v>0.84220257959772704</v>
      </c>
      <c r="O88">
        <f>COUNTIF(A88,"*Linear*")</f>
        <v>1</v>
      </c>
      <c r="P88" t="str">
        <f>LEFT(A88, FIND("_", A88)-1)</f>
        <v>KBFC</v>
      </c>
      <c r="Q88" t="str">
        <f>IF(COUNTIF(A88,"*Hard*")=1,"Hard",IF(COUNTIF(A88,"*Medium*")=1,"Medium","Easy"))</f>
        <v>Medium</v>
      </c>
      <c r="R88" t="str">
        <f>_xlfn.CONCAT(B88," &amp; ", C88 )</f>
        <v>144364 &amp; 6407</v>
      </c>
      <c r="S88" t="str">
        <f>_xlfn.CONCAT(D88," &amp; ", E88)</f>
        <v>21585 &amp; 5036</v>
      </c>
      <c r="T88" t="str">
        <f>_xlfn.CONCAT(TEXT(ROUND(K88,3),"#,##0.000")," &amp; Precision \cr")</f>
        <v>0.440 &amp; Precision \cr</v>
      </c>
      <c r="U88" t="str">
        <f>_xlfn.CONCAT(TEXT(ROUND(L88,3),"#,##0.000")," &amp; Recall \cr")</f>
        <v>0.189 &amp; Recall \cr</v>
      </c>
      <c r="V88" t="str">
        <f>_xlfn.CONCAT(TEXT(ROUND(M88,3),"#,##0.000")," &amp; F1 \cr")</f>
        <v>0.265 &amp; F1 \cr</v>
      </c>
      <c r="W88" t="str">
        <f>_xlfn.CONCAT(TEXT(ROUND(J88,3),"#,##0.000")," &amp; AUC \cr")</f>
        <v>0.716 &amp; AUC \cr</v>
      </c>
      <c r="X88" t="str">
        <f>_xlfn.CONCAT(TEXT(ROUND(I88,3),"#,##0.000")," &amp; $p$ \cr")</f>
        <v>0.596 &amp; $p$ \cr</v>
      </c>
      <c r="Y88" t="str">
        <f>_xlfn.CONCAT(A88," &amp; ",TEXT(ROUND(K88,4),"#,##0.0000"), " &amp; ", TEXT(ROUND(L88,4),"#,##0.0000"), " &amp; ", TEXT(ROUND(M88,4),"#,##0.0000"), " &amp; ", TEXT(ROUND(J88,4),"#,##0.0000"), " \cr")</f>
        <v>KBFC_Medium_Tomek_1_alpha_target_gamma_2_0_v2_Linear_Transform &amp; 0.4401 &amp; 0.1892 &amp; 0.2646 &amp; 0.7165 \cr</v>
      </c>
    </row>
    <row r="89" spans="1:25" x14ac:dyDescent="0.2">
      <c r="A89" t="s">
        <v>385</v>
      </c>
      <c r="B89">
        <v>142951</v>
      </c>
      <c r="C89">
        <v>7820</v>
      </c>
      <c r="D89">
        <v>20491</v>
      </c>
      <c r="E89">
        <v>6130</v>
      </c>
      <c r="F89">
        <f>B89+C89</f>
        <v>150771</v>
      </c>
      <c r="G89">
        <f>D89+E89</f>
        <v>26621</v>
      </c>
      <c r="H89">
        <f>B89+C89+D89+E89</f>
        <v>177392</v>
      </c>
      <c r="I89">
        <v>0.77210000000000001</v>
      </c>
      <c r="J89">
        <v>0.72929443338649402</v>
      </c>
      <c r="K89">
        <f>E89/(C89+E89+0.00001)</f>
        <v>0.43942652298248996</v>
      </c>
      <c r="L89">
        <f>E89/(D89+E89+0.00001)</f>
        <v>0.23026933615180897</v>
      </c>
      <c r="M89">
        <f>2/(1/(K89+0.00001)+1/(L89+0.00001))</f>
        <v>0.30219726593923935</v>
      </c>
      <c r="N89">
        <f>(B89+E89)/(B89+C89+D89+E89)</f>
        <v>0.84040430233606922</v>
      </c>
      <c r="O89">
        <f>COUNTIF(A89,"*Linear*")</f>
        <v>1</v>
      </c>
      <c r="P89" t="str">
        <f>LEFT(A89, FIND("_", A89)-1)</f>
        <v>BRFC</v>
      </c>
      <c r="Q89" t="str">
        <f>IF(COUNTIF(A89,"*Hard*")=1,"Hard",IF(COUNTIF(A89,"*Medium*")=1,"Medium","Easy"))</f>
        <v>Medium</v>
      </c>
      <c r="R89" t="str">
        <f>_xlfn.CONCAT(B89," &amp; ", C89 )</f>
        <v>142951 &amp; 7820</v>
      </c>
      <c r="S89" t="str">
        <f>_xlfn.CONCAT(D89," &amp; ", E89)</f>
        <v>20491 &amp; 6130</v>
      </c>
      <c r="T89" t="str">
        <f>_xlfn.CONCAT(TEXT(ROUND(K89,3),"#,##0.000")," &amp; Precision \cr")</f>
        <v>0.439 &amp; Precision \cr</v>
      </c>
      <c r="U89" t="str">
        <f>_xlfn.CONCAT(TEXT(ROUND(L89,3),"#,##0.000")," &amp; Recall \cr")</f>
        <v>0.230 &amp; Recall \cr</v>
      </c>
      <c r="V89" t="str">
        <f>_xlfn.CONCAT(TEXT(ROUND(M89,3),"#,##0.000")," &amp; F1 \cr")</f>
        <v>0.302 &amp; F1 \cr</v>
      </c>
      <c r="W89" t="str">
        <f>_xlfn.CONCAT(TEXT(ROUND(J89,3),"#,##0.000")," &amp; AUC \cr")</f>
        <v>0.729 &amp; AUC \cr</v>
      </c>
      <c r="X89" t="str">
        <f>_xlfn.CONCAT(TEXT(ROUND(I89,3),"#,##0.000")," &amp; $p$ \cr")</f>
        <v>0.772 &amp; $p$ \cr</v>
      </c>
      <c r="Y89" t="str">
        <f>_xlfn.CONCAT(A89," &amp; ",TEXT(ROUND(K89,4),"#,##0.0000"), " &amp; ", TEXT(ROUND(L89,4),"#,##0.0000"), " &amp; ", TEXT(ROUND(M89,4),"#,##0.0000"), " &amp; ", TEXT(ROUND(J89,4),"#,##0.0000"), " \cr")</f>
        <v>BRFC_Medium_Tomek_2_alpha_0_5_v2_Linear_Transform &amp; 0.4394 &amp; 0.2303 &amp; 0.3022 &amp; 0.7293 \cr</v>
      </c>
    </row>
    <row r="90" spans="1:25" x14ac:dyDescent="0.2">
      <c r="A90" t="s">
        <v>7</v>
      </c>
      <c r="B90">
        <v>142066</v>
      </c>
      <c r="C90">
        <v>8705</v>
      </c>
      <c r="D90">
        <v>19799</v>
      </c>
      <c r="E90">
        <v>6822</v>
      </c>
      <c r="F90">
        <f>B90+C90</f>
        <v>150771</v>
      </c>
      <c r="G90">
        <f>D90+E90</f>
        <v>26621</v>
      </c>
      <c r="H90">
        <f>B90+C90+D90+E90</f>
        <v>177392</v>
      </c>
      <c r="I90">
        <v>0.49833748424465102</v>
      </c>
      <c r="J90">
        <v>0.75178395650441199</v>
      </c>
      <c r="K90">
        <f>E90/(C90+E90+0.00001)</f>
        <v>0.43936368877480281</v>
      </c>
      <c r="L90">
        <f>E90/(D90+E90+0.00001)</f>
        <v>0.25626385175002298</v>
      </c>
      <c r="M90">
        <f>2/(1/(K90+0.00001)+1/(L90+0.00001))</f>
        <v>0.32372712047536134</v>
      </c>
      <c r="N90">
        <f>(B90+E90)/(B90+C90+D90+E90)</f>
        <v>0.83931631640660231</v>
      </c>
      <c r="O90">
        <f>COUNTIF(A90,"*Linear*")</f>
        <v>1</v>
      </c>
      <c r="P90" t="str">
        <f>LEFT(A90, FIND("_", A90)-1)</f>
        <v>AdaBoost</v>
      </c>
      <c r="Q90" t="str">
        <f>IF(COUNTIF(A90,"*Hard*")=1,"Hard",IF(COUNTIF(A90,"*Medium*")=1,"Medium","Easy"))</f>
        <v>Hard</v>
      </c>
      <c r="R90" t="str">
        <f>_xlfn.CONCAT(B90," &amp; ", C90 )</f>
        <v>142066 &amp; 8705</v>
      </c>
      <c r="S90" t="str">
        <f>_xlfn.CONCAT(D90," &amp; ", E90)</f>
        <v>19799 &amp; 6822</v>
      </c>
      <c r="T90" t="str">
        <f>_xlfn.CONCAT(TEXT(ROUND(K90,3),"#,##0.000")," &amp; Precision \cr")</f>
        <v>0.439 &amp; Precision \cr</v>
      </c>
      <c r="U90" t="str">
        <f>_xlfn.CONCAT(TEXT(ROUND(L90,3),"#,##0.000")," &amp; Recall \cr")</f>
        <v>0.256 &amp; Recall \cr</v>
      </c>
      <c r="V90" t="str">
        <f>_xlfn.CONCAT(TEXT(ROUND(M90,3),"#,##0.000")," &amp; F1 \cr")</f>
        <v>0.324 &amp; F1 \cr</v>
      </c>
      <c r="W90" t="str">
        <f>_xlfn.CONCAT(TEXT(ROUND(J90,3),"#,##0.000")," &amp; AUC \cr")</f>
        <v>0.752 &amp; AUC \cr</v>
      </c>
      <c r="X90" t="str">
        <f>_xlfn.CONCAT(TEXT(ROUND(I90,3),"#,##0.000")," &amp; $p$ \cr")</f>
        <v>0.498 &amp; $p$ \cr</v>
      </c>
      <c r="Y90" t="str">
        <f>_xlfn.CONCAT(A90," &amp; ",TEXT(ROUND(K90,4),"#,##0.0000"), " &amp; ", TEXT(ROUND(L90,4),"#,##0.0000"), " &amp; ", TEXT(ROUND(M90,4),"#,##0.0000"), " &amp; ", TEXT(ROUND(J90,4),"#,##0.0000"), " \cr")</f>
        <v>AdaBoost_Hard_Tomek_0_v2_Linear_Transform &amp; 0.4394 &amp; 0.2563 &amp; 0.3237 &amp; 0.7518 \cr</v>
      </c>
    </row>
    <row r="91" spans="1:25" x14ac:dyDescent="0.2">
      <c r="A91" t="s">
        <v>341</v>
      </c>
      <c r="B91">
        <v>141527</v>
      </c>
      <c r="C91">
        <v>9244</v>
      </c>
      <c r="D91">
        <v>19379</v>
      </c>
      <c r="E91">
        <v>7242</v>
      </c>
      <c r="F91">
        <f>B91+C91</f>
        <v>150771</v>
      </c>
      <c r="G91">
        <f>D91+E91</f>
        <v>26621</v>
      </c>
      <c r="H91">
        <f>B91+C91+D91+E91</f>
        <v>177392</v>
      </c>
      <c r="I91">
        <v>0.35673343211077602</v>
      </c>
      <c r="J91">
        <v>0.75236491824680995</v>
      </c>
      <c r="K91">
        <f>E91/(C91+E91+0.00001)</f>
        <v>0.43928181460676829</v>
      </c>
      <c r="L91">
        <f>E91/(D91+E91+0.00001)</f>
        <v>0.27204086988766729</v>
      </c>
      <c r="M91">
        <f>2/(1/(K91+0.00001)+1/(L91+0.00001))</f>
        <v>0.3360116661162853</v>
      </c>
      <c r="N91">
        <f>(B91+E91)/(B91+C91+D91+E91)</f>
        <v>0.83864548570397768</v>
      </c>
      <c r="O91">
        <f>COUNTIF(A91,"*Linear*")</f>
        <v>1</v>
      </c>
      <c r="P91" t="str">
        <f>LEFT(A91, FIND("_", A91)-1)</f>
        <v>LRC</v>
      </c>
      <c r="Q91" t="str">
        <f>IF(COUNTIF(A91,"*Hard*")=1,"Hard",IF(COUNTIF(A91,"*Medium*")=1,"Medium","Easy"))</f>
        <v>Hard</v>
      </c>
      <c r="R91" t="str">
        <f>_xlfn.CONCAT(B91," &amp; ", C91 )</f>
        <v>141527 &amp; 9244</v>
      </c>
      <c r="S91" t="str">
        <f>_xlfn.CONCAT(D91," &amp; ", E91)</f>
        <v>19379 &amp; 7242</v>
      </c>
      <c r="T91" t="str">
        <f>_xlfn.CONCAT(TEXT(ROUND(K91,3),"#,##0.000")," &amp; Precision \cr")</f>
        <v>0.439 &amp; Precision \cr</v>
      </c>
      <c r="U91" t="str">
        <f>_xlfn.CONCAT(TEXT(ROUND(L91,3),"#,##0.000")," &amp; Recall \cr")</f>
        <v>0.272 &amp; Recall \cr</v>
      </c>
      <c r="V91" t="str">
        <f>_xlfn.CONCAT(TEXT(ROUND(M91,3),"#,##0.000")," &amp; F1 \cr")</f>
        <v>0.336 &amp; F1 \cr</v>
      </c>
      <c r="W91" t="str">
        <f>_xlfn.CONCAT(TEXT(ROUND(J91,3),"#,##0.000")," &amp; AUC \cr")</f>
        <v>0.752 &amp; AUC \cr</v>
      </c>
      <c r="X91" t="str">
        <f>_xlfn.CONCAT(TEXT(ROUND(I91,3),"#,##0.000")," &amp; $p$ \cr")</f>
        <v>0.357 &amp; $p$ \cr</v>
      </c>
      <c r="Y91" t="str">
        <f>_xlfn.CONCAT(A91," &amp; ",TEXT(ROUND(K91,4),"#,##0.0000"), " &amp; ", TEXT(ROUND(L91,4),"#,##0.0000"), " &amp; ", TEXT(ROUND(M91,4),"#,##0.0000"), " &amp; ", TEXT(ROUND(J91,4),"#,##0.0000"), " \cr")</f>
        <v>LRC_Hard_Tomek_2_alpha_0_5_v2_Linear_Transform &amp; 0.4393 &amp; 0.2720 &amp; 0.3360 &amp; 0.7524 \cr</v>
      </c>
    </row>
    <row r="92" spans="1:25" x14ac:dyDescent="0.2">
      <c r="A92" t="s">
        <v>417</v>
      </c>
      <c r="B92">
        <v>144283</v>
      </c>
      <c r="C92">
        <v>6488</v>
      </c>
      <c r="D92">
        <v>21548</v>
      </c>
      <c r="E92">
        <v>5073</v>
      </c>
      <c r="F92">
        <f>B92+C92</f>
        <v>150771</v>
      </c>
      <c r="G92">
        <f>D92+E92</f>
        <v>26621</v>
      </c>
      <c r="H92">
        <f>B92+C92+D92+E92</f>
        <v>177392</v>
      </c>
      <c r="I92">
        <v>0.88444303110241895</v>
      </c>
      <c r="J92">
        <v>0.71579472692759005</v>
      </c>
      <c r="K92">
        <f>E92/(C92+E92+0.00001)</f>
        <v>0.43880287134434492</v>
      </c>
      <c r="L92">
        <f>E92/(D92+E92+0.00001)</f>
        <v>0.19056384050540406</v>
      </c>
      <c r="M92">
        <f>2/(1/(K92+0.00001)+1/(L92+0.00001))</f>
        <v>0.26573886159598281</v>
      </c>
      <c r="N92">
        <f>(B92+E92)/(B92+C92+D92+E92)</f>
        <v>0.84195454135473979</v>
      </c>
      <c r="O92">
        <f>COUNTIF(A92,"*Linear*")</f>
        <v>1</v>
      </c>
      <c r="P92" t="str">
        <f>LEFT(A92, FIND("_", A92)-1)</f>
        <v>KBFC</v>
      </c>
      <c r="Q92" t="str">
        <f>IF(COUNTIF(A92,"*Hard*")=1,"Hard",IF(COUNTIF(A92,"*Medium*")=1,"Medium","Easy"))</f>
        <v>Medium</v>
      </c>
      <c r="R92" t="str">
        <f>_xlfn.CONCAT(B92," &amp; ", C92 )</f>
        <v>144283 &amp; 6488</v>
      </c>
      <c r="S92" t="str">
        <f>_xlfn.CONCAT(D92," &amp; ", E92)</f>
        <v>21548 &amp; 5073</v>
      </c>
      <c r="T92" t="str">
        <f>_xlfn.CONCAT(TEXT(ROUND(K92,3),"#,##0.000")," &amp; Precision \cr")</f>
        <v>0.439 &amp; Precision \cr</v>
      </c>
      <c r="U92" t="str">
        <f>_xlfn.CONCAT(TEXT(ROUND(L92,3),"#,##0.000")," &amp; Recall \cr")</f>
        <v>0.191 &amp; Recall \cr</v>
      </c>
      <c r="V92" t="str">
        <f>_xlfn.CONCAT(TEXT(ROUND(M92,3),"#,##0.000")," &amp; F1 \cr")</f>
        <v>0.266 &amp; F1 \cr</v>
      </c>
      <c r="W92" t="str">
        <f>_xlfn.CONCAT(TEXT(ROUND(J92,3),"#,##0.000")," &amp; AUC \cr")</f>
        <v>0.716 &amp; AUC \cr</v>
      </c>
      <c r="X92" t="str">
        <f>_xlfn.CONCAT(TEXT(ROUND(I92,3),"#,##0.000")," &amp; $p$ \cr")</f>
        <v>0.884 &amp; $p$ \cr</v>
      </c>
      <c r="Y92" t="str">
        <f>_xlfn.CONCAT(A92," &amp; ",TEXT(ROUND(K92,4),"#,##0.0000"), " &amp; ", TEXT(ROUND(L92,4),"#,##0.0000"), " &amp; ", TEXT(ROUND(M92,4),"#,##0.0000"), " &amp; ", TEXT(ROUND(J92,4),"#,##0.0000"), " \cr")</f>
        <v>KBFC_Medium_Tomek_1_alpha_balanced_gamma_0_0_v2_Linear_Transform &amp; 0.4388 &amp; 0.1906 &amp; 0.2657 &amp; 0.7158 \cr</v>
      </c>
    </row>
    <row r="93" spans="1:25" x14ac:dyDescent="0.2">
      <c r="A93" t="s">
        <v>347</v>
      </c>
      <c r="B93">
        <v>140887</v>
      </c>
      <c r="C93">
        <v>9884</v>
      </c>
      <c r="D93">
        <v>18895</v>
      </c>
      <c r="E93">
        <v>7726</v>
      </c>
      <c r="F93">
        <f>B93+C93</f>
        <v>150771</v>
      </c>
      <c r="G93">
        <f>D93+E93</f>
        <v>26621</v>
      </c>
      <c r="H93">
        <f>B93+C93+D93+E93</f>
        <v>177392</v>
      </c>
      <c r="I93">
        <v>0.51806152933639904</v>
      </c>
      <c r="J93">
        <v>0.75517978506794203</v>
      </c>
      <c r="K93">
        <f>E93/(C93+E93+0.00001)</f>
        <v>0.43872799520799094</v>
      </c>
      <c r="L93">
        <f>E93/(D93+E93+0.00001)</f>
        <v>0.29022200507485746</v>
      </c>
      <c r="M93">
        <f>2/(1/(K93+0.00001)+1/(L93+0.00001))</f>
        <v>0.3493581574065619</v>
      </c>
      <c r="N93">
        <f>(B93+E93)/(B93+C93+D93+E93)</f>
        <v>0.83776607738793185</v>
      </c>
      <c r="O93">
        <f>COUNTIF(A93,"*Linear*")</f>
        <v>1</v>
      </c>
      <c r="P93" t="str">
        <f>LEFT(A93, FIND("_", A93)-1)</f>
        <v>LRC</v>
      </c>
      <c r="Q93" t="str">
        <f>IF(COUNTIF(A93,"*Hard*")=1,"Hard",IF(COUNTIF(A93,"*Medium*")=1,"Medium","Easy"))</f>
        <v>Hard</v>
      </c>
      <c r="R93" t="str">
        <f>_xlfn.CONCAT(B93," &amp; ", C93 )</f>
        <v>140887 &amp; 9884</v>
      </c>
      <c r="S93" t="str">
        <f>_xlfn.CONCAT(D93," &amp; ", E93)</f>
        <v>18895 &amp; 7726</v>
      </c>
      <c r="T93" t="str">
        <f>_xlfn.CONCAT(TEXT(ROUND(K93,3),"#,##0.000")," &amp; Precision \cr")</f>
        <v>0.439 &amp; Precision \cr</v>
      </c>
      <c r="U93" t="str">
        <f>_xlfn.CONCAT(TEXT(ROUND(L93,3),"#,##0.000")," &amp; Recall \cr")</f>
        <v>0.290 &amp; Recall \cr</v>
      </c>
      <c r="V93" t="str">
        <f>_xlfn.CONCAT(TEXT(ROUND(M93,3),"#,##0.000")," &amp; F1 \cr")</f>
        <v>0.349 &amp; F1 \cr</v>
      </c>
      <c r="W93" t="str">
        <f>_xlfn.CONCAT(TEXT(ROUND(J93,3),"#,##0.000")," &amp; AUC \cr")</f>
        <v>0.755 &amp; AUC \cr</v>
      </c>
      <c r="X93" t="str">
        <f>_xlfn.CONCAT(TEXT(ROUND(I93,3),"#,##0.000")," &amp; $p$ \cr")</f>
        <v>0.518 &amp; $p$ \cr</v>
      </c>
      <c r="Y93" t="str">
        <f>_xlfn.CONCAT(A93," &amp; ",TEXT(ROUND(K93,4),"#,##0.0000"), " &amp; ", TEXT(ROUND(L93,4),"#,##0.0000"), " &amp; ", TEXT(ROUND(M93,4),"#,##0.0000"), " &amp; ", TEXT(ROUND(J93,4),"#,##0.0000"), " \cr")</f>
        <v>LRC_Hard_Tomek_2_alpha_target_v1_Linear_Transform &amp; 0.4387 &amp; 0.2902 &amp; 0.3494 &amp; 0.7552 \cr</v>
      </c>
    </row>
    <row r="94" spans="1:25" x14ac:dyDescent="0.2">
      <c r="A94" t="s">
        <v>413</v>
      </c>
      <c r="B94">
        <v>143736</v>
      </c>
      <c r="C94">
        <v>7035</v>
      </c>
      <c r="D94">
        <v>21124</v>
      </c>
      <c r="E94">
        <v>5497</v>
      </c>
      <c r="F94">
        <f>B94+C94</f>
        <v>150771</v>
      </c>
      <c r="G94">
        <f>D94+E94</f>
        <v>26621</v>
      </c>
      <c r="H94">
        <f>B94+C94+D94+E94</f>
        <v>177392</v>
      </c>
      <c r="I94">
        <v>0.54912128193117604</v>
      </c>
      <c r="J94">
        <v>0.71606928454807095</v>
      </c>
      <c r="K94">
        <f>E94/(C94+E94+0.00001)</f>
        <v>0.43863708870201318</v>
      </c>
      <c r="L94">
        <f>E94/(D94+E94+0.00001)</f>
        <v>0.206491115958645</v>
      </c>
      <c r="M94">
        <f>2/(1/(K94+0.00001)+1/(L94+0.00001))</f>
        <v>0.28080714686828051</v>
      </c>
      <c r="N94">
        <f>(B94+E94)/(B94+C94+D94+E94)</f>
        <v>0.84126116172093446</v>
      </c>
      <c r="O94">
        <f>COUNTIF(A94,"*Linear*")</f>
        <v>1</v>
      </c>
      <c r="P94" t="str">
        <f>LEFT(A94, FIND("_", A94)-1)</f>
        <v>KBFC</v>
      </c>
      <c r="Q94" t="str">
        <f>IF(COUNTIF(A94,"*Hard*")=1,"Hard",IF(COUNTIF(A94,"*Medium*")=1,"Medium","Easy"))</f>
        <v>Medium</v>
      </c>
      <c r="R94" t="str">
        <f>_xlfn.CONCAT(B94," &amp; ", C94 )</f>
        <v>143736 &amp; 7035</v>
      </c>
      <c r="S94" t="str">
        <f>_xlfn.CONCAT(D94," &amp; ", E94)</f>
        <v>21124 &amp; 5497</v>
      </c>
      <c r="T94" t="str">
        <f>_xlfn.CONCAT(TEXT(ROUND(K94,3),"#,##0.000")," &amp; Precision \cr")</f>
        <v>0.439 &amp; Precision \cr</v>
      </c>
      <c r="U94" t="str">
        <f>_xlfn.CONCAT(TEXT(ROUND(L94,3),"#,##0.000")," &amp; Recall \cr")</f>
        <v>0.206 &amp; Recall \cr</v>
      </c>
      <c r="V94" t="str">
        <f>_xlfn.CONCAT(TEXT(ROUND(M94,3),"#,##0.000")," &amp; F1 \cr")</f>
        <v>0.281 &amp; F1 \cr</v>
      </c>
      <c r="W94" t="str">
        <f>_xlfn.CONCAT(TEXT(ROUND(J94,3),"#,##0.000")," &amp; AUC \cr")</f>
        <v>0.716 &amp; AUC \cr</v>
      </c>
      <c r="X94" t="str">
        <f>_xlfn.CONCAT(TEXT(ROUND(I94,3),"#,##0.000")," &amp; $p$ \cr")</f>
        <v>0.549 &amp; $p$ \cr</v>
      </c>
      <c r="Y94" t="str">
        <f>_xlfn.CONCAT(A94," &amp; ",TEXT(ROUND(K94,4),"#,##0.0000"), " &amp; ", TEXT(ROUND(L94,4),"#,##0.0000"), " &amp; ", TEXT(ROUND(M94,4),"#,##0.0000"), " &amp; ", TEXT(ROUND(J94,4),"#,##0.0000"), " \cr")</f>
        <v>KBFC_Medium_Tomek_1_alpha_0_5_gamma_0_0_v2_Linear_Transform &amp; 0.4386 &amp; 0.2065 &amp; 0.2808 &amp; 0.7161 \cr</v>
      </c>
    </row>
    <row r="95" spans="1:25" x14ac:dyDescent="0.2">
      <c r="A95" t="s">
        <v>323</v>
      </c>
      <c r="B95">
        <v>140935</v>
      </c>
      <c r="C95">
        <v>9836</v>
      </c>
      <c r="D95">
        <v>18938</v>
      </c>
      <c r="E95">
        <v>7683</v>
      </c>
      <c r="F95">
        <f>B95+C95</f>
        <v>150771</v>
      </c>
      <c r="G95">
        <f>D95+E95</f>
        <v>26621</v>
      </c>
      <c r="H95">
        <f>B95+C95+D95+E95</f>
        <v>177392</v>
      </c>
      <c r="I95">
        <v>0.488182810997001</v>
      </c>
      <c r="J95">
        <v>0.755152543448804</v>
      </c>
      <c r="K95">
        <f>E95/(C95+E95+0.00001)</f>
        <v>0.43855242854126808</v>
      </c>
      <c r="L95">
        <f>E95/(D95+E95+0.00001)</f>
        <v>0.28860673893219385</v>
      </c>
      <c r="M95">
        <f>2/(1/(K95+0.00001)+1/(L95+0.00001))</f>
        <v>0.34813004443883067</v>
      </c>
      <c r="N95">
        <f>(B95+E95)/(B95+C95+D95+E95)</f>
        <v>0.83779426355190767</v>
      </c>
      <c r="O95">
        <f>COUNTIF(A95,"*Linear*")</f>
        <v>1</v>
      </c>
      <c r="P95" t="str">
        <f>LEFT(A95, FIND("_", A95)-1)</f>
        <v>LRC</v>
      </c>
      <c r="Q95" t="str">
        <f>IF(COUNTIF(A95,"*Hard*")=1,"Hard",IF(COUNTIF(A95,"*Medium*")=1,"Medium","Easy"))</f>
        <v>Hard</v>
      </c>
      <c r="R95" t="str">
        <f>_xlfn.CONCAT(B95," &amp; ", C95 )</f>
        <v>140935 &amp; 9836</v>
      </c>
      <c r="S95" t="str">
        <f>_xlfn.CONCAT(D95," &amp; ", E95)</f>
        <v>18938 &amp; 7683</v>
      </c>
      <c r="T95" t="str">
        <f>_xlfn.CONCAT(TEXT(ROUND(K95,3),"#,##0.000")," &amp; Precision \cr")</f>
        <v>0.439 &amp; Precision \cr</v>
      </c>
      <c r="U95" t="str">
        <f>_xlfn.CONCAT(TEXT(ROUND(L95,3),"#,##0.000")," &amp; Recall \cr")</f>
        <v>0.289 &amp; Recall \cr</v>
      </c>
      <c r="V95" t="str">
        <f>_xlfn.CONCAT(TEXT(ROUND(M95,3),"#,##0.000")," &amp; F1 \cr")</f>
        <v>0.348 &amp; F1 \cr</v>
      </c>
      <c r="W95" t="str">
        <f>_xlfn.CONCAT(TEXT(ROUND(J95,3),"#,##0.000")," &amp; AUC \cr")</f>
        <v>0.755 &amp; AUC \cr</v>
      </c>
      <c r="X95" t="str">
        <f>_xlfn.CONCAT(TEXT(ROUND(I95,3),"#,##0.000")," &amp; $p$ \cr")</f>
        <v>0.488 &amp; $p$ \cr</v>
      </c>
      <c r="Y95" t="str">
        <f>_xlfn.CONCAT(A95," &amp; ",TEXT(ROUND(K95,4),"#,##0.0000"), " &amp; ", TEXT(ROUND(L95,4),"#,##0.0000"), " &amp; ", TEXT(ROUND(M95,4),"#,##0.0000"), " &amp; ", TEXT(ROUND(J95,4),"#,##0.0000"), " \cr")</f>
        <v>LRC_Hard_Tomek_0_alpha_target_v1_Linear_Transform &amp; 0.4386 &amp; 0.2886 &amp; 0.3481 &amp; 0.7552 \cr</v>
      </c>
    </row>
    <row r="96" spans="1:25" x14ac:dyDescent="0.2">
      <c r="A96" t="s">
        <v>293</v>
      </c>
      <c r="B96">
        <v>142776</v>
      </c>
      <c r="C96">
        <v>7995</v>
      </c>
      <c r="D96">
        <v>20378</v>
      </c>
      <c r="E96">
        <v>6243</v>
      </c>
      <c r="F96">
        <f>B96+C96</f>
        <v>150771</v>
      </c>
      <c r="G96">
        <f>D96+E96</f>
        <v>26621</v>
      </c>
      <c r="H96">
        <f>B96+C96+D96+E96</f>
        <v>177392</v>
      </c>
      <c r="I96">
        <v>0.76346893939393901</v>
      </c>
      <c r="J96">
        <v>0.72914097389311805</v>
      </c>
      <c r="K96">
        <f>E96/(C96+E96+0.00001)</f>
        <v>0.43847450453822551</v>
      </c>
      <c r="L96">
        <f>E96/(D96+E96+0.00001)</f>
        <v>0.23451410531741329</v>
      </c>
      <c r="M96">
        <f>2/(1/(K96+0.00001)+1/(L96+0.00001))</f>
        <v>0.30559842657714248</v>
      </c>
      <c r="N96">
        <f>(B96+E96)/(B96+C96+D96+E96)</f>
        <v>0.84005479390276905</v>
      </c>
      <c r="O96">
        <f>COUNTIF(A96,"*Linear*")</f>
        <v>1</v>
      </c>
      <c r="P96" t="str">
        <f>LEFT(A96, FIND("_", A96)-1)</f>
        <v>BRFC</v>
      </c>
      <c r="Q96" t="str">
        <f>IF(COUNTIF(A96,"*Hard*")=1,"Hard",IF(COUNTIF(A96,"*Medium*")=1,"Medium","Easy"))</f>
        <v>Medium</v>
      </c>
      <c r="R96" t="str">
        <f>_xlfn.CONCAT(B96," &amp; ", C96 )</f>
        <v>142776 &amp; 7995</v>
      </c>
      <c r="S96" t="str">
        <f>_xlfn.CONCAT(D96," &amp; ", E96)</f>
        <v>20378 &amp; 6243</v>
      </c>
      <c r="T96" t="str">
        <f>_xlfn.CONCAT(TEXT(ROUND(K96,3),"#,##0.000")," &amp; Precision \cr")</f>
        <v>0.438 &amp; Precision \cr</v>
      </c>
      <c r="U96" t="str">
        <f>_xlfn.CONCAT(TEXT(ROUND(L96,3),"#,##0.000")," &amp; Recall \cr")</f>
        <v>0.235 &amp; Recall \cr</v>
      </c>
      <c r="V96" t="str">
        <f>_xlfn.CONCAT(TEXT(ROUND(M96,3),"#,##0.000")," &amp; F1 \cr")</f>
        <v>0.306 &amp; F1 \cr</v>
      </c>
      <c r="W96" t="str">
        <f>_xlfn.CONCAT(TEXT(ROUND(J96,3),"#,##0.000")," &amp; AUC \cr")</f>
        <v>0.729 &amp; AUC \cr</v>
      </c>
      <c r="X96" t="str">
        <f>_xlfn.CONCAT(TEXT(ROUND(I96,3),"#,##0.000")," &amp; $p$ \cr")</f>
        <v>0.763 &amp; $p$ \cr</v>
      </c>
      <c r="Y96" t="str">
        <f>_xlfn.CONCAT(A96," &amp; ",TEXT(ROUND(K96,4),"#,##0.0000"), " &amp; ", TEXT(ROUND(L96,4),"#,##0.0000"), " &amp; ", TEXT(ROUND(M96,4),"#,##0.0000"), " &amp; ", TEXT(ROUND(J96,4),"#,##0.0000"), " \cr")</f>
        <v>BRFC_Medium_Tomek_0_alpha_0_5_v2_Linear_Transform &amp; 0.4385 &amp; 0.2345 &amp; 0.3056 &amp; 0.7291 \cr</v>
      </c>
    </row>
    <row r="97" spans="1:25" x14ac:dyDescent="0.2">
      <c r="A97" t="s">
        <v>429</v>
      </c>
      <c r="B97">
        <v>143755</v>
      </c>
      <c r="C97">
        <v>7016</v>
      </c>
      <c r="D97">
        <v>21149</v>
      </c>
      <c r="E97">
        <v>5472</v>
      </c>
      <c r="F97">
        <f>B97+C97</f>
        <v>150771</v>
      </c>
      <c r="G97">
        <f>D97+E97</f>
        <v>26621</v>
      </c>
      <c r="H97">
        <f>B97+C97+D97+E97</f>
        <v>177392</v>
      </c>
      <c r="I97">
        <v>0.63194137885421497</v>
      </c>
      <c r="J97">
        <v>0.71652654294481899</v>
      </c>
      <c r="K97">
        <f>E97/(C97+E97+0.00001)</f>
        <v>0.43818065307640885</v>
      </c>
      <c r="L97">
        <f>E97/(D97+E97+0.00001)</f>
        <v>0.20555200773616619</v>
      </c>
      <c r="M97">
        <f>2/(1/(K97+0.00001)+1/(L97+0.00001))</f>
        <v>0.27984459218828273</v>
      </c>
      <c r="N97">
        <f>(B97+E97)/(B97+C97+D97+E97)</f>
        <v>0.84122733832416341</v>
      </c>
      <c r="O97">
        <f>COUNTIF(A97,"*Linear*")</f>
        <v>1</v>
      </c>
      <c r="P97" t="str">
        <f>LEFT(A97, FIND("_", A97)-1)</f>
        <v>KBFC</v>
      </c>
      <c r="Q97" t="str">
        <f>IF(COUNTIF(A97,"*Hard*")=1,"Hard",IF(COUNTIF(A97,"*Medium*")=1,"Medium","Easy"))</f>
        <v>Medium</v>
      </c>
      <c r="R97" t="str">
        <f>_xlfn.CONCAT(B97," &amp; ", C97 )</f>
        <v>143755 &amp; 7016</v>
      </c>
      <c r="S97" t="str">
        <f>_xlfn.CONCAT(D97," &amp; ", E97)</f>
        <v>21149 &amp; 5472</v>
      </c>
      <c r="T97" t="str">
        <f>_xlfn.CONCAT(TEXT(ROUND(K97,3),"#,##0.000")," &amp; Precision \cr")</f>
        <v>0.438 &amp; Precision \cr</v>
      </c>
      <c r="U97" t="str">
        <f>_xlfn.CONCAT(TEXT(ROUND(L97,3),"#,##0.000")," &amp; Recall \cr")</f>
        <v>0.206 &amp; Recall \cr</v>
      </c>
      <c r="V97" t="str">
        <f>_xlfn.CONCAT(TEXT(ROUND(M97,3),"#,##0.000")," &amp; F1 \cr")</f>
        <v>0.280 &amp; F1 \cr</v>
      </c>
      <c r="W97" t="str">
        <f>_xlfn.CONCAT(TEXT(ROUND(J97,3),"#,##0.000")," &amp; AUC \cr")</f>
        <v>0.717 &amp; AUC \cr</v>
      </c>
      <c r="X97" t="str">
        <f>_xlfn.CONCAT(TEXT(ROUND(I97,3),"#,##0.000")," &amp; $p$ \cr")</f>
        <v>0.632 &amp; $p$ \cr</v>
      </c>
      <c r="Y97" t="str">
        <f>_xlfn.CONCAT(A97," &amp; ",TEXT(ROUND(K97,4),"#,##0.0000"), " &amp; ", TEXT(ROUND(L97,4),"#,##0.0000"), " &amp; ", TEXT(ROUND(M97,4),"#,##0.0000"), " &amp; ", TEXT(ROUND(J97,4),"#,##0.0000"), " \cr")</f>
        <v>KBFC_Medium_Tomek_1_alpha_target_gamma_1_0_v2_Linear_Transform &amp; 0.4382 &amp; 0.2056 &amp; 0.2798 &amp; 0.7165 \cr</v>
      </c>
    </row>
    <row r="98" spans="1:25" x14ac:dyDescent="0.2">
      <c r="A98" t="s">
        <v>453</v>
      </c>
      <c r="B98">
        <v>143855</v>
      </c>
      <c r="C98">
        <v>6916</v>
      </c>
      <c r="D98">
        <v>21229</v>
      </c>
      <c r="E98">
        <v>5392</v>
      </c>
      <c r="F98">
        <f>B98+C98</f>
        <v>150771</v>
      </c>
      <c r="G98">
        <f>D98+E98</f>
        <v>26621</v>
      </c>
      <c r="H98">
        <f>B98+C98+D98+E98</f>
        <v>177392</v>
      </c>
      <c r="I98">
        <v>0.63921164534985997</v>
      </c>
      <c r="J98">
        <v>0.71555539326205397</v>
      </c>
      <c r="K98">
        <f>E98/(C98+E98+0.00001)</f>
        <v>0.43808904741786719</v>
      </c>
      <c r="L98">
        <f>E98/(D98+E98+0.00001)</f>
        <v>0.20254686142423392</v>
      </c>
      <c r="M98">
        <f>2/(1/(K98+0.00001)+1/(L98+0.00001))</f>
        <v>0.27702848537928981</v>
      </c>
      <c r="N98">
        <f>(B98+E98)/(B98+C98+D98+E98)</f>
        <v>0.84134008298006679</v>
      </c>
      <c r="O98">
        <f>COUNTIF(A98,"*Linear*")</f>
        <v>1</v>
      </c>
      <c r="P98" t="str">
        <f>LEFT(A98, FIND("_", A98)-1)</f>
        <v>KBFC</v>
      </c>
      <c r="Q98" t="str">
        <f>IF(COUNTIF(A98,"*Hard*")=1,"Hard",IF(COUNTIF(A98,"*Medium*")=1,"Medium","Easy"))</f>
        <v>Medium</v>
      </c>
      <c r="R98" t="str">
        <f>_xlfn.CONCAT(B98," &amp; ", C98 )</f>
        <v>143855 &amp; 6916</v>
      </c>
      <c r="S98" t="str">
        <f>_xlfn.CONCAT(D98," &amp; ", E98)</f>
        <v>21229 &amp; 5392</v>
      </c>
      <c r="T98" t="str">
        <f>_xlfn.CONCAT(TEXT(ROUND(K98,3),"#,##0.000")," &amp; Precision \cr")</f>
        <v>0.438 &amp; Precision \cr</v>
      </c>
      <c r="U98" t="str">
        <f>_xlfn.CONCAT(TEXT(ROUND(L98,3),"#,##0.000")," &amp; Recall \cr")</f>
        <v>0.203 &amp; Recall \cr</v>
      </c>
      <c r="V98" t="str">
        <f>_xlfn.CONCAT(TEXT(ROUND(M98,3),"#,##0.000")," &amp; F1 \cr")</f>
        <v>0.277 &amp; F1 \cr</v>
      </c>
      <c r="W98" t="str">
        <f>_xlfn.CONCAT(TEXT(ROUND(J98,3),"#,##0.000")," &amp; AUC \cr")</f>
        <v>0.716 &amp; AUC \cr</v>
      </c>
      <c r="X98" t="str">
        <f>_xlfn.CONCAT(TEXT(ROUND(I98,3),"#,##0.000")," &amp; $p$ \cr")</f>
        <v>0.639 &amp; $p$ \cr</v>
      </c>
      <c r="Y98" t="str">
        <f>_xlfn.CONCAT(A98," &amp; ",TEXT(ROUND(K98,4),"#,##0.0000"), " &amp; ", TEXT(ROUND(L98,4),"#,##0.0000"), " &amp; ", TEXT(ROUND(M98,4),"#,##0.0000"), " &amp; ", TEXT(ROUND(J98,4),"#,##0.0000"), " \cr")</f>
        <v>KBFC_Medium_Tomek_2_alpha_target_gamma_0_5_v2_Linear_Transform &amp; 0.4381 &amp; 0.2025 &amp; 0.2770 &amp; 0.7156 \cr</v>
      </c>
    </row>
    <row r="99" spans="1:25" x14ac:dyDescent="0.2">
      <c r="A99" t="s">
        <v>317</v>
      </c>
      <c r="B99">
        <v>141300</v>
      </c>
      <c r="C99">
        <v>9471</v>
      </c>
      <c r="D99">
        <v>19269</v>
      </c>
      <c r="E99">
        <v>7352</v>
      </c>
      <c r="F99">
        <f>B99+C99</f>
        <v>150771</v>
      </c>
      <c r="G99">
        <f>D99+E99</f>
        <v>26621</v>
      </c>
      <c r="H99">
        <f>B99+C99+D99+E99</f>
        <v>177392</v>
      </c>
      <c r="I99">
        <v>0.32591008272626998</v>
      </c>
      <c r="J99">
        <v>0.75228480786997498</v>
      </c>
      <c r="K99">
        <f>E99/(C99+E99+0.00001)</f>
        <v>0.43702074514829653</v>
      </c>
      <c r="L99">
        <f>E99/(D99+E99+0.00001)</f>
        <v>0.27617294606657417</v>
      </c>
      <c r="M99">
        <f>2/(1/(K99+0.00001)+1/(L99+0.00001))</f>
        <v>0.33846921393538743</v>
      </c>
      <c r="N99">
        <f>(B99+E99)/(B99+C99+D99+E99)</f>
        <v>0.83798592946694328</v>
      </c>
      <c r="O99">
        <f>COUNTIF(A99,"*Linear*")</f>
        <v>1</v>
      </c>
      <c r="P99" t="str">
        <f>LEFT(A99, FIND("_", A99)-1)</f>
        <v>LRC</v>
      </c>
      <c r="Q99" t="str">
        <f>IF(COUNTIF(A99,"*Hard*")=1,"Hard",IF(COUNTIF(A99,"*Medium*")=1,"Medium","Easy"))</f>
        <v>Hard</v>
      </c>
      <c r="R99" t="str">
        <f>_xlfn.CONCAT(B99," &amp; ", C99 )</f>
        <v>141300 &amp; 9471</v>
      </c>
      <c r="S99" t="str">
        <f>_xlfn.CONCAT(D99," &amp; ", E99)</f>
        <v>19269 &amp; 7352</v>
      </c>
      <c r="T99" t="str">
        <f>_xlfn.CONCAT(TEXT(ROUND(K99,3),"#,##0.000")," &amp; Precision \cr")</f>
        <v>0.437 &amp; Precision \cr</v>
      </c>
      <c r="U99" t="str">
        <f>_xlfn.CONCAT(TEXT(ROUND(L99,3),"#,##0.000")," &amp; Recall \cr")</f>
        <v>0.276 &amp; Recall \cr</v>
      </c>
      <c r="V99" t="str">
        <f>_xlfn.CONCAT(TEXT(ROUND(M99,3),"#,##0.000")," &amp; F1 \cr")</f>
        <v>0.338 &amp; F1 \cr</v>
      </c>
      <c r="W99" t="str">
        <f>_xlfn.CONCAT(TEXT(ROUND(J99,3),"#,##0.000")," &amp; AUC \cr")</f>
        <v>0.752 &amp; AUC \cr</v>
      </c>
      <c r="X99" t="str">
        <f>_xlfn.CONCAT(TEXT(ROUND(I99,3),"#,##0.000")," &amp; $p$ \cr")</f>
        <v>0.326 &amp; $p$ \cr</v>
      </c>
      <c r="Y99" t="str">
        <f>_xlfn.CONCAT(A99," &amp; ",TEXT(ROUND(K99,4),"#,##0.0000"), " &amp; ", TEXT(ROUND(L99,4),"#,##0.0000"), " &amp; ", TEXT(ROUND(M99,4),"#,##0.0000"), " &amp; ", TEXT(ROUND(J99,4),"#,##0.0000"), " \cr")</f>
        <v>LRC_Hard_Tomek_0_alpha_0_5_v2_Linear_Transform &amp; 0.4370 &amp; 0.2762 &amp; 0.3385 &amp; 0.7523 \cr</v>
      </c>
    </row>
    <row r="100" spans="1:25" x14ac:dyDescent="0.2">
      <c r="A100" t="s">
        <v>421</v>
      </c>
      <c r="B100">
        <v>143815</v>
      </c>
      <c r="C100">
        <v>6956</v>
      </c>
      <c r="D100">
        <v>21231</v>
      </c>
      <c r="E100">
        <v>5390</v>
      </c>
      <c r="F100">
        <f>B100+C100</f>
        <v>150771</v>
      </c>
      <c r="G100">
        <f>D100+E100</f>
        <v>26621</v>
      </c>
      <c r="H100">
        <f>B100+C100+D100+E100</f>
        <v>177392</v>
      </c>
      <c r="I100">
        <v>0.71555931335687595</v>
      </c>
      <c r="J100">
        <v>0.71685829055002703</v>
      </c>
      <c r="K100">
        <f>E100/(C100+E100+0.00001)</f>
        <v>0.43657864860150769</v>
      </c>
      <c r="L100">
        <f>E100/(D100+E100+0.00001)</f>
        <v>0.20247173276643562</v>
      </c>
      <c r="M100">
        <f>2/(1/(K100+0.00001)+1/(L100+0.00001))</f>
        <v>0.2766556819164897</v>
      </c>
      <c r="N100">
        <f>(B100+E100)/(B100+C100+D100+E100)</f>
        <v>0.84110331920266979</v>
      </c>
      <c r="O100">
        <f>COUNTIF(A100,"*Linear*")</f>
        <v>1</v>
      </c>
      <c r="P100" t="str">
        <f>LEFT(A100, FIND("_", A100)-1)</f>
        <v>KBFC</v>
      </c>
      <c r="Q100" t="str">
        <f>IF(COUNTIF(A100,"*Hard*")=1,"Hard",IF(COUNTIF(A100,"*Medium*")=1,"Medium","Easy"))</f>
        <v>Medium</v>
      </c>
      <c r="R100" t="str">
        <f>_xlfn.CONCAT(B100," &amp; ", C100 )</f>
        <v>143815 &amp; 6956</v>
      </c>
      <c r="S100" t="str">
        <f>_xlfn.CONCAT(D100," &amp; ", E100)</f>
        <v>21231 &amp; 5390</v>
      </c>
      <c r="T100" t="str">
        <f>_xlfn.CONCAT(TEXT(ROUND(K100,3),"#,##0.000")," &amp; Precision \cr")</f>
        <v>0.437 &amp; Precision \cr</v>
      </c>
      <c r="U100" t="str">
        <f>_xlfn.CONCAT(TEXT(ROUND(L100,3),"#,##0.000")," &amp; Recall \cr")</f>
        <v>0.202 &amp; Recall \cr</v>
      </c>
      <c r="V100" t="str">
        <f>_xlfn.CONCAT(TEXT(ROUND(M100,3),"#,##0.000")," &amp; F1 \cr")</f>
        <v>0.277 &amp; F1 \cr</v>
      </c>
      <c r="W100" t="str">
        <f>_xlfn.CONCAT(TEXT(ROUND(J100,3),"#,##0.000")," &amp; AUC \cr")</f>
        <v>0.717 &amp; AUC \cr</v>
      </c>
      <c r="X100" t="str">
        <f>_xlfn.CONCAT(TEXT(ROUND(I100,3),"#,##0.000")," &amp; $p$ \cr")</f>
        <v>0.716 &amp; $p$ \cr</v>
      </c>
      <c r="Y100" t="str">
        <f>_xlfn.CONCAT(A100," &amp; ",TEXT(ROUND(K100,4),"#,##0.0000"), " &amp; ", TEXT(ROUND(L100,4),"#,##0.0000"), " &amp; ", TEXT(ROUND(M100,4),"#,##0.0000"), " &amp; ", TEXT(ROUND(J100,4),"#,##0.0000"), " \cr")</f>
        <v>KBFC_Medium_Tomek_1_alpha_target_gamma_0_0_v2_Linear_Transform &amp; 0.4366 &amp; 0.2025 &amp; 0.2767 &amp; 0.7169 \cr</v>
      </c>
    </row>
    <row r="101" spans="1:25" x14ac:dyDescent="0.2">
      <c r="A101" t="s">
        <v>331</v>
      </c>
      <c r="B101">
        <v>140949</v>
      </c>
      <c r="C101">
        <v>9822</v>
      </c>
      <c r="D101">
        <v>19017</v>
      </c>
      <c r="E101">
        <v>7604</v>
      </c>
      <c r="F101">
        <f>B101+C101</f>
        <v>150771</v>
      </c>
      <c r="G101">
        <f>D101+E101</f>
        <v>26621</v>
      </c>
      <c r="H101">
        <f>B101+C101+D101+E101</f>
        <v>177392</v>
      </c>
      <c r="I101">
        <v>0.74681760621735305</v>
      </c>
      <c r="J101">
        <v>0.75547180050542295</v>
      </c>
      <c r="K101">
        <f>E101/(C101+E101+0.00001)</f>
        <v>0.4363594626211641</v>
      </c>
      <c r="L101">
        <f>E101/(D101+E101+0.00001)</f>
        <v>0.28563915694916076</v>
      </c>
      <c r="M101">
        <f>2/(1/(K101+0.00001)+1/(L101+0.00001))</f>
        <v>0.34527799072625726</v>
      </c>
      <c r="N101">
        <f>(B101+E101)/(B101+C101+D101+E101)</f>
        <v>0.83742784342022192</v>
      </c>
      <c r="O101">
        <f>COUNTIF(A101,"*Linear*")</f>
        <v>1</v>
      </c>
      <c r="P101" t="str">
        <f>LEFT(A101, FIND("_", A101)-1)</f>
        <v>LRC</v>
      </c>
      <c r="Q101" t="str">
        <f>IF(COUNTIF(A101,"*Hard*")=1,"Hard",IF(COUNTIF(A101,"*Medium*")=1,"Medium","Easy"))</f>
        <v>Hard</v>
      </c>
      <c r="R101" t="str">
        <f>_xlfn.CONCAT(B101," &amp; ", C101 )</f>
        <v>140949 &amp; 9822</v>
      </c>
      <c r="S101" t="str">
        <f>_xlfn.CONCAT(D101," &amp; ", E101)</f>
        <v>19017 &amp; 7604</v>
      </c>
      <c r="T101" t="str">
        <f>_xlfn.CONCAT(TEXT(ROUND(K101,3),"#,##0.000")," &amp; Precision \cr")</f>
        <v>0.436 &amp; Precision \cr</v>
      </c>
      <c r="U101" t="str">
        <f>_xlfn.CONCAT(TEXT(ROUND(L101,3),"#,##0.000")," &amp; Recall \cr")</f>
        <v>0.286 &amp; Recall \cr</v>
      </c>
      <c r="V101" t="str">
        <f>_xlfn.CONCAT(TEXT(ROUND(M101,3),"#,##0.000")," &amp; F1 \cr")</f>
        <v>0.345 &amp; F1 \cr</v>
      </c>
      <c r="W101" t="str">
        <f>_xlfn.CONCAT(TEXT(ROUND(J101,3),"#,##0.000")," &amp; AUC \cr")</f>
        <v>0.755 &amp; AUC \cr</v>
      </c>
      <c r="X101" t="str">
        <f>_xlfn.CONCAT(TEXT(ROUND(I101,3),"#,##0.000")," &amp; $p$ \cr")</f>
        <v>0.747 &amp; $p$ \cr</v>
      </c>
      <c r="Y101" t="str">
        <f>_xlfn.CONCAT(A101," &amp; ",TEXT(ROUND(K101,4),"#,##0.0000"), " &amp; ", TEXT(ROUND(L101,4),"#,##0.0000"), " &amp; ", TEXT(ROUND(M101,4),"#,##0.0000"), " &amp; ", TEXT(ROUND(J101,4),"#,##0.0000"), " \cr")</f>
        <v>LRC_Hard_Tomek_1_alpha_balanced_v1_Linear_Transform &amp; 0.4364 &amp; 0.2856 &amp; 0.3453 &amp; 0.7555 \cr</v>
      </c>
    </row>
    <row r="102" spans="1:25" x14ac:dyDescent="0.2">
      <c r="A102" t="s">
        <v>343</v>
      </c>
      <c r="B102">
        <v>140838</v>
      </c>
      <c r="C102">
        <v>9933</v>
      </c>
      <c r="D102">
        <v>18935</v>
      </c>
      <c r="E102">
        <v>7686</v>
      </c>
      <c r="F102">
        <f>B102+C102</f>
        <v>150771</v>
      </c>
      <c r="G102">
        <f>D102+E102</f>
        <v>26621</v>
      </c>
      <c r="H102">
        <f>B102+C102+D102+E102</f>
        <v>177392</v>
      </c>
      <c r="I102">
        <v>0.74739856926570603</v>
      </c>
      <c r="J102">
        <v>0.75547353133822903</v>
      </c>
      <c r="K102">
        <f>E102/(C102+E102+0.00001)</f>
        <v>0.43623361119460036</v>
      </c>
      <c r="L102">
        <f>E102/(D102+E102+0.00001)</f>
        <v>0.28871943191889132</v>
      </c>
      <c r="M102">
        <f>2/(1/(K102+0.00001)+1/(L102+0.00001))</f>
        <v>0.34747876830709878</v>
      </c>
      <c r="N102">
        <f>(B102+E102)/(B102+C102+D102+E102)</f>
        <v>0.83726436366916213</v>
      </c>
      <c r="O102">
        <f>COUNTIF(A102,"*Linear*")</f>
        <v>1</v>
      </c>
      <c r="P102" t="str">
        <f>LEFT(A102, FIND("_", A102)-1)</f>
        <v>LRC</v>
      </c>
      <c r="Q102" t="str">
        <f>IF(COUNTIF(A102,"*Hard*")=1,"Hard",IF(COUNTIF(A102,"*Medium*")=1,"Medium","Easy"))</f>
        <v>Hard</v>
      </c>
      <c r="R102" t="str">
        <f>_xlfn.CONCAT(B102," &amp; ", C102 )</f>
        <v>140838 &amp; 9933</v>
      </c>
      <c r="S102" t="str">
        <f>_xlfn.CONCAT(D102," &amp; ", E102)</f>
        <v>18935 &amp; 7686</v>
      </c>
      <c r="T102" t="str">
        <f>_xlfn.CONCAT(TEXT(ROUND(K102,3),"#,##0.000")," &amp; Precision \cr")</f>
        <v>0.436 &amp; Precision \cr</v>
      </c>
      <c r="U102" t="str">
        <f>_xlfn.CONCAT(TEXT(ROUND(L102,3),"#,##0.000")," &amp; Recall \cr")</f>
        <v>0.289 &amp; Recall \cr</v>
      </c>
      <c r="V102" t="str">
        <f>_xlfn.CONCAT(TEXT(ROUND(M102,3),"#,##0.000")," &amp; F1 \cr")</f>
        <v>0.347 &amp; F1 \cr</v>
      </c>
      <c r="W102" t="str">
        <f>_xlfn.CONCAT(TEXT(ROUND(J102,3),"#,##0.000")," &amp; AUC \cr")</f>
        <v>0.755 &amp; AUC \cr</v>
      </c>
      <c r="X102" t="str">
        <f>_xlfn.CONCAT(TEXT(ROUND(I102,3),"#,##0.000")," &amp; $p$ \cr")</f>
        <v>0.747 &amp; $p$ \cr</v>
      </c>
      <c r="Y102" t="str">
        <f>_xlfn.CONCAT(A102," &amp; ",TEXT(ROUND(K102,4),"#,##0.0000"), " &amp; ", TEXT(ROUND(L102,4),"#,##0.0000"), " &amp; ", TEXT(ROUND(M102,4),"#,##0.0000"), " &amp; ", TEXT(ROUND(J102,4),"#,##0.0000"), " \cr")</f>
        <v>LRC_Hard_Tomek_2_alpha_balanced_v1_Linear_Transform &amp; 0.4362 &amp; 0.2887 &amp; 0.3475 &amp; 0.7555 \cr</v>
      </c>
    </row>
    <row r="103" spans="1:25" x14ac:dyDescent="0.2">
      <c r="A103" t="s">
        <v>425</v>
      </c>
      <c r="B103">
        <v>143724</v>
      </c>
      <c r="C103">
        <v>7047</v>
      </c>
      <c r="D103">
        <v>21169</v>
      </c>
      <c r="E103">
        <v>5452</v>
      </c>
      <c r="F103">
        <f>B103+C103</f>
        <v>150771</v>
      </c>
      <c r="G103">
        <f>D103+E103</f>
        <v>26621</v>
      </c>
      <c r="H103">
        <f>B103+C103+D103+E103</f>
        <v>177392</v>
      </c>
      <c r="I103">
        <v>0.667640567809343</v>
      </c>
      <c r="J103">
        <v>0.715579679111077</v>
      </c>
      <c r="K103">
        <f>E103/(C103+E103+0.00001)</f>
        <v>0.43619489524266353</v>
      </c>
      <c r="L103">
        <f>E103/(D103+E103+0.00001)</f>
        <v>0.20480072115818312</v>
      </c>
      <c r="M103">
        <f>2/(1/(K103+0.00001)+1/(L103+0.00001))</f>
        <v>0.27874340930724834</v>
      </c>
      <c r="N103">
        <f>(B103+E103)/(B103+C103+D103+E103)</f>
        <v>0.84093983945160999</v>
      </c>
      <c r="O103">
        <f>COUNTIF(A103,"*Linear*")</f>
        <v>1</v>
      </c>
      <c r="P103" t="str">
        <f>LEFT(A103, FIND("_", A103)-1)</f>
        <v>KBFC</v>
      </c>
      <c r="Q103" t="str">
        <f>IF(COUNTIF(A103,"*Hard*")=1,"Hard",IF(COUNTIF(A103,"*Medium*")=1,"Medium","Easy"))</f>
        <v>Medium</v>
      </c>
      <c r="R103" t="str">
        <f>_xlfn.CONCAT(B103," &amp; ", C103 )</f>
        <v>143724 &amp; 7047</v>
      </c>
      <c r="S103" t="str">
        <f>_xlfn.CONCAT(D103," &amp; ", E103)</f>
        <v>21169 &amp; 5452</v>
      </c>
      <c r="T103" t="str">
        <f>_xlfn.CONCAT(TEXT(ROUND(K103,3),"#,##0.000")," &amp; Precision \cr")</f>
        <v>0.436 &amp; Precision \cr</v>
      </c>
      <c r="U103" t="str">
        <f>_xlfn.CONCAT(TEXT(ROUND(L103,3),"#,##0.000")," &amp; Recall \cr")</f>
        <v>0.205 &amp; Recall \cr</v>
      </c>
      <c r="V103" t="str">
        <f>_xlfn.CONCAT(TEXT(ROUND(M103,3),"#,##0.000")," &amp; F1 \cr")</f>
        <v>0.279 &amp; F1 \cr</v>
      </c>
      <c r="W103" t="str">
        <f>_xlfn.CONCAT(TEXT(ROUND(J103,3),"#,##0.000")," &amp; AUC \cr")</f>
        <v>0.716 &amp; AUC \cr</v>
      </c>
      <c r="X103" t="str">
        <f>_xlfn.CONCAT(TEXT(ROUND(I103,3),"#,##0.000")," &amp; $p$ \cr")</f>
        <v>0.668 &amp; $p$ \cr</v>
      </c>
      <c r="Y103" t="str">
        <f>_xlfn.CONCAT(A103," &amp; ",TEXT(ROUND(K103,4),"#,##0.0000"), " &amp; ", TEXT(ROUND(L103,4),"#,##0.0000"), " &amp; ", TEXT(ROUND(M103,4),"#,##0.0000"), " &amp; ", TEXT(ROUND(J103,4),"#,##0.0000"), " \cr")</f>
        <v>KBFC_Medium_Tomek_1_alpha_target_gamma_0_5_v2_Linear_Transform &amp; 0.4362 &amp; 0.2048 &amp; 0.2787 &amp; 0.7156 \cr</v>
      </c>
    </row>
    <row r="104" spans="1:25" x14ac:dyDescent="0.2">
      <c r="A104" t="s">
        <v>445</v>
      </c>
      <c r="B104">
        <v>144267</v>
      </c>
      <c r="C104">
        <v>6504</v>
      </c>
      <c r="D104">
        <v>21590</v>
      </c>
      <c r="E104">
        <v>5031</v>
      </c>
      <c r="F104">
        <f>B104+C104</f>
        <v>150771</v>
      </c>
      <c r="G104">
        <f>D104+E104</f>
        <v>26621</v>
      </c>
      <c r="H104">
        <f>B104+C104+D104+E104</f>
        <v>177392</v>
      </c>
      <c r="I104">
        <v>0.87078876788541604</v>
      </c>
      <c r="J104">
        <v>0.71570812723576205</v>
      </c>
      <c r="K104">
        <f>E104/(C104+E104+0.00001)</f>
        <v>0.43615084487546524</v>
      </c>
      <c r="L104">
        <f>E104/(D104+E104+0.00001)</f>
        <v>0.18898613869163963</v>
      </c>
      <c r="M104">
        <f>2/(1/(K104+0.00001)+1/(L104+0.00001))</f>
        <v>0.26371845055490056</v>
      </c>
      <c r="N104">
        <f>(B104+E104)/(B104+C104+D104+E104)</f>
        <v>0.84162758185262021</v>
      </c>
      <c r="O104">
        <f>COUNTIF(A104,"*Linear*")</f>
        <v>1</v>
      </c>
      <c r="P104" t="str">
        <f>LEFT(A104, FIND("_", A104)-1)</f>
        <v>KBFC</v>
      </c>
      <c r="Q104" t="str">
        <f>IF(COUNTIF(A104,"*Hard*")=1,"Hard",IF(COUNTIF(A104,"*Medium*")=1,"Medium","Easy"))</f>
        <v>Medium</v>
      </c>
      <c r="R104" t="str">
        <f>_xlfn.CONCAT(B104," &amp; ", C104 )</f>
        <v>144267 &amp; 6504</v>
      </c>
      <c r="S104" t="str">
        <f>_xlfn.CONCAT(D104," &amp; ", E104)</f>
        <v>21590 &amp; 5031</v>
      </c>
      <c r="T104" t="str">
        <f>_xlfn.CONCAT(TEXT(ROUND(K104,3),"#,##0.000")," &amp; Precision \cr")</f>
        <v>0.436 &amp; Precision \cr</v>
      </c>
      <c r="U104" t="str">
        <f>_xlfn.CONCAT(TEXT(ROUND(L104,3),"#,##0.000")," &amp; Recall \cr")</f>
        <v>0.189 &amp; Recall \cr</v>
      </c>
      <c r="V104" t="str">
        <f>_xlfn.CONCAT(TEXT(ROUND(M104,3),"#,##0.000")," &amp; F1 \cr")</f>
        <v>0.264 &amp; F1 \cr</v>
      </c>
      <c r="W104" t="str">
        <f>_xlfn.CONCAT(TEXT(ROUND(J104,3),"#,##0.000")," &amp; AUC \cr")</f>
        <v>0.716 &amp; AUC \cr</v>
      </c>
      <c r="X104" t="str">
        <f>_xlfn.CONCAT(TEXT(ROUND(I104,3),"#,##0.000")," &amp; $p$ \cr")</f>
        <v>0.871 &amp; $p$ \cr</v>
      </c>
      <c r="Y104" t="str">
        <f>_xlfn.CONCAT(A104," &amp; ",TEXT(ROUND(K104,4),"#,##0.0000"), " &amp; ", TEXT(ROUND(L104,4),"#,##0.0000"), " &amp; ", TEXT(ROUND(M104,4),"#,##0.0000"), " &amp; ", TEXT(ROUND(J104,4),"#,##0.0000"), " \cr")</f>
        <v>KBFC_Medium_Tomek_2_alpha_balanced_gamma_0_0_v2_Linear_Transform &amp; 0.4362 &amp; 0.1890 &amp; 0.2637 &amp; 0.7157 \cr</v>
      </c>
    </row>
    <row r="105" spans="1:25" x14ac:dyDescent="0.2">
      <c r="A105" t="s">
        <v>195</v>
      </c>
      <c r="B105">
        <v>144259</v>
      </c>
      <c r="C105">
        <v>6512</v>
      </c>
      <c r="D105">
        <v>21585</v>
      </c>
      <c r="E105">
        <v>5036</v>
      </c>
      <c r="F105">
        <f>B105+C105</f>
        <v>150771</v>
      </c>
      <c r="G105">
        <f>D105+E105</f>
        <v>26621</v>
      </c>
      <c r="H105">
        <f>B105+C105+D105+E105</f>
        <v>177392</v>
      </c>
      <c r="I105">
        <v>0.57794633364677395</v>
      </c>
      <c r="J105">
        <v>0.71518604607345704</v>
      </c>
      <c r="K105">
        <f>E105/(C105+E105+0.00001)</f>
        <v>0.43609282954962519</v>
      </c>
      <c r="L105">
        <f>E105/(D105+E105+0.00001)</f>
        <v>0.1891739603361354</v>
      </c>
      <c r="M105">
        <f>2/(1/(K105+0.00001)+1/(L105+0.00001))</f>
        <v>0.26389062344677416</v>
      </c>
      <c r="N105">
        <f>(B105+E105)/(B105+C105+D105+E105)</f>
        <v>0.84161067015423474</v>
      </c>
      <c r="O105">
        <f>COUNTIF(A105,"*Linear*")</f>
        <v>1</v>
      </c>
      <c r="P105" t="str">
        <f>LEFT(A105, FIND("_", A105)-1)</f>
        <v>KBFC</v>
      </c>
      <c r="Q105" t="str">
        <f>IF(COUNTIF(A105,"*Hard*")=1,"Hard",IF(COUNTIF(A105,"*Medium*")=1,"Medium","Easy"))</f>
        <v>Medium</v>
      </c>
      <c r="R105" t="str">
        <f>_xlfn.CONCAT(B105," &amp; ", C105 )</f>
        <v>144259 &amp; 6512</v>
      </c>
      <c r="S105" t="str">
        <f>_xlfn.CONCAT(D105," &amp; ", E105)</f>
        <v>21585 &amp; 5036</v>
      </c>
      <c r="T105" t="str">
        <f>_xlfn.CONCAT(TEXT(ROUND(K105,3),"#,##0.000")," &amp; Precision \cr")</f>
        <v>0.436 &amp; Precision \cr</v>
      </c>
      <c r="U105" t="str">
        <f>_xlfn.CONCAT(TEXT(ROUND(L105,3),"#,##0.000")," &amp; Recall \cr")</f>
        <v>0.189 &amp; Recall \cr</v>
      </c>
      <c r="V105" t="str">
        <f>_xlfn.CONCAT(TEXT(ROUND(M105,3),"#,##0.000")," &amp; F1 \cr")</f>
        <v>0.264 &amp; F1 \cr</v>
      </c>
      <c r="W105" t="str">
        <f>_xlfn.CONCAT(TEXT(ROUND(J105,3),"#,##0.000")," &amp; AUC \cr")</f>
        <v>0.715 &amp; AUC \cr</v>
      </c>
      <c r="X105" t="str">
        <f>_xlfn.CONCAT(TEXT(ROUND(I105,3),"#,##0.000")," &amp; $p$ \cr")</f>
        <v>0.578 &amp; $p$ \cr</v>
      </c>
      <c r="Y105" t="str">
        <f>_xlfn.CONCAT(A105," &amp; ",TEXT(ROUND(K105,4),"#,##0.0000"), " &amp; ", TEXT(ROUND(L105,4),"#,##0.0000"), " &amp; ", TEXT(ROUND(M105,4),"#,##0.0000"), " &amp; ", TEXT(ROUND(J105,4),"#,##0.0000"), " \cr")</f>
        <v>KBFC_Medium_Tomek_0_alpha_target_gamma_2_0_v2_Linear_Transform &amp; 0.4361 &amp; 0.1892 &amp; 0.2639 &amp; 0.7152 \cr</v>
      </c>
    </row>
    <row r="106" spans="1:25" x14ac:dyDescent="0.2">
      <c r="A106" t="s">
        <v>337</v>
      </c>
      <c r="B106">
        <v>141212</v>
      </c>
      <c r="C106">
        <v>9559</v>
      </c>
      <c r="D106">
        <v>19241</v>
      </c>
      <c r="E106">
        <v>7380</v>
      </c>
      <c r="F106">
        <f>B106+C106</f>
        <v>150771</v>
      </c>
      <c r="G106">
        <f>D106+E106</f>
        <v>26621</v>
      </c>
      <c r="H106">
        <f>B106+C106+D106+E106</f>
        <v>177392</v>
      </c>
      <c r="I106">
        <v>0.51979926606490601</v>
      </c>
      <c r="J106">
        <v>0.75274238280955896</v>
      </c>
      <c r="K106">
        <f>E106/(C106+E106+0.00001)</f>
        <v>0.43568097264556294</v>
      </c>
      <c r="L106">
        <f>E106/(D106+E106+0.00001)</f>
        <v>0.27722474727575047</v>
      </c>
      <c r="M106">
        <f>2/(1/(K106+0.00001)+1/(L106+0.00001))</f>
        <v>0.33885346906841896</v>
      </c>
      <c r="N106">
        <f>(B106+E106)/(B106+C106+D106+E106)</f>
        <v>0.83764769549923335</v>
      </c>
      <c r="O106">
        <f>COUNTIF(A106,"*Linear*")</f>
        <v>1</v>
      </c>
      <c r="P106" t="str">
        <f>LEFT(A106, FIND("_", A106)-1)</f>
        <v>LRC</v>
      </c>
      <c r="Q106" t="str">
        <f>IF(COUNTIF(A106,"*Hard*")=1,"Hard",IF(COUNTIF(A106,"*Medium*")=1,"Medium","Easy"))</f>
        <v>Hard</v>
      </c>
      <c r="R106" t="str">
        <f>_xlfn.CONCAT(B106," &amp; ", C106 )</f>
        <v>141212 &amp; 9559</v>
      </c>
      <c r="S106" t="str">
        <f>_xlfn.CONCAT(D106," &amp; ", E106)</f>
        <v>19241 &amp; 7380</v>
      </c>
      <c r="T106" t="str">
        <f>_xlfn.CONCAT(TEXT(ROUND(K106,3),"#,##0.000")," &amp; Precision \cr")</f>
        <v>0.436 &amp; Precision \cr</v>
      </c>
      <c r="U106" t="str">
        <f>_xlfn.CONCAT(TEXT(ROUND(L106,3),"#,##0.000")," &amp; Recall \cr")</f>
        <v>0.277 &amp; Recall \cr</v>
      </c>
      <c r="V106" t="str">
        <f>_xlfn.CONCAT(TEXT(ROUND(M106,3),"#,##0.000")," &amp; F1 \cr")</f>
        <v>0.339 &amp; F1 \cr</v>
      </c>
      <c r="W106" t="str">
        <f>_xlfn.CONCAT(TEXT(ROUND(J106,3),"#,##0.000")," &amp; AUC \cr")</f>
        <v>0.753 &amp; AUC \cr</v>
      </c>
      <c r="X106" t="str">
        <f>_xlfn.CONCAT(TEXT(ROUND(I106,3),"#,##0.000")," &amp; $p$ \cr")</f>
        <v>0.520 &amp; $p$ \cr</v>
      </c>
      <c r="Y106" t="str">
        <f>_xlfn.CONCAT(A106," &amp; ",TEXT(ROUND(K106,4),"#,##0.0000"), " &amp; ", TEXT(ROUND(L106,4),"#,##0.0000"), " &amp; ", TEXT(ROUND(M106,4),"#,##0.0000"), " &amp; ", TEXT(ROUND(J106,4),"#,##0.0000"), " \cr")</f>
        <v>LRC_Hard_Tomek_1_alpha_target_v2_Linear_Transform &amp; 0.4357 &amp; 0.2772 &amp; 0.3389 &amp; 0.7527 \cr</v>
      </c>
    </row>
    <row r="107" spans="1:25" x14ac:dyDescent="0.2">
      <c r="A107" t="s">
        <v>191</v>
      </c>
      <c r="B107">
        <v>144119</v>
      </c>
      <c r="C107">
        <v>6652</v>
      </c>
      <c r="D107">
        <v>21486</v>
      </c>
      <c r="E107">
        <v>5135</v>
      </c>
      <c r="F107">
        <f>B107+C107</f>
        <v>150771</v>
      </c>
      <c r="G107">
        <f>D107+E107</f>
        <v>26621</v>
      </c>
      <c r="H107">
        <f>B107+C107+D107+E107</f>
        <v>177392</v>
      </c>
      <c r="I107">
        <v>0.61794642353057805</v>
      </c>
      <c r="J107">
        <v>0.71580075955386402</v>
      </c>
      <c r="K107">
        <f>E107/(C107+E107+0.00001)</f>
        <v>0.43564944393344412</v>
      </c>
      <c r="L107">
        <f>E107/(D107+E107+0.00001)</f>
        <v>0.19289282889715156</v>
      </c>
      <c r="M107">
        <f>2/(1/(K107+0.00001)+1/(L107+0.00001))</f>
        <v>0.26740370144095826</v>
      </c>
      <c r="N107">
        <f>(B107+E107)/(B107+C107+D107+E107)</f>
        <v>0.84137954360963285</v>
      </c>
      <c r="O107">
        <f>COUNTIF(A107,"*Linear*")</f>
        <v>1</v>
      </c>
      <c r="P107" t="str">
        <f>LEFT(A107, FIND("_", A107)-1)</f>
        <v>KBFC</v>
      </c>
      <c r="Q107" t="str">
        <f>IF(COUNTIF(A107,"*Hard*")=1,"Hard",IF(COUNTIF(A107,"*Medium*")=1,"Medium","Easy"))</f>
        <v>Medium</v>
      </c>
      <c r="R107" t="str">
        <f>_xlfn.CONCAT(B107," &amp; ", C107 )</f>
        <v>144119 &amp; 6652</v>
      </c>
      <c r="S107" t="str">
        <f>_xlfn.CONCAT(D107," &amp; ", E107)</f>
        <v>21486 &amp; 5135</v>
      </c>
      <c r="T107" t="str">
        <f>_xlfn.CONCAT(TEXT(ROUND(K107,3),"#,##0.000")," &amp; Precision \cr")</f>
        <v>0.436 &amp; Precision \cr</v>
      </c>
      <c r="U107" t="str">
        <f>_xlfn.CONCAT(TEXT(ROUND(L107,3),"#,##0.000")," &amp; Recall \cr")</f>
        <v>0.193 &amp; Recall \cr</v>
      </c>
      <c r="V107" t="str">
        <f>_xlfn.CONCAT(TEXT(ROUND(M107,3),"#,##0.000")," &amp; F1 \cr")</f>
        <v>0.267 &amp; F1 \cr</v>
      </c>
      <c r="W107" t="str">
        <f>_xlfn.CONCAT(TEXT(ROUND(J107,3),"#,##0.000")," &amp; AUC \cr")</f>
        <v>0.716 &amp; AUC \cr</v>
      </c>
      <c r="X107" t="str">
        <f>_xlfn.CONCAT(TEXT(ROUND(I107,3),"#,##0.000")," &amp; $p$ \cr")</f>
        <v>0.618 &amp; $p$ \cr</v>
      </c>
      <c r="Y107" t="str">
        <f>_xlfn.CONCAT(A107," &amp; ",TEXT(ROUND(K107,4),"#,##0.0000"), " &amp; ", TEXT(ROUND(L107,4),"#,##0.0000"), " &amp; ", TEXT(ROUND(M107,4),"#,##0.0000"), " &amp; ", TEXT(ROUND(J107,4),"#,##0.0000"), " \cr")</f>
        <v>KBFC_Medium_Tomek_0_alpha_target_gamma_1_0_v2_Linear_Transform &amp; 0.4356 &amp; 0.1929 &amp; 0.2674 &amp; 0.7158 \cr</v>
      </c>
    </row>
    <row r="108" spans="1:25" x14ac:dyDescent="0.2">
      <c r="A108" t="s">
        <v>319</v>
      </c>
      <c r="B108">
        <v>140835</v>
      </c>
      <c r="C108">
        <v>9936</v>
      </c>
      <c r="D108">
        <v>18957</v>
      </c>
      <c r="E108">
        <v>7664</v>
      </c>
      <c r="F108">
        <f>B108+C108</f>
        <v>150771</v>
      </c>
      <c r="G108">
        <f>D108+E108</f>
        <v>26621</v>
      </c>
      <c r="H108">
        <f>B108+C108+D108+E108</f>
        <v>177392</v>
      </c>
      <c r="I108">
        <v>0.73432426659915995</v>
      </c>
      <c r="J108">
        <v>0.75543270366570103</v>
      </c>
      <c r="K108">
        <f>E108/(C108+E108+0.00001)</f>
        <v>0.43545454520712812</v>
      </c>
      <c r="L108">
        <f>E108/(D108+E108+0.00001)</f>
        <v>0.28789301668310996</v>
      </c>
      <c r="M108">
        <f>2/(1/(K108+0.00001)+1/(L108+0.00001))</f>
        <v>0.34663306133346977</v>
      </c>
      <c r="N108">
        <f>(B108+E108)/(B108+C108+D108+E108)</f>
        <v>0.83712343284928292</v>
      </c>
      <c r="O108">
        <f>COUNTIF(A108,"*Linear*")</f>
        <v>1</v>
      </c>
      <c r="P108" t="str">
        <f>LEFT(A108, FIND("_", A108)-1)</f>
        <v>LRC</v>
      </c>
      <c r="Q108" t="str">
        <f>IF(COUNTIF(A108,"*Hard*")=1,"Hard",IF(COUNTIF(A108,"*Medium*")=1,"Medium","Easy"))</f>
        <v>Hard</v>
      </c>
      <c r="R108" t="str">
        <f>_xlfn.CONCAT(B108," &amp; ", C108 )</f>
        <v>140835 &amp; 9936</v>
      </c>
      <c r="S108" t="str">
        <f>_xlfn.CONCAT(D108," &amp; ", E108)</f>
        <v>18957 &amp; 7664</v>
      </c>
      <c r="T108" t="str">
        <f>_xlfn.CONCAT(TEXT(ROUND(K108,3),"#,##0.000")," &amp; Precision \cr")</f>
        <v>0.435 &amp; Precision \cr</v>
      </c>
      <c r="U108" t="str">
        <f>_xlfn.CONCAT(TEXT(ROUND(L108,3),"#,##0.000")," &amp; Recall \cr")</f>
        <v>0.288 &amp; Recall \cr</v>
      </c>
      <c r="V108" t="str">
        <f>_xlfn.CONCAT(TEXT(ROUND(M108,3),"#,##0.000")," &amp; F1 \cr")</f>
        <v>0.347 &amp; F1 \cr</v>
      </c>
      <c r="W108" t="str">
        <f>_xlfn.CONCAT(TEXT(ROUND(J108,3),"#,##0.000")," &amp; AUC \cr")</f>
        <v>0.755 &amp; AUC \cr</v>
      </c>
      <c r="X108" t="str">
        <f>_xlfn.CONCAT(TEXT(ROUND(I108,3),"#,##0.000")," &amp; $p$ \cr")</f>
        <v>0.734 &amp; $p$ \cr</v>
      </c>
      <c r="Y108" t="str">
        <f>_xlfn.CONCAT(A108," &amp; ",TEXT(ROUND(K108,4),"#,##0.0000"), " &amp; ", TEXT(ROUND(L108,4),"#,##0.0000"), " &amp; ", TEXT(ROUND(M108,4),"#,##0.0000"), " &amp; ", TEXT(ROUND(J108,4),"#,##0.0000"), " \cr")</f>
        <v>LRC_Hard_Tomek_0_alpha_balanced_v1_Linear_Transform &amp; 0.4355 &amp; 0.2879 &amp; 0.3466 &amp; 0.7554 \cr</v>
      </c>
    </row>
    <row r="109" spans="1:25" x14ac:dyDescent="0.2">
      <c r="A109" t="s">
        <v>461</v>
      </c>
      <c r="B109">
        <v>143982</v>
      </c>
      <c r="C109">
        <v>6789</v>
      </c>
      <c r="D109">
        <v>21390</v>
      </c>
      <c r="E109">
        <v>5231</v>
      </c>
      <c r="F109">
        <f>B109+C109</f>
        <v>150771</v>
      </c>
      <c r="G109">
        <f>D109+E109</f>
        <v>26621</v>
      </c>
      <c r="H109">
        <f>B109+C109+D109+E109</f>
        <v>177392</v>
      </c>
      <c r="I109">
        <v>0.57683135871589097</v>
      </c>
      <c r="J109">
        <v>0.71443947848738398</v>
      </c>
      <c r="K109">
        <f>E109/(C109+E109+0.00001)</f>
        <v>0.43519134739168774</v>
      </c>
      <c r="L109">
        <f>E109/(D109+E109+0.00001)</f>
        <v>0.19649900447147026</v>
      </c>
      <c r="M109">
        <f>2/(1/(K109+0.00001)+1/(L109+0.00001))</f>
        <v>0.27076011424650115</v>
      </c>
      <c r="N109">
        <f>(B109+E109)/(B109+C109+D109+E109)</f>
        <v>0.84114841706503107</v>
      </c>
      <c r="O109">
        <f>COUNTIF(A109,"*Linear*")</f>
        <v>1</v>
      </c>
      <c r="P109" t="str">
        <f>LEFT(A109, FIND("_", A109)-1)</f>
        <v>KBFC</v>
      </c>
      <c r="Q109" t="str">
        <f>IF(COUNTIF(A109,"*Hard*")=1,"Hard",IF(COUNTIF(A109,"*Medium*")=1,"Medium","Easy"))</f>
        <v>Medium</v>
      </c>
      <c r="R109" t="str">
        <f>_xlfn.CONCAT(B109," &amp; ", C109 )</f>
        <v>143982 &amp; 6789</v>
      </c>
      <c r="S109" t="str">
        <f>_xlfn.CONCAT(D109," &amp; ", E109)</f>
        <v>21390 &amp; 5231</v>
      </c>
      <c r="T109" t="str">
        <f>_xlfn.CONCAT(TEXT(ROUND(K109,3),"#,##0.000")," &amp; Precision \cr")</f>
        <v>0.435 &amp; Precision \cr</v>
      </c>
      <c r="U109" t="str">
        <f>_xlfn.CONCAT(TEXT(ROUND(L109,3),"#,##0.000")," &amp; Recall \cr")</f>
        <v>0.196 &amp; Recall \cr</v>
      </c>
      <c r="V109" t="str">
        <f>_xlfn.CONCAT(TEXT(ROUND(M109,3),"#,##0.000")," &amp; F1 \cr")</f>
        <v>0.271 &amp; F1 \cr</v>
      </c>
      <c r="W109" t="str">
        <f>_xlfn.CONCAT(TEXT(ROUND(J109,3),"#,##0.000")," &amp; AUC \cr")</f>
        <v>0.714 &amp; AUC \cr</v>
      </c>
      <c r="X109" t="str">
        <f>_xlfn.CONCAT(TEXT(ROUND(I109,3),"#,##0.000")," &amp; $p$ \cr")</f>
        <v>0.577 &amp; $p$ \cr</v>
      </c>
      <c r="Y109" t="str">
        <f>_xlfn.CONCAT(A109," &amp; ",TEXT(ROUND(K109,4),"#,##0.0000"), " &amp; ", TEXT(ROUND(L109,4),"#,##0.0000"), " &amp; ", TEXT(ROUND(M109,4),"#,##0.0000"), " &amp; ", TEXT(ROUND(J109,4),"#,##0.0000"), " \cr")</f>
        <v>KBFC_Medium_Tomek_2_alpha_target_gamma_2_0_v2_Linear_Transform &amp; 0.4352 &amp; 0.1965 &amp; 0.2708 &amp; 0.7144 \cr</v>
      </c>
    </row>
    <row r="110" spans="1:25" x14ac:dyDescent="0.2">
      <c r="A110" t="s">
        <v>187</v>
      </c>
      <c r="B110">
        <v>143909</v>
      </c>
      <c r="C110">
        <v>6862</v>
      </c>
      <c r="D110">
        <v>21337</v>
      </c>
      <c r="E110">
        <v>5284</v>
      </c>
      <c r="F110">
        <f>B110+C110</f>
        <v>150771</v>
      </c>
      <c r="G110">
        <f>D110+E110</f>
        <v>26621</v>
      </c>
      <c r="H110">
        <f>B110+C110+D110+E110</f>
        <v>177392</v>
      </c>
      <c r="I110">
        <v>0.63983947653323403</v>
      </c>
      <c r="J110">
        <v>0.71582421860446099</v>
      </c>
      <c r="K110">
        <f>E110/(C110+E110+0.00001)</f>
        <v>0.43504034214141252</v>
      </c>
      <c r="L110">
        <f>E110/(D110+E110+0.00001)</f>
        <v>0.1984899139031254</v>
      </c>
      <c r="M110">
        <f>2/(1/(K110+0.00001)+1/(L110+0.00001))</f>
        <v>0.27261438105243163</v>
      </c>
      <c r="N110">
        <f>(B110+E110)/(B110+C110+D110+E110)</f>
        <v>0.8410356724091278</v>
      </c>
      <c r="O110">
        <f>COUNTIF(A110,"*Linear*")</f>
        <v>1</v>
      </c>
      <c r="P110" t="str">
        <f>LEFT(A110, FIND("_", A110)-1)</f>
        <v>KBFC</v>
      </c>
      <c r="Q110" t="str">
        <f>IF(COUNTIF(A110,"*Hard*")=1,"Hard",IF(COUNTIF(A110,"*Medium*")=1,"Medium","Easy"))</f>
        <v>Medium</v>
      </c>
      <c r="R110" t="str">
        <f>_xlfn.CONCAT(B110," &amp; ", C110 )</f>
        <v>143909 &amp; 6862</v>
      </c>
      <c r="S110" t="str">
        <f>_xlfn.CONCAT(D110," &amp; ", E110)</f>
        <v>21337 &amp; 5284</v>
      </c>
      <c r="T110" t="str">
        <f>_xlfn.CONCAT(TEXT(ROUND(K110,3),"#,##0.000")," &amp; Precision \cr")</f>
        <v>0.435 &amp; Precision \cr</v>
      </c>
      <c r="U110" t="str">
        <f>_xlfn.CONCAT(TEXT(ROUND(L110,3),"#,##0.000")," &amp; Recall \cr")</f>
        <v>0.198 &amp; Recall \cr</v>
      </c>
      <c r="V110" t="str">
        <f>_xlfn.CONCAT(TEXT(ROUND(M110,3),"#,##0.000")," &amp; F1 \cr")</f>
        <v>0.273 &amp; F1 \cr</v>
      </c>
      <c r="W110" t="str">
        <f>_xlfn.CONCAT(TEXT(ROUND(J110,3),"#,##0.000")," &amp; AUC \cr")</f>
        <v>0.716 &amp; AUC \cr</v>
      </c>
      <c r="X110" t="str">
        <f>_xlfn.CONCAT(TEXT(ROUND(I110,3),"#,##0.000")," &amp; $p$ \cr")</f>
        <v>0.640 &amp; $p$ \cr</v>
      </c>
      <c r="Y110" t="str">
        <f>_xlfn.CONCAT(A110," &amp; ",TEXT(ROUND(K110,4),"#,##0.0000"), " &amp; ", TEXT(ROUND(L110,4),"#,##0.0000"), " &amp; ", TEXT(ROUND(M110,4),"#,##0.0000"), " &amp; ", TEXT(ROUND(J110,4),"#,##0.0000"), " \cr")</f>
        <v>KBFC_Medium_Tomek_0_alpha_target_gamma_0_5_v2_Linear_Transform &amp; 0.4350 &amp; 0.1985 &amp; 0.2726 &amp; 0.7158 \cr</v>
      </c>
    </row>
    <row r="111" spans="1:25" x14ac:dyDescent="0.2">
      <c r="A111" t="s">
        <v>325</v>
      </c>
      <c r="B111">
        <v>141080</v>
      </c>
      <c r="C111">
        <v>9691</v>
      </c>
      <c r="D111">
        <v>19162</v>
      </c>
      <c r="E111">
        <v>7459</v>
      </c>
      <c r="F111">
        <f>B111+C111</f>
        <v>150771</v>
      </c>
      <c r="G111">
        <f>D111+E111</f>
        <v>26621</v>
      </c>
      <c r="H111">
        <f>B111+C111+D111+E111</f>
        <v>177392</v>
      </c>
      <c r="I111">
        <v>0.492378996845725</v>
      </c>
      <c r="J111">
        <v>0.75265363072610703</v>
      </c>
      <c r="K111">
        <f>E111/(C111+E111+0.00001)</f>
        <v>0.43492711344902207</v>
      </c>
      <c r="L111">
        <f>E111/(D111+E111+0.00001)</f>
        <v>0.28019232925878357</v>
      </c>
      <c r="M111">
        <f>2/(1/(K111+0.00001)+1/(L111+0.00001))</f>
        <v>0.34082973191370186</v>
      </c>
      <c r="N111">
        <f>(B111+E111)/(B111+C111+D111+E111)</f>
        <v>0.83734892216108958</v>
      </c>
      <c r="O111">
        <f>COUNTIF(A111,"*Linear*")</f>
        <v>1</v>
      </c>
      <c r="P111" t="str">
        <f>LEFT(A111, FIND("_", A111)-1)</f>
        <v>LRC</v>
      </c>
      <c r="Q111" t="str">
        <f>IF(COUNTIF(A111,"*Hard*")=1,"Hard",IF(COUNTIF(A111,"*Medium*")=1,"Medium","Easy"))</f>
        <v>Hard</v>
      </c>
      <c r="R111" t="str">
        <f>_xlfn.CONCAT(B111," &amp; ", C111 )</f>
        <v>141080 &amp; 9691</v>
      </c>
      <c r="S111" t="str">
        <f>_xlfn.CONCAT(D111," &amp; ", E111)</f>
        <v>19162 &amp; 7459</v>
      </c>
      <c r="T111" t="str">
        <f>_xlfn.CONCAT(TEXT(ROUND(K111,3),"#,##0.000")," &amp; Precision \cr")</f>
        <v>0.435 &amp; Precision \cr</v>
      </c>
      <c r="U111" t="str">
        <f>_xlfn.CONCAT(TEXT(ROUND(L111,3),"#,##0.000")," &amp; Recall \cr")</f>
        <v>0.280 &amp; Recall \cr</v>
      </c>
      <c r="V111" t="str">
        <f>_xlfn.CONCAT(TEXT(ROUND(M111,3),"#,##0.000")," &amp; F1 \cr")</f>
        <v>0.341 &amp; F1 \cr</v>
      </c>
      <c r="W111" t="str">
        <f>_xlfn.CONCAT(TEXT(ROUND(J111,3),"#,##0.000")," &amp; AUC \cr")</f>
        <v>0.753 &amp; AUC \cr</v>
      </c>
      <c r="X111" t="str">
        <f>_xlfn.CONCAT(TEXT(ROUND(I111,3),"#,##0.000")," &amp; $p$ \cr")</f>
        <v>0.492 &amp; $p$ \cr</v>
      </c>
      <c r="Y111" t="str">
        <f>_xlfn.CONCAT(A111," &amp; ",TEXT(ROUND(K111,4),"#,##0.0000"), " &amp; ", TEXT(ROUND(L111,4),"#,##0.0000"), " &amp; ", TEXT(ROUND(M111,4),"#,##0.0000"), " &amp; ", TEXT(ROUND(J111,4),"#,##0.0000"), " \cr")</f>
        <v>LRC_Hard_Tomek_0_alpha_target_v2_Linear_Transform &amp; 0.4349 &amp; 0.2802 &amp; 0.3408 &amp; 0.7527 \cr</v>
      </c>
    </row>
    <row r="112" spans="1:25" x14ac:dyDescent="0.2">
      <c r="A112" t="s">
        <v>391</v>
      </c>
      <c r="B112">
        <v>143424</v>
      </c>
      <c r="C112">
        <v>7347</v>
      </c>
      <c r="D112">
        <v>20976</v>
      </c>
      <c r="E112">
        <v>5645</v>
      </c>
      <c r="F112">
        <f>B112+C112</f>
        <v>150771</v>
      </c>
      <c r="G112">
        <f>D112+E112</f>
        <v>26621</v>
      </c>
      <c r="H112">
        <f>B112+C112+D112+E112</f>
        <v>177392</v>
      </c>
      <c r="I112">
        <v>0.78203999999999996</v>
      </c>
      <c r="J112">
        <v>0.72519796821276605</v>
      </c>
      <c r="K112">
        <f>E112/(C112+E112+0.00001)</f>
        <v>0.43449815237492445</v>
      </c>
      <c r="L112">
        <f>E112/(D112+E112+0.00001)</f>
        <v>0.21205063663571969</v>
      </c>
      <c r="M112">
        <f>2/(1/(K112+0.00001)+1/(L112+0.00001))</f>
        <v>0.28501863059931865</v>
      </c>
      <c r="N112">
        <f>(B112+E112)/(B112+C112+D112+E112)</f>
        <v>0.84033665554252723</v>
      </c>
      <c r="O112">
        <f>COUNTIF(A112,"*Linear*")</f>
        <v>1</v>
      </c>
      <c r="P112" t="str">
        <f>LEFT(A112, FIND("_", A112)-1)</f>
        <v>BRFC</v>
      </c>
      <c r="Q112" t="str">
        <f>IF(COUNTIF(A112,"*Hard*")=1,"Hard",IF(COUNTIF(A112,"*Medium*")=1,"Medium","Easy"))</f>
        <v>Medium</v>
      </c>
      <c r="R112" t="str">
        <f>_xlfn.CONCAT(B112," &amp; ", C112 )</f>
        <v>143424 &amp; 7347</v>
      </c>
      <c r="S112" t="str">
        <f>_xlfn.CONCAT(D112," &amp; ", E112)</f>
        <v>20976 &amp; 5645</v>
      </c>
      <c r="T112" t="str">
        <f>_xlfn.CONCAT(TEXT(ROUND(K112,3),"#,##0.000")," &amp; Precision \cr")</f>
        <v>0.434 &amp; Precision \cr</v>
      </c>
      <c r="U112" t="str">
        <f>_xlfn.CONCAT(TEXT(ROUND(L112,3),"#,##0.000")," &amp; Recall \cr")</f>
        <v>0.212 &amp; Recall \cr</v>
      </c>
      <c r="V112" t="str">
        <f>_xlfn.CONCAT(TEXT(ROUND(M112,3),"#,##0.000")," &amp; F1 \cr")</f>
        <v>0.285 &amp; F1 \cr</v>
      </c>
      <c r="W112" t="str">
        <f>_xlfn.CONCAT(TEXT(ROUND(J112,3),"#,##0.000")," &amp; AUC \cr")</f>
        <v>0.725 &amp; AUC \cr</v>
      </c>
      <c r="X112" t="str">
        <f>_xlfn.CONCAT(TEXT(ROUND(I112,3),"#,##0.000")," &amp; $p$ \cr")</f>
        <v>0.782 &amp; $p$ \cr</v>
      </c>
      <c r="Y112" t="str">
        <f>_xlfn.CONCAT(A112," &amp; ",TEXT(ROUND(K112,4),"#,##0.0000"), " &amp; ", TEXT(ROUND(L112,4),"#,##0.0000"), " &amp; ", TEXT(ROUND(M112,4),"#,##0.0000"), " &amp; ", TEXT(ROUND(J112,4),"#,##0.0000"), " \cr")</f>
        <v>BRFC_Medium_Tomek_2_alpha_target_v1_Linear_Transform &amp; 0.4345 &amp; 0.2121 &amp; 0.2850 &amp; 0.7252 \cr</v>
      </c>
    </row>
    <row r="113" spans="1:25" x14ac:dyDescent="0.2">
      <c r="A113" t="s">
        <v>199</v>
      </c>
      <c r="B113">
        <v>144263</v>
      </c>
      <c r="C113">
        <v>6508</v>
      </c>
      <c r="D113">
        <v>21622</v>
      </c>
      <c r="E113">
        <v>4999</v>
      </c>
      <c r="F113">
        <f>B113+C113</f>
        <v>150771</v>
      </c>
      <c r="G113">
        <f>D113+E113</f>
        <v>26621</v>
      </c>
      <c r="H113">
        <f>B113+C113+D113+E113</f>
        <v>177392</v>
      </c>
      <c r="I113">
        <v>0.53782951195537998</v>
      </c>
      <c r="J113">
        <v>0.713903861350484</v>
      </c>
      <c r="K113">
        <f>E113/(C113+E113+0.00001)</f>
        <v>0.43443121540416163</v>
      </c>
      <c r="L113">
        <f>E113/(D113+E113+0.00001)</f>
        <v>0.18778408016686673</v>
      </c>
      <c r="M113">
        <f>2/(1/(K113+0.00001)+1/(L113+0.00001))</f>
        <v>0.26223356024356914</v>
      </c>
      <c r="N113">
        <f>(B113+E113)/(B113+C113+D113+E113)</f>
        <v>0.84142464147199425</v>
      </c>
      <c r="O113">
        <f>COUNTIF(A113,"*Linear*")</f>
        <v>1</v>
      </c>
      <c r="P113" t="str">
        <f>LEFT(A113, FIND("_", A113)-1)</f>
        <v>KBFC</v>
      </c>
      <c r="Q113" t="str">
        <f>IF(COUNTIF(A113,"*Hard*")=1,"Hard",IF(COUNTIF(A113,"*Medium*")=1,"Medium","Easy"))</f>
        <v>Medium</v>
      </c>
      <c r="R113" t="str">
        <f>_xlfn.CONCAT(B113," &amp; ", C113 )</f>
        <v>144263 &amp; 6508</v>
      </c>
      <c r="S113" t="str">
        <f>_xlfn.CONCAT(D113," &amp; ", E113)</f>
        <v>21622 &amp; 4999</v>
      </c>
      <c r="T113" t="str">
        <f>_xlfn.CONCAT(TEXT(ROUND(K113,3),"#,##0.000")," &amp; Precision \cr")</f>
        <v>0.434 &amp; Precision \cr</v>
      </c>
      <c r="U113" t="str">
        <f>_xlfn.CONCAT(TEXT(ROUND(L113,3),"#,##0.000")," &amp; Recall \cr")</f>
        <v>0.188 &amp; Recall \cr</v>
      </c>
      <c r="V113" t="str">
        <f>_xlfn.CONCAT(TEXT(ROUND(M113,3),"#,##0.000")," &amp; F1 \cr")</f>
        <v>0.262 &amp; F1 \cr</v>
      </c>
      <c r="W113" t="str">
        <f>_xlfn.CONCAT(TEXT(ROUND(J113,3),"#,##0.000")," &amp; AUC \cr")</f>
        <v>0.714 &amp; AUC \cr</v>
      </c>
      <c r="X113" t="str">
        <f>_xlfn.CONCAT(TEXT(ROUND(I113,3),"#,##0.000")," &amp; $p$ \cr")</f>
        <v>0.538 &amp; $p$ \cr</v>
      </c>
      <c r="Y113" t="str">
        <f>_xlfn.CONCAT(A113," &amp; ",TEXT(ROUND(K113,4),"#,##0.0000"), " &amp; ", TEXT(ROUND(L113,4),"#,##0.0000"), " &amp; ", TEXT(ROUND(M113,4),"#,##0.0000"), " &amp; ", TEXT(ROUND(J113,4),"#,##0.0000"), " \cr")</f>
        <v>KBFC_Medium_Tomek_0_alpha_target_gamma_5_0_v2_Linear_Transform &amp; 0.4344 &amp; 0.1878 &amp; 0.2622 &amp; 0.7139 \cr</v>
      </c>
    </row>
    <row r="114" spans="1:25" x14ac:dyDescent="0.2">
      <c r="A114" t="s">
        <v>381</v>
      </c>
      <c r="B114">
        <v>142859</v>
      </c>
      <c r="C114">
        <v>7912</v>
      </c>
      <c r="D114">
        <v>20551</v>
      </c>
      <c r="E114">
        <v>6070</v>
      </c>
      <c r="F114">
        <f>B114+C114</f>
        <v>150771</v>
      </c>
      <c r="G114">
        <f>D114+E114</f>
        <v>26621</v>
      </c>
      <c r="H114">
        <f>B114+C114+D114+E114</f>
        <v>177392</v>
      </c>
      <c r="I114">
        <v>0.77246666666666597</v>
      </c>
      <c r="J114">
        <v>0.72826589776391204</v>
      </c>
      <c r="K114">
        <f>E114/(C114+E114+0.00001)</f>
        <v>0.43412959488332886</v>
      </c>
      <c r="L114">
        <f>E114/(D114+E114+0.00001)</f>
        <v>0.2280154764178598</v>
      </c>
      <c r="M114">
        <f>2/(1/(K114+0.00001)+1/(L114+0.00001))</f>
        <v>0.29900365406045243</v>
      </c>
      <c r="N114">
        <f>(B114+E114)/(B114+C114+D114+E114)</f>
        <v>0.83954744295120409</v>
      </c>
      <c r="O114">
        <f>COUNTIF(A114,"*Linear*")</f>
        <v>1</v>
      </c>
      <c r="P114" t="str">
        <f>LEFT(A114, FIND("_", A114)-1)</f>
        <v>BRFC</v>
      </c>
      <c r="Q114" t="str">
        <f>IF(COUNTIF(A114,"*Hard*")=1,"Hard",IF(COUNTIF(A114,"*Medium*")=1,"Medium","Easy"))</f>
        <v>Medium</v>
      </c>
      <c r="R114" t="str">
        <f>_xlfn.CONCAT(B114," &amp; ", C114 )</f>
        <v>142859 &amp; 7912</v>
      </c>
      <c r="S114" t="str">
        <f>_xlfn.CONCAT(D114," &amp; ", E114)</f>
        <v>20551 &amp; 6070</v>
      </c>
      <c r="T114" t="str">
        <f>_xlfn.CONCAT(TEXT(ROUND(K114,3),"#,##0.000")," &amp; Precision \cr")</f>
        <v>0.434 &amp; Precision \cr</v>
      </c>
      <c r="U114" t="str">
        <f>_xlfn.CONCAT(TEXT(ROUND(L114,3),"#,##0.000")," &amp; Recall \cr")</f>
        <v>0.228 &amp; Recall \cr</v>
      </c>
      <c r="V114" t="str">
        <f>_xlfn.CONCAT(TEXT(ROUND(M114,3),"#,##0.000")," &amp; F1 \cr")</f>
        <v>0.299 &amp; F1 \cr</v>
      </c>
      <c r="W114" t="str">
        <f>_xlfn.CONCAT(TEXT(ROUND(J114,3),"#,##0.000")," &amp; AUC \cr")</f>
        <v>0.728 &amp; AUC \cr</v>
      </c>
      <c r="X114" t="str">
        <f>_xlfn.CONCAT(TEXT(ROUND(I114,3),"#,##0.000")," &amp; $p$ \cr")</f>
        <v>0.772 &amp; $p$ \cr</v>
      </c>
      <c r="Y114" t="str">
        <f>_xlfn.CONCAT(A114," &amp; ",TEXT(ROUND(K114,4),"#,##0.0000"), " &amp; ", TEXT(ROUND(L114,4),"#,##0.0000"), " &amp; ", TEXT(ROUND(M114,4),"#,##0.0000"), " &amp; ", TEXT(ROUND(J114,4),"#,##0.0000"), " \cr")</f>
        <v>BRFC_Medium_Tomek_1_alpha_target_v2_Linear_Transform &amp; 0.4341 &amp; 0.2280 &amp; 0.2990 &amp; 0.7283 \cr</v>
      </c>
    </row>
    <row r="115" spans="1:25" x14ac:dyDescent="0.2">
      <c r="A115" t="s">
        <v>441</v>
      </c>
      <c r="B115">
        <v>143528</v>
      </c>
      <c r="C115">
        <v>7243</v>
      </c>
      <c r="D115">
        <v>21065</v>
      </c>
      <c r="E115">
        <v>5556</v>
      </c>
      <c r="F115">
        <f>B115+C115</f>
        <v>150771</v>
      </c>
      <c r="G115">
        <f>D115+E115</f>
        <v>26621</v>
      </c>
      <c r="H115">
        <f>B115+C115+D115+E115</f>
        <v>177392</v>
      </c>
      <c r="I115">
        <v>0.52353769098967295</v>
      </c>
      <c r="J115">
        <v>0.71470205880464399</v>
      </c>
      <c r="K115">
        <f>E115/(C115+E115+0.00001)</f>
        <v>0.43409641344316241</v>
      </c>
      <c r="L115">
        <f>E115/(D115+E115+0.00001)</f>
        <v>0.20870741136369506</v>
      </c>
      <c r="M115">
        <f>2/(1/(K115+0.00001)+1/(L115+0.00001))</f>
        <v>0.2818985960809966</v>
      </c>
      <c r="N115">
        <f>(B115+E115)/(B115+C115+D115+E115)</f>
        <v>0.8404212140344548</v>
      </c>
      <c r="O115">
        <f>COUNTIF(A115,"*Linear*")</f>
        <v>1</v>
      </c>
      <c r="P115" t="str">
        <f>LEFT(A115, FIND("_", A115)-1)</f>
        <v>KBFC</v>
      </c>
      <c r="Q115" t="str">
        <f>IF(COUNTIF(A115,"*Hard*")=1,"Hard",IF(COUNTIF(A115,"*Medium*")=1,"Medium","Easy"))</f>
        <v>Medium</v>
      </c>
      <c r="R115" t="str">
        <f>_xlfn.CONCAT(B115," &amp; ", C115 )</f>
        <v>143528 &amp; 7243</v>
      </c>
      <c r="S115" t="str">
        <f>_xlfn.CONCAT(D115," &amp; ", E115)</f>
        <v>21065 &amp; 5556</v>
      </c>
      <c r="T115" t="str">
        <f>_xlfn.CONCAT(TEXT(ROUND(K115,3),"#,##0.000")," &amp; Precision \cr")</f>
        <v>0.434 &amp; Precision \cr</v>
      </c>
      <c r="U115" t="str">
        <f>_xlfn.CONCAT(TEXT(ROUND(L115,3),"#,##0.000")," &amp; Recall \cr")</f>
        <v>0.209 &amp; Recall \cr</v>
      </c>
      <c r="V115" t="str">
        <f>_xlfn.CONCAT(TEXT(ROUND(M115,3),"#,##0.000")," &amp; F1 \cr")</f>
        <v>0.282 &amp; F1 \cr</v>
      </c>
      <c r="W115" t="str">
        <f>_xlfn.CONCAT(TEXT(ROUND(J115,3),"#,##0.000")," &amp; AUC \cr")</f>
        <v>0.715 &amp; AUC \cr</v>
      </c>
      <c r="X115" t="str">
        <f>_xlfn.CONCAT(TEXT(ROUND(I115,3),"#,##0.000")," &amp; $p$ \cr")</f>
        <v>0.524 &amp; $p$ \cr</v>
      </c>
      <c r="Y115" t="str">
        <f>_xlfn.CONCAT(A115," &amp; ",TEXT(ROUND(K115,4),"#,##0.0000"), " &amp; ", TEXT(ROUND(L115,4),"#,##0.0000"), " &amp; ", TEXT(ROUND(M115,4),"#,##0.0000"), " &amp; ", TEXT(ROUND(J115,4),"#,##0.0000"), " \cr")</f>
        <v>KBFC_Medium_Tomek_2_alpha_0_5_gamma_0_0_v2_Linear_Transform &amp; 0.4341 &amp; 0.2087 &amp; 0.2819 &amp; 0.7147 \cr</v>
      </c>
    </row>
    <row r="116" spans="1:25" x14ac:dyDescent="0.2">
      <c r="A116" t="s">
        <v>349</v>
      </c>
      <c r="B116">
        <v>140977</v>
      </c>
      <c r="C116">
        <v>9794</v>
      </c>
      <c r="D116">
        <v>19113</v>
      </c>
      <c r="E116">
        <v>7508</v>
      </c>
      <c r="F116">
        <f>B116+C116</f>
        <v>150771</v>
      </c>
      <c r="G116">
        <f>D116+E116</f>
        <v>26621</v>
      </c>
      <c r="H116">
        <f>B116+C116+D116+E116</f>
        <v>177392</v>
      </c>
      <c r="I116">
        <v>0.52149686258051897</v>
      </c>
      <c r="J116">
        <v>0.75276092018587204</v>
      </c>
      <c r="K116">
        <f>E116/(C116+E116+0.00001)</f>
        <v>0.43393827278121705</v>
      </c>
      <c r="L116">
        <f>E116/(D116+E116+0.00001)</f>
        <v>0.28203298137484206</v>
      </c>
      <c r="M116">
        <f>2/(1/(K116+0.00001)+1/(L116+0.00001))</f>
        <v>0.34188145150443644</v>
      </c>
      <c r="N116">
        <f>(B116+E116)/(B116+C116+D116+E116)</f>
        <v>0.83704451159015059</v>
      </c>
      <c r="O116">
        <f>COUNTIF(A116,"*Linear*")</f>
        <v>1</v>
      </c>
      <c r="P116" t="str">
        <f>LEFT(A116, FIND("_", A116)-1)</f>
        <v>LRC</v>
      </c>
      <c r="Q116" t="str">
        <f>IF(COUNTIF(A116,"*Hard*")=1,"Hard",IF(COUNTIF(A116,"*Medium*")=1,"Medium","Easy"))</f>
        <v>Hard</v>
      </c>
      <c r="R116" t="str">
        <f>_xlfn.CONCAT(B116," &amp; ", C116 )</f>
        <v>140977 &amp; 9794</v>
      </c>
      <c r="S116" t="str">
        <f>_xlfn.CONCAT(D116," &amp; ", E116)</f>
        <v>19113 &amp; 7508</v>
      </c>
      <c r="T116" t="str">
        <f>_xlfn.CONCAT(TEXT(ROUND(K116,3),"#,##0.000")," &amp; Precision \cr")</f>
        <v>0.434 &amp; Precision \cr</v>
      </c>
      <c r="U116" t="str">
        <f>_xlfn.CONCAT(TEXT(ROUND(L116,3),"#,##0.000")," &amp; Recall \cr")</f>
        <v>0.282 &amp; Recall \cr</v>
      </c>
      <c r="V116" t="str">
        <f>_xlfn.CONCAT(TEXT(ROUND(M116,3),"#,##0.000")," &amp; F1 \cr")</f>
        <v>0.342 &amp; F1 \cr</v>
      </c>
      <c r="W116" t="str">
        <f>_xlfn.CONCAT(TEXT(ROUND(J116,3),"#,##0.000")," &amp; AUC \cr")</f>
        <v>0.753 &amp; AUC \cr</v>
      </c>
      <c r="X116" t="str">
        <f>_xlfn.CONCAT(TEXT(ROUND(I116,3),"#,##0.000")," &amp; $p$ \cr")</f>
        <v>0.521 &amp; $p$ \cr</v>
      </c>
      <c r="Y116" t="str">
        <f>_xlfn.CONCAT(A116," &amp; ",TEXT(ROUND(K116,4),"#,##0.0000"), " &amp; ", TEXT(ROUND(L116,4),"#,##0.0000"), " &amp; ", TEXT(ROUND(M116,4),"#,##0.0000"), " &amp; ", TEXT(ROUND(J116,4),"#,##0.0000"), " \cr")</f>
        <v>LRC_Hard_Tomek_2_alpha_target_v2_Linear_Transform &amp; 0.4339 &amp; 0.2820 &amp; 0.3419 &amp; 0.7528 \cr</v>
      </c>
    </row>
    <row r="117" spans="1:25" x14ac:dyDescent="0.2">
      <c r="A117" t="s">
        <v>463</v>
      </c>
      <c r="B117">
        <v>144685</v>
      </c>
      <c r="C117">
        <v>6086</v>
      </c>
      <c r="D117">
        <v>21957</v>
      </c>
      <c r="E117">
        <v>4664</v>
      </c>
      <c r="F117">
        <f>B117+C117</f>
        <v>150771</v>
      </c>
      <c r="G117">
        <f>D117+E117</f>
        <v>26621</v>
      </c>
      <c r="H117">
        <f>B117+C117+D117+E117</f>
        <v>177392</v>
      </c>
      <c r="I117">
        <v>0.53982309550046903</v>
      </c>
      <c r="J117">
        <v>0.71120894146702596</v>
      </c>
      <c r="K117">
        <f>E117/(C117+E117+0.00001)</f>
        <v>0.43386046471268797</v>
      </c>
      <c r="L117">
        <f>E117/(D117+E117+0.00001)</f>
        <v>0.17520002998565043</v>
      </c>
      <c r="M117">
        <f>2/(1/(K117+0.00001)+1/(L117+0.00001))</f>
        <v>0.24961711233208381</v>
      </c>
      <c r="N117">
        <f>(B117+E117)/(B117+C117+D117+E117)</f>
        <v>0.84191508072517363</v>
      </c>
      <c r="O117">
        <f>COUNTIF(A117,"*Linear*")</f>
        <v>1</v>
      </c>
      <c r="P117" t="str">
        <f>LEFT(A117, FIND("_", A117)-1)</f>
        <v>KBFC</v>
      </c>
      <c r="Q117" t="str">
        <f>IF(COUNTIF(A117,"*Hard*")=1,"Hard",IF(COUNTIF(A117,"*Medium*")=1,"Medium","Easy"))</f>
        <v>Medium</v>
      </c>
      <c r="R117" t="str">
        <f>_xlfn.CONCAT(B117," &amp; ", C117 )</f>
        <v>144685 &amp; 6086</v>
      </c>
      <c r="S117" t="str">
        <f>_xlfn.CONCAT(D117," &amp; ", E117)</f>
        <v>21957 &amp; 4664</v>
      </c>
      <c r="T117" t="str">
        <f>_xlfn.CONCAT(TEXT(ROUND(K117,3),"#,##0.000")," &amp; Precision \cr")</f>
        <v>0.434 &amp; Precision \cr</v>
      </c>
      <c r="U117" t="str">
        <f>_xlfn.CONCAT(TEXT(ROUND(L117,3),"#,##0.000")," &amp; Recall \cr")</f>
        <v>0.175 &amp; Recall \cr</v>
      </c>
      <c r="V117" t="str">
        <f>_xlfn.CONCAT(TEXT(ROUND(M117,3),"#,##0.000")," &amp; F1 \cr")</f>
        <v>0.250 &amp; F1 \cr</v>
      </c>
      <c r="W117" t="str">
        <f>_xlfn.CONCAT(TEXT(ROUND(J117,3),"#,##0.000")," &amp; AUC \cr")</f>
        <v>0.711 &amp; AUC \cr</v>
      </c>
      <c r="X117" t="str">
        <f>_xlfn.CONCAT(TEXT(ROUND(I117,3),"#,##0.000")," &amp; $p$ \cr")</f>
        <v>0.540 &amp; $p$ \cr</v>
      </c>
      <c r="Y117" t="str">
        <f>_xlfn.CONCAT(A117," &amp; ",TEXT(ROUND(K117,4),"#,##0.0000"), " &amp; ", TEXT(ROUND(L117,4),"#,##0.0000"), " &amp; ", TEXT(ROUND(M117,4),"#,##0.0000"), " &amp; ", TEXT(ROUND(J117,4),"#,##0.0000"), " \cr")</f>
        <v>KBFC_Medium_Tomek_2_alpha_target_gamma_5_0_v1_Linear_Transform &amp; 0.4339 &amp; 0.1752 &amp; 0.2496 &amp; 0.7112 \cr</v>
      </c>
    </row>
    <row r="118" spans="1:25" x14ac:dyDescent="0.2">
      <c r="A118" t="s">
        <v>53</v>
      </c>
      <c r="B118">
        <v>143472</v>
      </c>
      <c r="C118">
        <v>7299</v>
      </c>
      <c r="D118">
        <v>21029</v>
      </c>
      <c r="E118">
        <v>5592</v>
      </c>
      <c r="F118">
        <f>B118+C118</f>
        <v>150771</v>
      </c>
      <c r="G118">
        <f>D118+E118</f>
        <v>26621</v>
      </c>
      <c r="H118">
        <f>B118+C118+D118+E118</f>
        <v>177392</v>
      </c>
      <c r="I118">
        <v>0.52917068884668905</v>
      </c>
      <c r="J118">
        <v>0.73289460424049602</v>
      </c>
      <c r="K118">
        <f>E118/(C118+E118+0.00001)</f>
        <v>0.4337910166520898</v>
      </c>
      <c r="L118">
        <f>E118/(D118+E118+0.00001)</f>
        <v>0.21005972720406457</v>
      </c>
      <c r="M118">
        <f>2/(1/(K118+0.00001)+1/(L118+0.00001))</f>
        <v>0.28306445695351912</v>
      </c>
      <c r="N118">
        <f>(B118+E118)/(B118+C118+D118+E118)</f>
        <v>0.84030846937855141</v>
      </c>
      <c r="O118">
        <f>COUNTIF(A118,"*Linear*")</f>
        <v>1</v>
      </c>
      <c r="P118" t="str">
        <f>LEFT(A118, FIND("_", A118)-1)</f>
        <v>EEC</v>
      </c>
      <c r="Q118" t="str">
        <f>IF(COUNTIF(A118,"*Hard*")=1,"Hard",IF(COUNTIF(A118,"*Medium*")=1,"Medium","Easy"))</f>
        <v>Hard</v>
      </c>
      <c r="R118" t="str">
        <f>_xlfn.CONCAT(B118," &amp; ", C118 )</f>
        <v>143472 &amp; 7299</v>
      </c>
      <c r="S118" t="str">
        <f>_xlfn.CONCAT(D118," &amp; ", E118)</f>
        <v>21029 &amp; 5592</v>
      </c>
      <c r="T118" t="str">
        <f>_xlfn.CONCAT(TEXT(ROUND(K118,3),"#,##0.000")," &amp; Precision \cr")</f>
        <v>0.434 &amp; Precision \cr</v>
      </c>
      <c r="U118" t="str">
        <f>_xlfn.CONCAT(TEXT(ROUND(L118,3),"#,##0.000")," &amp; Recall \cr")</f>
        <v>0.210 &amp; Recall \cr</v>
      </c>
      <c r="V118" t="str">
        <f>_xlfn.CONCAT(TEXT(ROUND(M118,3),"#,##0.000")," &amp; F1 \cr")</f>
        <v>0.283 &amp; F1 \cr</v>
      </c>
      <c r="W118" t="str">
        <f>_xlfn.CONCAT(TEXT(ROUND(J118,3),"#,##0.000")," &amp; AUC \cr")</f>
        <v>0.733 &amp; AUC \cr</v>
      </c>
      <c r="X118" t="str">
        <f>_xlfn.CONCAT(TEXT(ROUND(I118,3),"#,##0.000")," &amp; $p$ \cr")</f>
        <v>0.529 &amp; $p$ \cr</v>
      </c>
      <c r="Y118" t="str">
        <f>_xlfn.CONCAT(A118," &amp; ",TEXT(ROUND(K118,4),"#,##0.0000"), " &amp; ", TEXT(ROUND(L118,4),"#,##0.0000"), " &amp; ", TEXT(ROUND(M118,4),"#,##0.0000"), " &amp; ", TEXT(ROUND(J118,4),"#,##0.0000"), " \cr")</f>
        <v>EEC_Hard_Tomek_2_v1_Linear_Transform &amp; 0.4338 &amp; 0.2101 &amp; 0.2831 &amp; 0.7329 \cr</v>
      </c>
    </row>
    <row r="119" spans="1:25" x14ac:dyDescent="0.2">
      <c r="A119" t="s">
        <v>383</v>
      </c>
      <c r="B119">
        <v>142847</v>
      </c>
      <c r="C119">
        <v>7924</v>
      </c>
      <c r="D119">
        <v>20558</v>
      </c>
      <c r="E119">
        <v>6063</v>
      </c>
      <c r="F119">
        <f>B119+C119</f>
        <v>150771</v>
      </c>
      <c r="G119">
        <f>D119+E119</f>
        <v>26621</v>
      </c>
      <c r="H119">
        <f>B119+C119+D119+E119</f>
        <v>177392</v>
      </c>
      <c r="I119">
        <v>0.77225583333333303</v>
      </c>
      <c r="J119">
        <v>0.72530113003368102</v>
      </c>
      <c r="K119">
        <f>E119/(C119+E119+0.00001)</f>
        <v>0.43347393977731186</v>
      </c>
      <c r="L119">
        <f>E119/(D119+E119+0.00001)</f>
        <v>0.22775252611556571</v>
      </c>
      <c r="M119">
        <f>2/(1/(K119+0.00001)+1/(L119+0.00001))</f>
        <v>0.29862207889728931</v>
      </c>
      <c r="N119">
        <f>(B119+E119)/(B119+C119+D119+E119)</f>
        <v>0.83944033552809594</v>
      </c>
      <c r="O119">
        <f>COUNTIF(A119,"*Linear*")</f>
        <v>1</v>
      </c>
      <c r="P119" t="str">
        <f>LEFT(A119, FIND("_", A119)-1)</f>
        <v>BRFC</v>
      </c>
      <c r="Q119" t="str">
        <f>IF(COUNTIF(A119,"*Hard*")=1,"Hard",IF(COUNTIF(A119,"*Medium*")=1,"Medium","Easy"))</f>
        <v>Medium</v>
      </c>
      <c r="R119" t="str">
        <f>_xlfn.CONCAT(B119," &amp; ", C119 )</f>
        <v>142847 &amp; 7924</v>
      </c>
      <c r="S119" t="str">
        <f>_xlfn.CONCAT(D119," &amp; ", E119)</f>
        <v>20558 &amp; 6063</v>
      </c>
      <c r="T119" t="str">
        <f>_xlfn.CONCAT(TEXT(ROUND(K119,3),"#,##0.000")," &amp; Precision \cr")</f>
        <v>0.433 &amp; Precision \cr</v>
      </c>
      <c r="U119" t="str">
        <f>_xlfn.CONCAT(TEXT(ROUND(L119,3),"#,##0.000")," &amp; Recall \cr")</f>
        <v>0.228 &amp; Recall \cr</v>
      </c>
      <c r="V119" t="str">
        <f>_xlfn.CONCAT(TEXT(ROUND(M119,3),"#,##0.000")," &amp; F1 \cr")</f>
        <v>0.299 &amp; F1 \cr</v>
      </c>
      <c r="W119" t="str">
        <f>_xlfn.CONCAT(TEXT(ROUND(J119,3),"#,##0.000")," &amp; AUC \cr")</f>
        <v>0.725 &amp; AUC \cr</v>
      </c>
      <c r="X119" t="str">
        <f>_xlfn.CONCAT(TEXT(ROUND(I119,3),"#,##0.000")," &amp; $p$ \cr")</f>
        <v>0.772 &amp; $p$ \cr</v>
      </c>
      <c r="Y119" t="str">
        <f>_xlfn.CONCAT(A119," &amp; ",TEXT(ROUND(K119,4),"#,##0.0000"), " &amp; ", TEXT(ROUND(L119,4),"#,##0.0000"), " &amp; ", TEXT(ROUND(M119,4),"#,##0.0000"), " &amp; ", TEXT(ROUND(J119,4),"#,##0.0000"), " \cr")</f>
        <v>BRFC_Medium_Tomek_2_alpha_0_5_v1_Linear_Transform &amp; 0.4335 &amp; 0.2278 &amp; 0.2986 &amp; 0.7253 \cr</v>
      </c>
    </row>
    <row r="120" spans="1:25" x14ac:dyDescent="0.2">
      <c r="A120" t="s">
        <v>379</v>
      </c>
      <c r="B120">
        <v>143492</v>
      </c>
      <c r="C120">
        <v>7279</v>
      </c>
      <c r="D120">
        <v>21057</v>
      </c>
      <c r="E120">
        <v>5564</v>
      </c>
      <c r="F120">
        <f>B120+C120</f>
        <v>150771</v>
      </c>
      <c r="G120">
        <f>D120+E120</f>
        <v>26621</v>
      </c>
      <c r="H120">
        <f>B120+C120+D120+E120</f>
        <v>177392</v>
      </c>
      <c r="I120">
        <v>0.78217999999999999</v>
      </c>
      <c r="J120">
        <v>0.72556155048487003</v>
      </c>
      <c r="K120">
        <f>E120/(C120+E120+0.00001)</f>
        <v>0.43323211054019145</v>
      </c>
      <c r="L120">
        <f>E120/(D120+E120+0.00001)</f>
        <v>0.20900792599488827</v>
      </c>
      <c r="M120">
        <f>2/(1/(K120+0.00001)+1/(L120+0.00001))</f>
        <v>0.28198973078659822</v>
      </c>
      <c r="N120">
        <f>(B120+E120)/(B120+C120+D120+E120)</f>
        <v>0.84026337151619013</v>
      </c>
      <c r="O120">
        <f>COUNTIF(A120,"*Linear*")</f>
        <v>1</v>
      </c>
      <c r="P120" t="str">
        <f>LEFT(A120, FIND("_", A120)-1)</f>
        <v>BRFC</v>
      </c>
      <c r="Q120" t="str">
        <f>IF(COUNTIF(A120,"*Hard*")=1,"Hard",IF(COUNTIF(A120,"*Medium*")=1,"Medium","Easy"))</f>
        <v>Medium</v>
      </c>
      <c r="R120" t="str">
        <f>_xlfn.CONCAT(B120," &amp; ", C120 )</f>
        <v>143492 &amp; 7279</v>
      </c>
      <c r="S120" t="str">
        <f>_xlfn.CONCAT(D120," &amp; ", E120)</f>
        <v>21057 &amp; 5564</v>
      </c>
      <c r="T120" t="str">
        <f>_xlfn.CONCAT(TEXT(ROUND(K120,3),"#,##0.000")," &amp; Precision \cr")</f>
        <v>0.433 &amp; Precision \cr</v>
      </c>
      <c r="U120" t="str">
        <f>_xlfn.CONCAT(TEXT(ROUND(L120,3),"#,##0.000")," &amp; Recall \cr")</f>
        <v>0.209 &amp; Recall \cr</v>
      </c>
      <c r="V120" t="str">
        <f>_xlfn.CONCAT(TEXT(ROUND(M120,3),"#,##0.000")," &amp; F1 \cr")</f>
        <v>0.282 &amp; F1 \cr</v>
      </c>
      <c r="W120" t="str">
        <f>_xlfn.CONCAT(TEXT(ROUND(J120,3),"#,##0.000")," &amp; AUC \cr")</f>
        <v>0.726 &amp; AUC \cr</v>
      </c>
      <c r="X120" t="str">
        <f>_xlfn.CONCAT(TEXT(ROUND(I120,3),"#,##0.000")," &amp; $p$ \cr")</f>
        <v>0.782 &amp; $p$ \cr</v>
      </c>
      <c r="Y120" t="str">
        <f>_xlfn.CONCAT(A120," &amp; ",TEXT(ROUND(K120,4),"#,##0.0000"), " &amp; ", TEXT(ROUND(L120,4),"#,##0.0000"), " &amp; ", TEXT(ROUND(M120,4),"#,##0.0000"), " &amp; ", TEXT(ROUND(J120,4),"#,##0.0000"), " \cr")</f>
        <v>BRFC_Medium_Tomek_1_alpha_target_v1_Linear_Transform &amp; 0.4332 &amp; 0.2090 &amp; 0.2820 &amp; 0.7256 \cr</v>
      </c>
    </row>
    <row r="121" spans="1:25" x14ac:dyDescent="0.2">
      <c r="A121" t="s">
        <v>189</v>
      </c>
      <c r="B121">
        <v>144428</v>
      </c>
      <c r="C121">
        <v>6343</v>
      </c>
      <c r="D121">
        <v>21774</v>
      </c>
      <c r="E121">
        <v>4847</v>
      </c>
      <c r="F121">
        <f>B121+C121</f>
        <v>150771</v>
      </c>
      <c r="G121">
        <f>D121+E121</f>
        <v>26621</v>
      </c>
      <c r="H121">
        <f>B121+C121+D121+E121</f>
        <v>177392</v>
      </c>
      <c r="I121">
        <v>0.61893022973090395</v>
      </c>
      <c r="J121">
        <v>0.71164920907514495</v>
      </c>
      <c r="K121">
        <f>E121/(C121+E121+0.00001)</f>
        <v>0.43315460193641236</v>
      </c>
      <c r="L121">
        <f>E121/(D121+E121+0.00001)</f>
        <v>0.18207430217419546</v>
      </c>
      <c r="M121">
        <f>2/(1/(K121+0.00001)+1/(L121+0.00001))</f>
        <v>0.25639208373453787</v>
      </c>
      <c r="N121">
        <f>(B121+E121)/(B121+C121+D121+E121)</f>
        <v>0.84149792549833136</v>
      </c>
      <c r="O121">
        <f>COUNTIF(A121,"*Linear*")</f>
        <v>1</v>
      </c>
      <c r="P121" t="str">
        <f>LEFT(A121, FIND("_", A121)-1)</f>
        <v>KBFC</v>
      </c>
      <c r="Q121" t="str">
        <f>IF(COUNTIF(A121,"*Hard*")=1,"Hard",IF(COUNTIF(A121,"*Medium*")=1,"Medium","Easy"))</f>
        <v>Medium</v>
      </c>
      <c r="R121" t="str">
        <f>_xlfn.CONCAT(B121," &amp; ", C121 )</f>
        <v>144428 &amp; 6343</v>
      </c>
      <c r="S121" t="str">
        <f>_xlfn.CONCAT(D121," &amp; ", E121)</f>
        <v>21774 &amp; 4847</v>
      </c>
      <c r="T121" t="str">
        <f>_xlfn.CONCAT(TEXT(ROUND(K121,3),"#,##0.000")," &amp; Precision \cr")</f>
        <v>0.433 &amp; Precision \cr</v>
      </c>
      <c r="U121" t="str">
        <f>_xlfn.CONCAT(TEXT(ROUND(L121,3),"#,##0.000")," &amp; Recall \cr")</f>
        <v>0.182 &amp; Recall \cr</v>
      </c>
      <c r="V121" t="str">
        <f>_xlfn.CONCAT(TEXT(ROUND(M121,3),"#,##0.000")," &amp; F1 \cr")</f>
        <v>0.256 &amp; F1 \cr</v>
      </c>
      <c r="W121" t="str">
        <f>_xlfn.CONCAT(TEXT(ROUND(J121,3),"#,##0.000")," &amp; AUC \cr")</f>
        <v>0.712 &amp; AUC \cr</v>
      </c>
      <c r="X121" t="str">
        <f>_xlfn.CONCAT(TEXT(ROUND(I121,3),"#,##0.000")," &amp; $p$ \cr")</f>
        <v>0.619 &amp; $p$ \cr</v>
      </c>
      <c r="Y121" t="str">
        <f>_xlfn.CONCAT(A121," &amp; ",TEXT(ROUND(K121,4),"#,##0.0000"), " &amp; ", TEXT(ROUND(L121,4),"#,##0.0000"), " &amp; ", TEXT(ROUND(M121,4),"#,##0.0000"), " &amp; ", TEXT(ROUND(J121,4),"#,##0.0000"), " \cr")</f>
        <v>KBFC_Medium_Tomek_0_alpha_target_gamma_1_0_v1_Linear_Transform &amp; 0.4332 &amp; 0.1821 &amp; 0.2564 &amp; 0.7116 \cr</v>
      </c>
    </row>
    <row r="122" spans="1:25" x14ac:dyDescent="0.2">
      <c r="A122" t="s">
        <v>439</v>
      </c>
      <c r="B122">
        <v>144038</v>
      </c>
      <c r="C122">
        <v>6733</v>
      </c>
      <c r="D122">
        <v>21481</v>
      </c>
      <c r="E122">
        <v>5140</v>
      </c>
      <c r="F122">
        <f>B122+C122</f>
        <v>150771</v>
      </c>
      <c r="G122">
        <f>D122+E122</f>
        <v>26621</v>
      </c>
      <c r="H122">
        <f>B122+C122+D122+E122</f>
        <v>177392</v>
      </c>
      <c r="I122">
        <v>0.52982068928238002</v>
      </c>
      <c r="J122">
        <v>0.71299635658498395</v>
      </c>
      <c r="K122">
        <f>E122/(C122+E122+0.00001)</f>
        <v>0.43291501690144446</v>
      </c>
      <c r="L122">
        <f>E122/(D122+E122+0.00001)</f>
        <v>0.19308065054164733</v>
      </c>
      <c r="M122">
        <f>2/(1/(K122+0.00001)+1/(L122+0.00001))</f>
        <v>0.26706607357188134</v>
      </c>
      <c r="N122">
        <f>(B122+E122)/(B122+C122+D122+E122)</f>
        <v>0.84095111391720034</v>
      </c>
      <c r="O122">
        <f>COUNTIF(A122,"*Linear*")</f>
        <v>1</v>
      </c>
      <c r="P122" t="str">
        <f>LEFT(A122, FIND("_", A122)-1)</f>
        <v>KBFC</v>
      </c>
      <c r="Q122" t="str">
        <f>IF(COUNTIF(A122,"*Hard*")=1,"Hard",IF(COUNTIF(A122,"*Medium*")=1,"Medium","Easy"))</f>
        <v>Medium</v>
      </c>
      <c r="R122" t="str">
        <f>_xlfn.CONCAT(B122," &amp; ", C122 )</f>
        <v>144038 &amp; 6733</v>
      </c>
      <c r="S122" t="str">
        <f>_xlfn.CONCAT(D122," &amp; ", E122)</f>
        <v>21481 &amp; 5140</v>
      </c>
      <c r="T122" t="str">
        <f>_xlfn.CONCAT(TEXT(ROUND(K122,3),"#,##0.000")," &amp; Precision \cr")</f>
        <v>0.433 &amp; Precision \cr</v>
      </c>
      <c r="U122" t="str">
        <f>_xlfn.CONCAT(TEXT(ROUND(L122,3),"#,##0.000")," &amp; Recall \cr")</f>
        <v>0.193 &amp; Recall \cr</v>
      </c>
      <c r="V122" t="str">
        <f>_xlfn.CONCAT(TEXT(ROUND(M122,3),"#,##0.000")," &amp; F1 \cr")</f>
        <v>0.267 &amp; F1 \cr</v>
      </c>
      <c r="W122" t="str">
        <f>_xlfn.CONCAT(TEXT(ROUND(J122,3),"#,##0.000")," &amp; AUC \cr")</f>
        <v>0.713 &amp; AUC \cr</v>
      </c>
      <c r="X122" t="str">
        <f>_xlfn.CONCAT(TEXT(ROUND(I122,3),"#,##0.000")," &amp; $p$ \cr")</f>
        <v>0.530 &amp; $p$ \cr</v>
      </c>
      <c r="Y122" t="str">
        <f>_xlfn.CONCAT(A122," &amp; ",TEXT(ROUND(K122,4),"#,##0.0000"), " &amp; ", TEXT(ROUND(L122,4),"#,##0.0000"), " &amp; ", TEXT(ROUND(M122,4),"#,##0.0000"), " &amp; ", TEXT(ROUND(J122,4),"#,##0.0000"), " \cr")</f>
        <v>KBFC_Medium_Tomek_2_alpha_0_5_gamma_0_0_v1_Linear_Transform &amp; 0.4329 &amp; 0.1931 &amp; 0.2671 &amp; 0.7130 \cr</v>
      </c>
    </row>
    <row r="123" spans="1:25" x14ac:dyDescent="0.2">
      <c r="A123" t="s">
        <v>393</v>
      </c>
      <c r="B123">
        <v>142716</v>
      </c>
      <c r="C123">
        <v>8055</v>
      </c>
      <c r="D123">
        <v>20481</v>
      </c>
      <c r="E123">
        <v>6140</v>
      </c>
      <c r="F123">
        <f>B123+C123</f>
        <v>150771</v>
      </c>
      <c r="G123">
        <f>D123+E123</f>
        <v>26621</v>
      </c>
      <c r="H123">
        <f>B123+C123+D123+E123</f>
        <v>177392</v>
      </c>
      <c r="I123">
        <v>0.77129333333333305</v>
      </c>
      <c r="J123">
        <v>0.72819432632004699</v>
      </c>
      <c r="K123">
        <f>E123/(C123+E123+0.00001)</f>
        <v>0.43254667105843841</v>
      </c>
      <c r="L123">
        <f>E123/(D123+E123+0.00001)</f>
        <v>0.23064497944080051</v>
      </c>
      <c r="M123">
        <f>2/(1/(K123+0.00001)+1/(L123+0.00001))</f>
        <v>0.30087333355757961</v>
      </c>
      <c r="N123">
        <f>(B123+E123)/(B123+C123+D123+E123)</f>
        <v>0.83913592495715705</v>
      </c>
      <c r="O123">
        <f>COUNTIF(A123,"*Linear*")</f>
        <v>1</v>
      </c>
      <c r="P123" t="str">
        <f>LEFT(A123, FIND("_", A123)-1)</f>
        <v>BRFC</v>
      </c>
      <c r="Q123" t="str">
        <f>IF(COUNTIF(A123,"*Hard*")=1,"Hard",IF(COUNTIF(A123,"*Medium*")=1,"Medium","Easy"))</f>
        <v>Medium</v>
      </c>
      <c r="R123" t="str">
        <f>_xlfn.CONCAT(B123," &amp; ", C123 )</f>
        <v>142716 &amp; 8055</v>
      </c>
      <c r="S123" t="str">
        <f>_xlfn.CONCAT(D123," &amp; ", E123)</f>
        <v>20481 &amp; 6140</v>
      </c>
      <c r="T123" t="str">
        <f>_xlfn.CONCAT(TEXT(ROUND(K123,3),"#,##0.000")," &amp; Precision \cr")</f>
        <v>0.433 &amp; Precision \cr</v>
      </c>
      <c r="U123" t="str">
        <f>_xlfn.CONCAT(TEXT(ROUND(L123,3),"#,##0.000")," &amp; Recall \cr")</f>
        <v>0.231 &amp; Recall \cr</v>
      </c>
      <c r="V123" t="str">
        <f>_xlfn.CONCAT(TEXT(ROUND(M123,3),"#,##0.000")," &amp; F1 \cr")</f>
        <v>0.301 &amp; F1 \cr</v>
      </c>
      <c r="W123" t="str">
        <f>_xlfn.CONCAT(TEXT(ROUND(J123,3),"#,##0.000")," &amp; AUC \cr")</f>
        <v>0.728 &amp; AUC \cr</v>
      </c>
      <c r="X123" t="str">
        <f>_xlfn.CONCAT(TEXT(ROUND(I123,3),"#,##0.000")," &amp; $p$ \cr")</f>
        <v>0.771 &amp; $p$ \cr</v>
      </c>
      <c r="Y123" t="str">
        <f>_xlfn.CONCAT(A123," &amp; ",TEXT(ROUND(K123,4),"#,##0.0000"), " &amp; ", TEXT(ROUND(L123,4),"#,##0.0000"), " &amp; ", TEXT(ROUND(M123,4),"#,##0.0000"), " &amp; ", TEXT(ROUND(J123,4),"#,##0.0000"), " \cr")</f>
        <v>BRFC_Medium_Tomek_2_alpha_target_v2_Linear_Transform &amp; 0.4325 &amp; 0.2306 &amp; 0.3009 &amp; 0.7282 \cr</v>
      </c>
    </row>
    <row r="124" spans="1:25" x14ac:dyDescent="0.2">
      <c r="A124" t="s">
        <v>447</v>
      </c>
      <c r="B124">
        <v>144408</v>
      </c>
      <c r="C124">
        <v>6363</v>
      </c>
      <c r="D124">
        <v>21771</v>
      </c>
      <c r="E124">
        <v>4850</v>
      </c>
      <c r="F124">
        <f>B124+C124</f>
        <v>150771</v>
      </c>
      <c r="G124">
        <f>D124+E124</f>
        <v>26621</v>
      </c>
      <c r="H124">
        <f>B124+C124+D124+E124</f>
        <v>177392</v>
      </c>
      <c r="I124">
        <v>0.71278555974364299</v>
      </c>
      <c r="J124">
        <v>0.71208575017307596</v>
      </c>
      <c r="K124">
        <f>E124/(C124+E124+0.00001)</f>
        <v>0.43253366589446746</v>
      </c>
      <c r="L124">
        <f>E124/(D124+E124+0.00001)</f>
        <v>0.1821869951608929</v>
      </c>
      <c r="M124">
        <f>2/(1/(K124+0.00001)+1/(L124+0.00001))</f>
        <v>0.25639480579194063</v>
      </c>
      <c r="N124">
        <f>(B124+E124)/(B124+C124+D124+E124)</f>
        <v>0.84140209254081355</v>
      </c>
      <c r="O124">
        <f>COUNTIF(A124,"*Linear*")</f>
        <v>1</v>
      </c>
      <c r="P124" t="str">
        <f>LEFT(A124, FIND("_", A124)-1)</f>
        <v>KBFC</v>
      </c>
      <c r="Q124" t="str">
        <f>IF(COUNTIF(A124,"*Hard*")=1,"Hard",IF(COUNTIF(A124,"*Medium*")=1,"Medium","Easy"))</f>
        <v>Medium</v>
      </c>
      <c r="R124" t="str">
        <f>_xlfn.CONCAT(B124," &amp; ", C124 )</f>
        <v>144408 &amp; 6363</v>
      </c>
      <c r="S124" t="str">
        <f>_xlfn.CONCAT(D124," &amp; ", E124)</f>
        <v>21771 &amp; 4850</v>
      </c>
      <c r="T124" t="str">
        <f>_xlfn.CONCAT(TEXT(ROUND(K124,3),"#,##0.000")," &amp; Precision \cr")</f>
        <v>0.433 &amp; Precision \cr</v>
      </c>
      <c r="U124" t="str">
        <f>_xlfn.CONCAT(TEXT(ROUND(L124,3),"#,##0.000")," &amp; Recall \cr")</f>
        <v>0.182 &amp; Recall \cr</v>
      </c>
      <c r="V124" t="str">
        <f>_xlfn.CONCAT(TEXT(ROUND(M124,3),"#,##0.000")," &amp; F1 \cr")</f>
        <v>0.256 &amp; F1 \cr</v>
      </c>
      <c r="W124" t="str">
        <f>_xlfn.CONCAT(TEXT(ROUND(J124,3),"#,##0.000")," &amp; AUC \cr")</f>
        <v>0.712 &amp; AUC \cr</v>
      </c>
      <c r="X124" t="str">
        <f>_xlfn.CONCAT(TEXT(ROUND(I124,3),"#,##0.000")," &amp; $p$ \cr")</f>
        <v>0.713 &amp; $p$ \cr</v>
      </c>
      <c r="Y124" t="str">
        <f>_xlfn.CONCAT(A124," &amp; ",TEXT(ROUND(K124,4),"#,##0.0000"), " &amp; ", TEXT(ROUND(L124,4),"#,##0.0000"), " &amp; ", TEXT(ROUND(M124,4),"#,##0.0000"), " &amp; ", TEXT(ROUND(J124,4),"#,##0.0000"), " \cr")</f>
        <v>KBFC_Medium_Tomek_2_alpha_target_gamma_0_0_v1_Linear_Transform &amp; 0.4325 &amp; 0.1822 &amp; 0.2564 &amp; 0.7121 \cr</v>
      </c>
    </row>
    <row r="125" spans="1:25" x14ac:dyDescent="0.2">
      <c r="A125" t="s">
        <v>299</v>
      </c>
      <c r="B125">
        <v>143249</v>
      </c>
      <c r="C125">
        <v>7522</v>
      </c>
      <c r="D125">
        <v>20893</v>
      </c>
      <c r="E125">
        <v>5728</v>
      </c>
      <c r="F125">
        <f>B125+C125</f>
        <v>150771</v>
      </c>
      <c r="G125">
        <f>D125+E125</f>
        <v>26621</v>
      </c>
      <c r="H125">
        <f>B125+C125+D125+E125</f>
        <v>177392</v>
      </c>
      <c r="I125">
        <v>0.7732</v>
      </c>
      <c r="J125">
        <v>0.72597130503291896</v>
      </c>
      <c r="K125">
        <f>E125/(C125+E125+0.00001)</f>
        <v>0.43230188646618728</v>
      </c>
      <c r="L125">
        <f>E125/(D125+E125+0.00001)</f>
        <v>0.2151684759343494</v>
      </c>
      <c r="M125">
        <f>2/(1/(K125+0.00001)+1/(L125+0.00001))</f>
        <v>0.2873377528376338</v>
      </c>
      <c r="N125">
        <f>(B125+E125)/(B125+C125+D125+E125)</f>
        <v>0.83981803012537204</v>
      </c>
      <c r="O125">
        <f>COUNTIF(A125,"*Linear*")</f>
        <v>1</v>
      </c>
      <c r="P125" t="str">
        <f>LEFT(A125, FIND("_", A125)-1)</f>
        <v>BRFC</v>
      </c>
      <c r="Q125" t="str">
        <f>IF(COUNTIF(A125,"*Hard*")=1,"Hard",IF(COUNTIF(A125,"*Medium*")=1,"Medium","Easy"))</f>
        <v>Medium</v>
      </c>
      <c r="R125" t="str">
        <f>_xlfn.CONCAT(B125," &amp; ", C125 )</f>
        <v>143249 &amp; 7522</v>
      </c>
      <c r="S125" t="str">
        <f>_xlfn.CONCAT(D125," &amp; ", E125)</f>
        <v>20893 &amp; 5728</v>
      </c>
      <c r="T125" t="str">
        <f>_xlfn.CONCAT(TEXT(ROUND(K125,3),"#,##0.000")," &amp; Precision \cr")</f>
        <v>0.432 &amp; Precision \cr</v>
      </c>
      <c r="U125" t="str">
        <f>_xlfn.CONCAT(TEXT(ROUND(L125,3),"#,##0.000")," &amp; Recall \cr")</f>
        <v>0.215 &amp; Recall \cr</v>
      </c>
      <c r="V125" t="str">
        <f>_xlfn.CONCAT(TEXT(ROUND(M125,3),"#,##0.000")," &amp; F1 \cr")</f>
        <v>0.287 &amp; F1 \cr</v>
      </c>
      <c r="W125" t="str">
        <f>_xlfn.CONCAT(TEXT(ROUND(J125,3),"#,##0.000")," &amp; AUC \cr")</f>
        <v>0.726 &amp; AUC \cr</v>
      </c>
      <c r="X125" t="str">
        <f>_xlfn.CONCAT(TEXT(ROUND(I125,3),"#,##0.000")," &amp; $p$ \cr")</f>
        <v>0.773 &amp; $p$ \cr</v>
      </c>
      <c r="Y125" t="str">
        <f>_xlfn.CONCAT(A125," &amp; ",TEXT(ROUND(K125,4),"#,##0.0000"), " &amp; ", TEXT(ROUND(L125,4),"#,##0.0000"), " &amp; ", TEXT(ROUND(M125,4),"#,##0.0000"), " &amp; ", TEXT(ROUND(J125,4),"#,##0.0000"), " \cr")</f>
        <v>BRFC_Medium_Tomek_0_alpha_target_v1_Linear_Transform &amp; 0.4323 &amp; 0.2152 &amp; 0.2873 &amp; 0.7260 \cr</v>
      </c>
    </row>
    <row r="126" spans="1:25" x14ac:dyDescent="0.2">
      <c r="A126" t="s">
        <v>465</v>
      </c>
      <c r="B126">
        <v>143925</v>
      </c>
      <c r="C126">
        <v>6846</v>
      </c>
      <c r="D126">
        <v>21411</v>
      </c>
      <c r="E126">
        <v>5210</v>
      </c>
      <c r="F126">
        <f>B126+C126</f>
        <v>150771</v>
      </c>
      <c r="G126">
        <f>D126+E126</f>
        <v>26621</v>
      </c>
      <c r="H126">
        <f>B126+C126+D126+E126</f>
        <v>177392</v>
      </c>
      <c r="I126">
        <v>0.53725110439956103</v>
      </c>
      <c r="J126">
        <v>0.71348385335586995</v>
      </c>
      <c r="K126">
        <f>E126/(C126+E126+0.00001)</f>
        <v>0.43214996646304749</v>
      </c>
      <c r="L126">
        <f>E126/(D126+E126+0.00001)</f>
        <v>0.19571015356458804</v>
      </c>
      <c r="M126">
        <f>2/(1/(K126+0.00001)+1/(L126+0.00001))</f>
        <v>0.26942217886080566</v>
      </c>
      <c r="N126">
        <f>(B126+E126)/(B126+C126+D126+E126)</f>
        <v>0.84070871290700822</v>
      </c>
      <c r="O126">
        <f>COUNTIF(A126,"*Linear*")</f>
        <v>1</v>
      </c>
      <c r="P126" t="str">
        <f>LEFT(A126, FIND("_", A126)-1)</f>
        <v>KBFC</v>
      </c>
      <c r="Q126" t="str">
        <f>IF(COUNTIF(A126,"*Hard*")=1,"Hard",IF(COUNTIF(A126,"*Medium*")=1,"Medium","Easy"))</f>
        <v>Medium</v>
      </c>
      <c r="R126" t="str">
        <f>_xlfn.CONCAT(B126," &amp; ", C126 )</f>
        <v>143925 &amp; 6846</v>
      </c>
      <c r="S126" t="str">
        <f>_xlfn.CONCAT(D126," &amp; ", E126)</f>
        <v>21411 &amp; 5210</v>
      </c>
      <c r="T126" t="str">
        <f>_xlfn.CONCAT(TEXT(ROUND(K126,3),"#,##0.000")," &amp; Precision \cr")</f>
        <v>0.432 &amp; Precision \cr</v>
      </c>
      <c r="U126" t="str">
        <f>_xlfn.CONCAT(TEXT(ROUND(L126,3),"#,##0.000")," &amp; Recall \cr")</f>
        <v>0.196 &amp; Recall \cr</v>
      </c>
      <c r="V126" t="str">
        <f>_xlfn.CONCAT(TEXT(ROUND(M126,3),"#,##0.000")," &amp; F1 \cr")</f>
        <v>0.269 &amp; F1 \cr</v>
      </c>
      <c r="W126" t="str">
        <f>_xlfn.CONCAT(TEXT(ROUND(J126,3),"#,##0.000")," &amp; AUC \cr")</f>
        <v>0.713 &amp; AUC \cr</v>
      </c>
      <c r="X126" t="str">
        <f>_xlfn.CONCAT(TEXT(ROUND(I126,3),"#,##0.000")," &amp; $p$ \cr")</f>
        <v>0.537 &amp; $p$ \cr</v>
      </c>
      <c r="Y126" t="str">
        <f>_xlfn.CONCAT(A126," &amp; ",TEXT(ROUND(K126,4),"#,##0.0000"), " &amp; ", TEXT(ROUND(L126,4),"#,##0.0000"), " &amp; ", TEXT(ROUND(M126,4),"#,##0.0000"), " &amp; ", TEXT(ROUND(J126,4),"#,##0.0000"), " \cr")</f>
        <v>KBFC_Medium_Tomek_2_alpha_target_gamma_5_0_v2_Linear_Transform &amp; 0.4321 &amp; 0.1957 &amp; 0.2694 &amp; 0.7135 \cr</v>
      </c>
    </row>
    <row r="127" spans="1:25" x14ac:dyDescent="0.2">
      <c r="A127" t="s">
        <v>451</v>
      </c>
      <c r="B127">
        <v>144295</v>
      </c>
      <c r="C127">
        <v>6476</v>
      </c>
      <c r="D127">
        <v>21696</v>
      </c>
      <c r="E127">
        <v>4925</v>
      </c>
      <c r="F127">
        <f>B127+C127</f>
        <v>150771</v>
      </c>
      <c r="G127">
        <f>D127+E127</f>
        <v>26621</v>
      </c>
      <c r="H127">
        <f>B127+C127+D127+E127</f>
        <v>177392</v>
      </c>
      <c r="I127">
        <v>0.65749907507747396</v>
      </c>
      <c r="J127">
        <v>0.71274833375009194</v>
      </c>
      <c r="K127">
        <f>E127/(C127+E127+0.00001)</f>
        <v>0.43197965052891885</v>
      </c>
      <c r="L127">
        <f>E127/(D127+E127+0.00001)</f>
        <v>0.18500431982832941</v>
      </c>
      <c r="M127">
        <f>2/(1/(K127+0.00001)+1/(L127+0.00001))</f>
        <v>0.25907214606482709</v>
      </c>
      <c r="N127">
        <f>(B127+E127)/(B127+C127+D127+E127)</f>
        <v>0.84118787769459724</v>
      </c>
      <c r="O127">
        <f>COUNTIF(A127,"*Linear*")</f>
        <v>1</v>
      </c>
      <c r="P127" t="str">
        <f>LEFT(A127, FIND("_", A127)-1)</f>
        <v>KBFC</v>
      </c>
      <c r="Q127" t="str">
        <f>IF(COUNTIF(A127,"*Hard*")=1,"Hard",IF(COUNTIF(A127,"*Medium*")=1,"Medium","Easy"))</f>
        <v>Medium</v>
      </c>
      <c r="R127" t="str">
        <f>_xlfn.CONCAT(B127," &amp; ", C127 )</f>
        <v>144295 &amp; 6476</v>
      </c>
      <c r="S127" t="str">
        <f>_xlfn.CONCAT(D127," &amp; ", E127)</f>
        <v>21696 &amp; 4925</v>
      </c>
      <c r="T127" t="str">
        <f>_xlfn.CONCAT(TEXT(ROUND(K127,3),"#,##0.000")," &amp; Precision \cr")</f>
        <v>0.432 &amp; Precision \cr</v>
      </c>
      <c r="U127" t="str">
        <f>_xlfn.CONCAT(TEXT(ROUND(L127,3),"#,##0.000")," &amp; Recall \cr")</f>
        <v>0.185 &amp; Recall \cr</v>
      </c>
      <c r="V127" t="str">
        <f>_xlfn.CONCAT(TEXT(ROUND(M127,3),"#,##0.000")," &amp; F1 \cr")</f>
        <v>0.259 &amp; F1 \cr</v>
      </c>
      <c r="W127" t="str">
        <f>_xlfn.CONCAT(TEXT(ROUND(J127,3),"#,##0.000")," &amp; AUC \cr")</f>
        <v>0.713 &amp; AUC \cr</v>
      </c>
      <c r="X127" t="str">
        <f>_xlfn.CONCAT(TEXT(ROUND(I127,3),"#,##0.000")," &amp; $p$ \cr")</f>
        <v>0.657 &amp; $p$ \cr</v>
      </c>
      <c r="Y127" t="str">
        <f>_xlfn.CONCAT(A127," &amp; ",TEXT(ROUND(K127,4),"#,##0.0000"), " &amp; ", TEXT(ROUND(L127,4),"#,##0.0000"), " &amp; ", TEXT(ROUND(M127,4),"#,##0.0000"), " &amp; ", TEXT(ROUND(J127,4),"#,##0.0000"), " \cr")</f>
        <v>KBFC_Medium_Tomek_2_alpha_target_gamma_0_5_v1_Linear_Transform &amp; 0.4320 &amp; 0.1850 &amp; 0.2591 &amp; 0.7127 \cr</v>
      </c>
    </row>
    <row r="128" spans="1:25" x14ac:dyDescent="0.2">
      <c r="A128" t="s">
        <v>333</v>
      </c>
      <c r="B128">
        <v>140974</v>
      </c>
      <c r="C128">
        <v>9797</v>
      </c>
      <c r="D128">
        <v>19171</v>
      </c>
      <c r="E128">
        <v>7450</v>
      </c>
      <c r="F128">
        <f>B128+C128</f>
        <v>150771</v>
      </c>
      <c r="G128">
        <f>D128+E128</f>
        <v>26621</v>
      </c>
      <c r="H128">
        <f>B128+C128+D128+E128</f>
        <v>177392</v>
      </c>
      <c r="I128">
        <v>0.74905369460609095</v>
      </c>
      <c r="J128">
        <v>0.75303777893947399</v>
      </c>
      <c r="K128">
        <f>E128/(C128+E128+0.00001)</f>
        <v>0.43195918105643927</v>
      </c>
      <c r="L128">
        <f>E128/(D128+E128+0.00001)</f>
        <v>0.27985425029869115</v>
      </c>
      <c r="M128">
        <f>2/(1/(K128+0.00001)+1/(L128+0.00001))</f>
        <v>0.33966578607681924</v>
      </c>
      <c r="N128">
        <f>(B128+E128)/(B128+C128+D128+E128)</f>
        <v>0.83670064038964553</v>
      </c>
      <c r="O128">
        <f>COUNTIF(A128,"*Linear*")</f>
        <v>1</v>
      </c>
      <c r="P128" t="str">
        <f>LEFT(A128, FIND("_", A128)-1)</f>
        <v>LRC</v>
      </c>
      <c r="Q128" t="str">
        <f>IF(COUNTIF(A128,"*Hard*")=1,"Hard",IF(COUNTIF(A128,"*Medium*")=1,"Medium","Easy"))</f>
        <v>Hard</v>
      </c>
      <c r="R128" t="str">
        <f>_xlfn.CONCAT(B128," &amp; ", C128 )</f>
        <v>140974 &amp; 9797</v>
      </c>
      <c r="S128" t="str">
        <f>_xlfn.CONCAT(D128," &amp; ", E128)</f>
        <v>19171 &amp; 7450</v>
      </c>
      <c r="T128" t="str">
        <f>_xlfn.CONCAT(TEXT(ROUND(K128,3),"#,##0.000")," &amp; Precision \cr")</f>
        <v>0.432 &amp; Precision \cr</v>
      </c>
      <c r="U128" t="str">
        <f>_xlfn.CONCAT(TEXT(ROUND(L128,3),"#,##0.000")," &amp; Recall \cr")</f>
        <v>0.280 &amp; Recall \cr</v>
      </c>
      <c r="V128" t="str">
        <f>_xlfn.CONCAT(TEXT(ROUND(M128,3),"#,##0.000")," &amp; F1 \cr")</f>
        <v>0.340 &amp; F1 \cr</v>
      </c>
      <c r="W128" t="str">
        <f>_xlfn.CONCAT(TEXT(ROUND(J128,3),"#,##0.000")," &amp; AUC \cr")</f>
        <v>0.753 &amp; AUC \cr</v>
      </c>
      <c r="X128" t="str">
        <f>_xlfn.CONCAT(TEXT(ROUND(I128,3),"#,##0.000")," &amp; $p$ \cr")</f>
        <v>0.749 &amp; $p$ \cr</v>
      </c>
      <c r="Y128" t="str">
        <f>_xlfn.CONCAT(A128," &amp; ",TEXT(ROUND(K128,4),"#,##0.0000"), " &amp; ", TEXT(ROUND(L128,4),"#,##0.0000"), " &amp; ", TEXT(ROUND(M128,4),"#,##0.0000"), " &amp; ", TEXT(ROUND(J128,4),"#,##0.0000"), " \cr")</f>
        <v>LRC_Hard_Tomek_1_alpha_balanced_v2_Linear_Transform &amp; 0.4320 &amp; 0.2799 &amp; 0.3397 &amp; 0.7530 \cr</v>
      </c>
    </row>
    <row r="129" spans="1:25" x14ac:dyDescent="0.2">
      <c r="A129" t="s">
        <v>49</v>
      </c>
      <c r="B129">
        <v>143348</v>
      </c>
      <c r="C129">
        <v>7423</v>
      </c>
      <c r="D129">
        <v>20981</v>
      </c>
      <c r="E129">
        <v>5640</v>
      </c>
      <c r="F129">
        <f>B129+C129</f>
        <v>150771</v>
      </c>
      <c r="G129">
        <f>D129+E129</f>
        <v>26621</v>
      </c>
      <c r="H129">
        <f>B129+C129+D129+E129</f>
        <v>177392</v>
      </c>
      <c r="I129">
        <v>0.52838635871236905</v>
      </c>
      <c r="J129">
        <v>0.73323088347842102</v>
      </c>
      <c r="K129">
        <f>E129/(C129+E129+0.00001)</f>
        <v>0.431753808136145</v>
      </c>
      <c r="L129">
        <f>E129/(D129+E129+0.00001)</f>
        <v>0.21186281499122392</v>
      </c>
      <c r="M129">
        <f>2/(1/(K129+0.00001)+1/(L129+0.00001))</f>
        <v>0.2842567068251895</v>
      </c>
      <c r="N129">
        <f>(B129+E129)/(B129+C129+D129+E129)</f>
        <v>0.83988003968611891</v>
      </c>
      <c r="O129">
        <f>COUNTIF(A129,"*Linear*")</f>
        <v>1</v>
      </c>
      <c r="P129" t="str">
        <f>LEFT(A129, FIND("_", A129)-1)</f>
        <v>EEC</v>
      </c>
      <c r="Q129" t="str">
        <f>IF(COUNTIF(A129,"*Hard*")=1,"Hard",IF(COUNTIF(A129,"*Medium*")=1,"Medium","Easy"))</f>
        <v>Hard</v>
      </c>
      <c r="R129" t="str">
        <f>_xlfn.CONCAT(B129," &amp; ", C129 )</f>
        <v>143348 &amp; 7423</v>
      </c>
      <c r="S129" t="str">
        <f>_xlfn.CONCAT(D129," &amp; ", E129)</f>
        <v>20981 &amp; 5640</v>
      </c>
      <c r="T129" t="str">
        <f>_xlfn.CONCAT(TEXT(ROUND(K129,3),"#,##0.000")," &amp; Precision \cr")</f>
        <v>0.432 &amp; Precision \cr</v>
      </c>
      <c r="U129" t="str">
        <f>_xlfn.CONCAT(TEXT(ROUND(L129,3),"#,##0.000")," &amp; Recall \cr")</f>
        <v>0.212 &amp; Recall \cr</v>
      </c>
      <c r="V129" t="str">
        <f>_xlfn.CONCAT(TEXT(ROUND(M129,3),"#,##0.000")," &amp; F1 \cr")</f>
        <v>0.284 &amp; F1 \cr</v>
      </c>
      <c r="W129" t="str">
        <f>_xlfn.CONCAT(TEXT(ROUND(J129,3),"#,##0.000")," &amp; AUC \cr")</f>
        <v>0.733 &amp; AUC \cr</v>
      </c>
      <c r="X129" t="str">
        <f>_xlfn.CONCAT(TEXT(ROUND(I129,3),"#,##0.000")," &amp; $p$ \cr")</f>
        <v>0.528 &amp; $p$ \cr</v>
      </c>
      <c r="Y129" t="str">
        <f>_xlfn.CONCAT(A129," &amp; ",TEXT(ROUND(K129,4),"#,##0.0000"), " &amp; ", TEXT(ROUND(L129,4),"#,##0.0000"), " &amp; ", TEXT(ROUND(M129,4),"#,##0.0000"), " &amp; ", TEXT(ROUND(J129,4),"#,##0.0000"), " \cr")</f>
        <v>EEC_Hard_Tomek_1_v1_Linear_Transform &amp; 0.4318 &amp; 0.2119 &amp; 0.2843 &amp; 0.7332 \cr</v>
      </c>
    </row>
    <row r="130" spans="1:25" x14ac:dyDescent="0.2">
      <c r="A130" t="s">
        <v>431</v>
      </c>
      <c r="B130">
        <v>144443</v>
      </c>
      <c r="C130">
        <v>6328</v>
      </c>
      <c r="D130">
        <v>21815</v>
      </c>
      <c r="E130">
        <v>4806</v>
      </c>
      <c r="F130">
        <f>B130+C130</f>
        <v>150771</v>
      </c>
      <c r="G130">
        <f>D130+E130</f>
        <v>26621</v>
      </c>
      <c r="H130">
        <f>B130+C130+D130+E130</f>
        <v>177392</v>
      </c>
      <c r="I130">
        <v>0.58300353121012505</v>
      </c>
      <c r="J130">
        <v>0.71265295208118895</v>
      </c>
      <c r="K130">
        <f>E130/(C130+E130+0.00001)</f>
        <v>0.43165079896564507</v>
      </c>
      <c r="L130">
        <f>E130/(D130+E130+0.00001)</f>
        <v>0.18053416468933017</v>
      </c>
      <c r="M130">
        <f>2/(1/(K130+0.00001)+1/(L130+0.00001))</f>
        <v>0.25460047861455432</v>
      </c>
      <c r="N130">
        <f>(B130+E130)/(B130+C130+D130+E130)</f>
        <v>0.84135135744565703</v>
      </c>
      <c r="O130">
        <f>COUNTIF(A130,"*Linear*")</f>
        <v>1</v>
      </c>
      <c r="P130" t="str">
        <f>LEFT(A130, FIND("_", A130)-1)</f>
        <v>KBFC</v>
      </c>
      <c r="Q130" t="str">
        <f>IF(COUNTIF(A130,"*Hard*")=1,"Hard",IF(COUNTIF(A130,"*Medium*")=1,"Medium","Easy"))</f>
        <v>Medium</v>
      </c>
      <c r="R130" t="str">
        <f>_xlfn.CONCAT(B130," &amp; ", C130 )</f>
        <v>144443 &amp; 6328</v>
      </c>
      <c r="S130" t="str">
        <f>_xlfn.CONCAT(D130," &amp; ", E130)</f>
        <v>21815 &amp; 4806</v>
      </c>
      <c r="T130" t="str">
        <f>_xlfn.CONCAT(TEXT(ROUND(K130,3),"#,##0.000")," &amp; Precision \cr")</f>
        <v>0.432 &amp; Precision \cr</v>
      </c>
      <c r="U130" t="str">
        <f>_xlfn.CONCAT(TEXT(ROUND(L130,3),"#,##0.000")," &amp; Recall \cr")</f>
        <v>0.181 &amp; Recall \cr</v>
      </c>
      <c r="V130" t="str">
        <f>_xlfn.CONCAT(TEXT(ROUND(M130,3),"#,##0.000")," &amp; F1 \cr")</f>
        <v>0.255 &amp; F1 \cr</v>
      </c>
      <c r="W130" t="str">
        <f>_xlfn.CONCAT(TEXT(ROUND(J130,3),"#,##0.000")," &amp; AUC \cr")</f>
        <v>0.713 &amp; AUC \cr</v>
      </c>
      <c r="X130" t="str">
        <f>_xlfn.CONCAT(TEXT(ROUND(I130,3),"#,##0.000")," &amp; $p$ \cr")</f>
        <v>0.583 &amp; $p$ \cr</v>
      </c>
      <c r="Y130" t="str">
        <f>_xlfn.CONCAT(A130," &amp; ",TEXT(ROUND(K130,4),"#,##0.0000"), " &amp; ", TEXT(ROUND(L130,4),"#,##0.0000"), " &amp; ", TEXT(ROUND(M130,4),"#,##0.0000"), " &amp; ", TEXT(ROUND(J130,4),"#,##0.0000"), " \cr")</f>
        <v>KBFC_Medium_Tomek_1_alpha_target_gamma_2_0_v1_Linear_Transform &amp; 0.4317 &amp; 0.1805 &amp; 0.2546 &amp; 0.7127 \cr</v>
      </c>
    </row>
    <row r="131" spans="1:25" x14ac:dyDescent="0.2">
      <c r="A131" t="s">
        <v>175</v>
      </c>
      <c r="B131">
        <v>143768</v>
      </c>
      <c r="C131">
        <v>7003</v>
      </c>
      <c r="D131">
        <v>21314</v>
      </c>
      <c r="E131">
        <v>5307</v>
      </c>
      <c r="F131">
        <f>B131+C131</f>
        <v>150771</v>
      </c>
      <c r="G131">
        <f>D131+E131</f>
        <v>26621</v>
      </c>
      <c r="H131">
        <f>B131+C131+D131+E131</f>
        <v>177392</v>
      </c>
      <c r="I131">
        <v>0.52635576195642297</v>
      </c>
      <c r="J131">
        <v>0.71513779577663805</v>
      </c>
      <c r="K131">
        <f>E131/(C131+E131+0.00001)</f>
        <v>0.43111291597797491</v>
      </c>
      <c r="L131">
        <f>E131/(D131+E131+0.00001)</f>
        <v>0.19935389346780591</v>
      </c>
      <c r="M131">
        <f>2/(1/(K131+0.00001)+1/(L131+0.00001))</f>
        <v>0.2726475536200863</v>
      </c>
      <c r="N131">
        <f>(B131+E131)/(B131+C131+D131+E131)</f>
        <v>0.84037047893929828</v>
      </c>
      <c r="O131">
        <f>COUNTIF(A131,"*Linear*")</f>
        <v>1</v>
      </c>
      <c r="P131" t="str">
        <f>LEFT(A131, FIND("_", A131)-1)</f>
        <v>KBFC</v>
      </c>
      <c r="Q131" t="str">
        <f>IF(COUNTIF(A131,"*Hard*")=1,"Hard",IF(COUNTIF(A131,"*Medium*")=1,"Medium","Easy"))</f>
        <v>Medium</v>
      </c>
      <c r="R131" t="str">
        <f>_xlfn.CONCAT(B131," &amp; ", C131 )</f>
        <v>143768 &amp; 7003</v>
      </c>
      <c r="S131" t="str">
        <f>_xlfn.CONCAT(D131," &amp; ", E131)</f>
        <v>21314 &amp; 5307</v>
      </c>
      <c r="T131" t="str">
        <f>_xlfn.CONCAT(TEXT(ROUND(K131,3),"#,##0.000")," &amp; Precision \cr")</f>
        <v>0.431 &amp; Precision \cr</v>
      </c>
      <c r="U131" t="str">
        <f>_xlfn.CONCAT(TEXT(ROUND(L131,3),"#,##0.000")," &amp; Recall \cr")</f>
        <v>0.199 &amp; Recall \cr</v>
      </c>
      <c r="V131" t="str">
        <f>_xlfn.CONCAT(TEXT(ROUND(M131,3),"#,##0.000")," &amp; F1 \cr")</f>
        <v>0.273 &amp; F1 \cr</v>
      </c>
      <c r="W131" t="str">
        <f>_xlfn.CONCAT(TEXT(ROUND(J131,3),"#,##0.000")," &amp; AUC \cr")</f>
        <v>0.715 &amp; AUC \cr</v>
      </c>
      <c r="X131" t="str">
        <f>_xlfn.CONCAT(TEXT(ROUND(I131,3),"#,##0.000")," &amp; $p$ \cr")</f>
        <v>0.526 &amp; $p$ \cr</v>
      </c>
      <c r="Y131" t="str">
        <f>_xlfn.CONCAT(A131," &amp; ",TEXT(ROUND(K131,4),"#,##0.0000"), " &amp; ", TEXT(ROUND(L131,4),"#,##0.0000"), " &amp; ", TEXT(ROUND(M131,4),"#,##0.0000"), " &amp; ", TEXT(ROUND(J131,4),"#,##0.0000"), " \cr")</f>
        <v>KBFC_Medium_Tomek_0_alpha_0_5_gamma_0_0_v2_Linear_Transform &amp; 0.4311 &amp; 0.1994 &amp; 0.2726 &amp; 0.7151 \cr</v>
      </c>
    </row>
    <row r="132" spans="1:25" x14ac:dyDescent="0.2">
      <c r="A132" t="s">
        <v>197</v>
      </c>
      <c r="B132">
        <v>144967</v>
      </c>
      <c r="C132">
        <v>5804</v>
      </c>
      <c r="D132">
        <v>22223</v>
      </c>
      <c r="E132">
        <v>4398</v>
      </c>
      <c r="F132">
        <f>B132+C132</f>
        <v>150771</v>
      </c>
      <c r="G132">
        <f>D132+E132</f>
        <v>26621</v>
      </c>
      <c r="H132">
        <f>B132+C132+D132+E132</f>
        <v>177392</v>
      </c>
      <c r="I132">
        <v>0.53824081134796098</v>
      </c>
      <c r="J132">
        <v>0.70964382350727395</v>
      </c>
      <c r="K132">
        <f>E132/(C132+E132+0.00001)</f>
        <v>0.43109194233376602</v>
      </c>
      <c r="L132">
        <f>E132/(D132+E132+0.00001)</f>
        <v>0.16520791849847566</v>
      </c>
      <c r="M132">
        <f>2/(1/(K132+0.00001)+1/(L132+0.00001))</f>
        <v>0.23888443183371391</v>
      </c>
      <c r="N132">
        <f>(B132+E132)/(B132+C132+D132+E132)</f>
        <v>0.84200527644989631</v>
      </c>
      <c r="O132">
        <f>COUNTIF(A132,"*Linear*")</f>
        <v>1</v>
      </c>
      <c r="P132" t="str">
        <f>LEFT(A132, FIND("_", A132)-1)</f>
        <v>KBFC</v>
      </c>
      <c r="Q132" t="str">
        <f>IF(COUNTIF(A132,"*Hard*")=1,"Hard",IF(COUNTIF(A132,"*Medium*")=1,"Medium","Easy"))</f>
        <v>Medium</v>
      </c>
      <c r="R132" t="str">
        <f>_xlfn.CONCAT(B132," &amp; ", C132 )</f>
        <v>144967 &amp; 5804</v>
      </c>
      <c r="S132" t="str">
        <f>_xlfn.CONCAT(D132," &amp; ", E132)</f>
        <v>22223 &amp; 4398</v>
      </c>
      <c r="T132" t="str">
        <f>_xlfn.CONCAT(TEXT(ROUND(K132,3),"#,##0.000")," &amp; Precision \cr")</f>
        <v>0.431 &amp; Precision \cr</v>
      </c>
      <c r="U132" t="str">
        <f>_xlfn.CONCAT(TEXT(ROUND(L132,3),"#,##0.000")," &amp; Recall \cr")</f>
        <v>0.165 &amp; Recall \cr</v>
      </c>
      <c r="V132" t="str">
        <f>_xlfn.CONCAT(TEXT(ROUND(M132,3),"#,##0.000")," &amp; F1 \cr")</f>
        <v>0.239 &amp; F1 \cr</v>
      </c>
      <c r="W132" t="str">
        <f>_xlfn.CONCAT(TEXT(ROUND(J132,3),"#,##0.000")," &amp; AUC \cr")</f>
        <v>0.710 &amp; AUC \cr</v>
      </c>
      <c r="X132" t="str">
        <f>_xlfn.CONCAT(TEXT(ROUND(I132,3),"#,##0.000")," &amp; $p$ \cr")</f>
        <v>0.538 &amp; $p$ \cr</v>
      </c>
      <c r="Y132" t="str">
        <f>_xlfn.CONCAT(A132," &amp; ",TEXT(ROUND(K132,4),"#,##0.0000"), " &amp; ", TEXT(ROUND(L132,4),"#,##0.0000"), " &amp; ", TEXT(ROUND(M132,4),"#,##0.0000"), " &amp; ", TEXT(ROUND(J132,4),"#,##0.0000"), " \cr")</f>
        <v>KBFC_Medium_Tomek_0_alpha_target_gamma_5_0_v1_Linear_Transform &amp; 0.4311 &amp; 0.1652 &amp; 0.2389 &amp; 0.7096 \cr</v>
      </c>
    </row>
    <row r="133" spans="1:25" x14ac:dyDescent="0.2">
      <c r="A133" t="s">
        <v>183</v>
      </c>
      <c r="B133">
        <v>143580</v>
      </c>
      <c r="C133">
        <v>7191</v>
      </c>
      <c r="D133">
        <v>21172</v>
      </c>
      <c r="E133">
        <v>5449</v>
      </c>
      <c r="F133">
        <f>B133+C133</f>
        <v>150771</v>
      </c>
      <c r="G133">
        <f>D133+E133</f>
        <v>26621</v>
      </c>
      <c r="H133">
        <f>B133+C133+D133+E133</f>
        <v>177392</v>
      </c>
      <c r="I133">
        <v>0.68657172359526097</v>
      </c>
      <c r="J133">
        <v>0.71623377059499205</v>
      </c>
      <c r="K133">
        <f>E133/(C133+E133+0.00001)</f>
        <v>0.43109177181084513</v>
      </c>
      <c r="L133">
        <f>E133/(D133+E133+0.00001)</f>
        <v>0.20468802817148565</v>
      </c>
      <c r="M133">
        <f>2/(1/(K133+0.00001)+1/(L133+0.00001))</f>
        <v>0.27758952624195904</v>
      </c>
      <c r="N133">
        <f>(B133+E133)/(B133+C133+D133+E133)</f>
        <v>0.84011116623072069</v>
      </c>
      <c r="O133">
        <f>COUNTIF(A133,"*Linear*")</f>
        <v>1</v>
      </c>
      <c r="P133" t="str">
        <f>LEFT(A133, FIND("_", A133)-1)</f>
        <v>KBFC</v>
      </c>
      <c r="Q133" t="str">
        <f>IF(COUNTIF(A133,"*Hard*")=1,"Hard",IF(COUNTIF(A133,"*Medium*")=1,"Medium","Easy"))</f>
        <v>Medium</v>
      </c>
      <c r="R133" t="str">
        <f>_xlfn.CONCAT(B133," &amp; ", C133 )</f>
        <v>143580 &amp; 7191</v>
      </c>
      <c r="S133" t="str">
        <f>_xlfn.CONCAT(D133," &amp; ", E133)</f>
        <v>21172 &amp; 5449</v>
      </c>
      <c r="T133" t="str">
        <f>_xlfn.CONCAT(TEXT(ROUND(K133,3),"#,##0.000")," &amp; Precision \cr")</f>
        <v>0.431 &amp; Precision \cr</v>
      </c>
      <c r="U133" t="str">
        <f>_xlfn.CONCAT(TEXT(ROUND(L133,3),"#,##0.000")," &amp; Recall \cr")</f>
        <v>0.205 &amp; Recall \cr</v>
      </c>
      <c r="V133" t="str">
        <f>_xlfn.CONCAT(TEXT(ROUND(M133,3),"#,##0.000")," &amp; F1 \cr")</f>
        <v>0.278 &amp; F1 \cr</v>
      </c>
      <c r="W133" t="str">
        <f>_xlfn.CONCAT(TEXT(ROUND(J133,3),"#,##0.000")," &amp; AUC \cr")</f>
        <v>0.716 &amp; AUC \cr</v>
      </c>
      <c r="X133" t="str">
        <f>_xlfn.CONCAT(TEXT(ROUND(I133,3),"#,##0.000")," &amp; $p$ \cr")</f>
        <v>0.687 &amp; $p$ \cr</v>
      </c>
      <c r="Y133" t="str">
        <f>_xlfn.CONCAT(A133," &amp; ",TEXT(ROUND(K133,4),"#,##0.0000"), " &amp; ", TEXT(ROUND(L133,4),"#,##0.0000"), " &amp; ", TEXT(ROUND(M133,4),"#,##0.0000"), " &amp; ", TEXT(ROUND(J133,4),"#,##0.0000"), " \cr")</f>
        <v>KBFC_Medium_Tomek_0_alpha_target_gamma_0_0_v2_Linear_Transform &amp; 0.4311 &amp; 0.2047 &amp; 0.2776 &amp; 0.7162 \cr</v>
      </c>
    </row>
    <row r="134" spans="1:25" x14ac:dyDescent="0.2">
      <c r="A134" t="s">
        <v>455</v>
      </c>
      <c r="B134">
        <v>144281</v>
      </c>
      <c r="C134">
        <v>6490</v>
      </c>
      <c r="D134">
        <v>21707</v>
      </c>
      <c r="E134">
        <v>4914</v>
      </c>
      <c r="F134">
        <f>B134+C134</f>
        <v>150771</v>
      </c>
      <c r="G134">
        <f>D134+E134</f>
        <v>26621</v>
      </c>
      <c r="H134">
        <f>B134+C134+D134+E134</f>
        <v>177392</v>
      </c>
      <c r="I134">
        <v>0.62200425754487498</v>
      </c>
      <c r="J134">
        <v>0.71188964484790995</v>
      </c>
      <c r="K134">
        <f>E134/(C134+E134+0.00001)</f>
        <v>0.43090143771404643</v>
      </c>
      <c r="L134">
        <f>E134/(D134+E134+0.00001)</f>
        <v>0.18459111221043872</v>
      </c>
      <c r="M134">
        <f>2/(1/(K134+0.00001)+1/(L134+0.00001))</f>
        <v>0.25847313974661101</v>
      </c>
      <c r="N134">
        <f>(B134+E134)/(B134+C134+D134+E134)</f>
        <v>0.84104694687471815</v>
      </c>
      <c r="O134">
        <f>COUNTIF(A134,"*Linear*")</f>
        <v>1</v>
      </c>
      <c r="P134" t="str">
        <f>LEFT(A134, FIND("_", A134)-1)</f>
        <v>KBFC</v>
      </c>
      <c r="Q134" t="str">
        <f>IF(COUNTIF(A134,"*Hard*")=1,"Hard",IF(COUNTIF(A134,"*Medium*")=1,"Medium","Easy"))</f>
        <v>Medium</v>
      </c>
      <c r="R134" t="str">
        <f>_xlfn.CONCAT(B134," &amp; ", C134 )</f>
        <v>144281 &amp; 6490</v>
      </c>
      <c r="S134" t="str">
        <f>_xlfn.CONCAT(D134," &amp; ", E134)</f>
        <v>21707 &amp; 4914</v>
      </c>
      <c r="T134" t="str">
        <f>_xlfn.CONCAT(TEXT(ROUND(K134,3),"#,##0.000")," &amp; Precision \cr")</f>
        <v>0.431 &amp; Precision \cr</v>
      </c>
      <c r="U134" t="str">
        <f>_xlfn.CONCAT(TEXT(ROUND(L134,3),"#,##0.000")," &amp; Recall \cr")</f>
        <v>0.185 &amp; Recall \cr</v>
      </c>
      <c r="V134" t="str">
        <f>_xlfn.CONCAT(TEXT(ROUND(M134,3),"#,##0.000")," &amp; F1 \cr")</f>
        <v>0.258 &amp; F1 \cr</v>
      </c>
      <c r="W134" t="str">
        <f>_xlfn.CONCAT(TEXT(ROUND(J134,3),"#,##0.000")," &amp; AUC \cr")</f>
        <v>0.712 &amp; AUC \cr</v>
      </c>
      <c r="X134" t="str">
        <f>_xlfn.CONCAT(TEXT(ROUND(I134,3),"#,##0.000")," &amp; $p$ \cr")</f>
        <v>0.622 &amp; $p$ \cr</v>
      </c>
      <c r="Y134" t="str">
        <f>_xlfn.CONCAT(A134," &amp; ",TEXT(ROUND(K134,4),"#,##0.0000"), " &amp; ", TEXT(ROUND(L134,4),"#,##0.0000"), " &amp; ", TEXT(ROUND(M134,4),"#,##0.0000"), " &amp; ", TEXT(ROUND(J134,4),"#,##0.0000"), " \cr")</f>
        <v>KBFC_Medium_Tomek_2_alpha_target_gamma_1_0_v1_Linear_Transform &amp; 0.4309 &amp; 0.1846 &amp; 0.2585 &amp; 0.7119 \cr</v>
      </c>
    </row>
    <row r="135" spans="1:25" x14ac:dyDescent="0.2">
      <c r="A135" t="s">
        <v>427</v>
      </c>
      <c r="B135">
        <v>144641</v>
      </c>
      <c r="C135">
        <v>6130</v>
      </c>
      <c r="D135">
        <v>21987</v>
      </c>
      <c r="E135">
        <v>4634</v>
      </c>
      <c r="F135">
        <f>B135+C135</f>
        <v>150771</v>
      </c>
      <c r="G135">
        <f>D135+E135</f>
        <v>26621</v>
      </c>
      <c r="H135">
        <f>B135+C135+D135+E135</f>
        <v>177392</v>
      </c>
      <c r="I135">
        <v>0.62749698668718301</v>
      </c>
      <c r="J135">
        <v>0.71336302954097497</v>
      </c>
      <c r="K135">
        <f>E135/(C135+E135+0.00001)</f>
        <v>0.43050910402219522</v>
      </c>
      <c r="L135">
        <f>E135/(D135+E135+0.00001)</f>
        <v>0.17407310011867583</v>
      </c>
      <c r="M135">
        <f>2/(1/(K135+0.00001)+1/(L135+0.00001))</f>
        <v>0.24791871341255031</v>
      </c>
      <c r="N135">
        <f>(B135+E135)/(B135+C135+D135+E135)</f>
        <v>0.84149792549833136</v>
      </c>
      <c r="O135">
        <f>COUNTIF(A135,"*Linear*")</f>
        <v>1</v>
      </c>
      <c r="P135" t="str">
        <f>LEFT(A135, FIND("_", A135)-1)</f>
        <v>KBFC</v>
      </c>
      <c r="Q135" t="str">
        <f>IF(COUNTIF(A135,"*Hard*")=1,"Hard",IF(COUNTIF(A135,"*Medium*")=1,"Medium","Easy"))</f>
        <v>Medium</v>
      </c>
      <c r="R135" t="str">
        <f>_xlfn.CONCAT(B135," &amp; ", C135 )</f>
        <v>144641 &amp; 6130</v>
      </c>
      <c r="S135" t="str">
        <f>_xlfn.CONCAT(D135," &amp; ", E135)</f>
        <v>21987 &amp; 4634</v>
      </c>
      <c r="T135" t="str">
        <f>_xlfn.CONCAT(TEXT(ROUND(K135,3),"#,##0.000")," &amp; Precision \cr")</f>
        <v>0.431 &amp; Precision \cr</v>
      </c>
      <c r="U135" t="str">
        <f>_xlfn.CONCAT(TEXT(ROUND(L135,3),"#,##0.000")," &amp; Recall \cr")</f>
        <v>0.174 &amp; Recall \cr</v>
      </c>
      <c r="V135" t="str">
        <f>_xlfn.CONCAT(TEXT(ROUND(M135,3),"#,##0.000")," &amp; F1 \cr")</f>
        <v>0.248 &amp; F1 \cr</v>
      </c>
      <c r="W135" t="str">
        <f>_xlfn.CONCAT(TEXT(ROUND(J135,3),"#,##0.000")," &amp; AUC \cr")</f>
        <v>0.713 &amp; AUC \cr</v>
      </c>
      <c r="X135" t="str">
        <f>_xlfn.CONCAT(TEXT(ROUND(I135,3),"#,##0.000")," &amp; $p$ \cr")</f>
        <v>0.627 &amp; $p$ \cr</v>
      </c>
      <c r="Y135" t="str">
        <f>_xlfn.CONCAT(A135," &amp; ",TEXT(ROUND(K135,4),"#,##0.0000"), " &amp; ", TEXT(ROUND(L135,4),"#,##0.0000"), " &amp; ", TEXT(ROUND(M135,4),"#,##0.0000"), " &amp; ", TEXT(ROUND(J135,4),"#,##0.0000"), " \cr")</f>
        <v>KBFC_Medium_Tomek_1_alpha_target_gamma_1_0_v1_Linear_Transform &amp; 0.4305 &amp; 0.1741 &amp; 0.2479 &amp; 0.7134 \cr</v>
      </c>
    </row>
    <row r="136" spans="1:25" x14ac:dyDescent="0.2">
      <c r="A136" t="s">
        <v>493</v>
      </c>
      <c r="B136">
        <v>144769</v>
      </c>
      <c r="C136">
        <v>6002</v>
      </c>
      <c r="D136">
        <v>22084</v>
      </c>
      <c r="E136">
        <v>4537</v>
      </c>
      <c r="F136">
        <f>B136+C136</f>
        <v>150771</v>
      </c>
      <c r="G136">
        <f>D136+E136</f>
        <v>26621</v>
      </c>
      <c r="H136">
        <f>B136+C136+D136+E136</f>
        <v>177392</v>
      </c>
      <c r="I136">
        <v>0.50044980280144102</v>
      </c>
      <c r="J136">
        <v>0.70512596295697205</v>
      </c>
      <c r="K136">
        <f>E136/(C136+E136+0.00001)</f>
        <v>0.43049625160784111</v>
      </c>
      <c r="L136">
        <f>E136/(D136+E136+0.00001)</f>
        <v>0.17042936021545796</v>
      </c>
      <c r="M136">
        <f>2/(1/(K136+0.00001)+1/(L136+0.00001))</f>
        <v>0.24419917093718796</v>
      </c>
      <c r="N136">
        <f>(B136+E136)/(B136+C136+D136+E136)</f>
        <v>0.8416726797149815</v>
      </c>
      <c r="O136">
        <f>COUNTIF(A136,"*Linear*")</f>
        <v>1</v>
      </c>
      <c r="P136" t="str">
        <f>LEFT(A136, FIND("_", A136)-1)</f>
        <v>RUSBoost</v>
      </c>
      <c r="Q136" t="str">
        <f>IF(COUNTIF(A136,"*Hard*")=1,"Hard",IF(COUNTIF(A136,"*Medium*")=1,"Medium","Easy"))</f>
        <v>Medium</v>
      </c>
      <c r="R136" t="str">
        <f>_xlfn.CONCAT(B136," &amp; ", C136 )</f>
        <v>144769 &amp; 6002</v>
      </c>
      <c r="S136" t="str">
        <f>_xlfn.CONCAT(D136," &amp; ", E136)</f>
        <v>22084 &amp; 4537</v>
      </c>
      <c r="T136" t="str">
        <f>_xlfn.CONCAT(TEXT(ROUND(K136,3),"#,##0.000")," &amp; Precision \cr")</f>
        <v>0.430 &amp; Precision \cr</v>
      </c>
      <c r="U136" t="str">
        <f>_xlfn.CONCAT(TEXT(ROUND(L136,3),"#,##0.000")," &amp; Recall \cr")</f>
        <v>0.170 &amp; Recall \cr</v>
      </c>
      <c r="V136" t="str">
        <f>_xlfn.CONCAT(TEXT(ROUND(M136,3),"#,##0.000")," &amp; F1 \cr")</f>
        <v>0.244 &amp; F1 \cr</v>
      </c>
      <c r="W136" t="str">
        <f>_xlfn.CONCAT(TEXT(ROUND(J136,3),"#,##0.000")," &amp; AUC \cr")</f>
        <v>0.705 &amp; AUC \cr</v>
      </c>
      <c r="X136" t="str">
        <f>_xlfn.CONCAT(TEXT(ROUND(I136,3),"#,##0.000")," &amp; $p$ \cr")</f>
        <v>0.500 &amp; $p$ \cr</v>
      </c>
      <c r="Y136" t="str">
        <f>_xlfn.CONCAT(A136," &amp; ",TEXT(ROUND(K136,4),"#,##0.0000"), " &amp; ", TEXT(ROUND(L136,4),"#,##0.0000"), " &amp; ", TEXT(ROUND(M136,4),"#,##0.0000"), " &amp; ", TEXT(ROUND(J136,4),"#,##0.0000"), " \cr")</f>
        <v>RUSBoost_Medium_Tomek_1_v2_Linear_Transform &amp; 0.4305 &amp; 0.1704 &amp; 0.2442 &amp; 0.7051 \cr</v>
      </c>
    </row>
    <row r="137" spans="1:25" x14ac:dyDescent="0.2">
      <c r="A137" t="s">
        <v>373</v>
      </c>
      <c r="B137">
        <v>142217</v>
      </c>
      <c r="C137">
        <v>8554</v>
      </c>
      <c r="D137">
        <v>20157</v>
      </c>
      <c r="E137">
        <v>6464</v>
      </c>
      <c r="F137">
        <f>B137+C137</f>
        <v>150771</v>
      </c>
      <c r="G137">
        <f>D137+E137</f>
        <v>26621</v>
      </c>
      <c r="H137">
        <f>B137+C137+D137+E137</f>
        <v>177392</v>
      </c>
      <c r="I137">
        <v>0.76265000000000005</v>
      </c>
      <c r="J137">
        <v>0.728398437400953</v>
      </c>
      <c r="K137">
        <f>E137/(C137+E137+0.00001)</f>
        <v>0.43041683284697241</v>
      </c>
      <c r="L137">
        <f>E137/(D137+E137+0.00001)</f>
        <v>0.24281582200412613</v>
      </c>
      <c r="M137">
        <f>2/(1/(K137+0.00001)+1/(L137+0.00001))</f>
        <v>0.31048893382177545</v>
      </c>
      <c r="N137">
        <f>(B137+E137)/(B137+C137+D137+E137)</f>
        <v>0.83814940921800307</v>
      </c>
      <c r="O137">
        <f>COUNTIF(A137,"*Linear*")</f>
        <v>1</v>
      </c>
      <c r="P137" t="str">
        <f>LEFT(A137, FIND("_", A137)-1)</f>
        <v>BRFC</v>
      </c>
      <c r="Q137" t="str">
        <f>IF(COUNTIF(A137,"*Hard*")=1,"Hard",IF(COUNTIF(A137,"*Medium*")=1,"Medium","Easy"))</f>
        <v>Medium</v>
      </c>
      <c r="R137" t="str">
        <f>_xlfn.CONCAT(B137," &amp; ", C137 )</f>
        <v>142217 &amp; 8554</v>
      </c>
      <c r="S137" t="str">
        <f>_xlfn.CONCAT(D137," &amp; ", E137)</f>
        <v>20157 &amp; 6464</v>
      </c>
      <c r="T137" t="str">
        <f>_xlfn.CONCAT(TEXT(ROUND(K137,3),"#,##0.000")," &amp; Precision \cr")</f>
        <v>0.430 &amp; Precision \cr</v>
      </c>
      <c r="U137" t="str">
        <f>_xlfn.CONCAT(TEXT(ROUND(L137,3),"#,##0.000")," &amp; Recall \cr")</f>
        <v>0.243 &amp; Recall \cr</v>
      </c>
      <c r="V137" t="str">
        <f>_xlfn.CONCAT(TEXT(ROUND(M137,3),"#,##0.000")," &amp; F1 \cr")</f>
        <v>0.310 &amp; F1 \cr</v>
      </c>
      <c r="W137" t="str">
        <f>_xlfn.CONCAT(TEXT(ROUND(J137,3),"#,##0.000")," &amp; AUC \cr")</f>
        <v>0.728 &amp; AUC \cr</v>
      </c>
      <c r="X137" t="str">
        <f>_xlfn.CONCAT(TEXT(ROUND(I137,3),"#,##0.000")," &amp; $p$ \cr")</f>
        <v>0.763 &amp; $p$ \cr</v>
      </c>
      <c r="Y137" t="str">
        <f>_xlfn.CONCAT(A137," &amp; ",TEXT(ROUND(K137,4),"#,##0.0000"), " &amp; ", TEXT(ROUND(L137,4),"#,##0.0000"), " &amp; ", TEXT(ROUND(M137,4),"#,##0.0000"), " &amp; ", TEXT(ROUND(J137,4),"#,##0.0000"), " \cr")</f>
        <v>BRFC_Medium_Tomek_1_alpha_0_5_v2_Linear_Transform &amp; 0.4304 &amp; 0.2428 &amp; 0.3105 &amp; 0.7284 \cr</v>
      </c>
    </row>
    <row r="138" spans="1:25" x14ac:dyDescent="0.2">
      <c r="A138" t="s">
        <v>55</v>
      </c>
      <c r="B138">
        <v>143894</v>
      </c>
      <c r="C138">
        <v>6877</v>
      </c>
      <c r="D138">
        <v>21428</v>
      </c>
      <c r="E138">
        <v>5193</v>
      </c>
      <c r="F138">
        <f>B138+C138</f>
        <v>150771</v>
      </c>
      <c r="G138">
        <f>D138+E138</f>
        <v>26621</v>
      </c>
      <c r="H138">
        <f>B138+C138+D138+E138</f>
        <v>177392</v>
      </c>
      <c r="I138">
        <v>0.53083441063826498</v>
      </c>
      <c r="J138">
        <v>0.73007172605778703</v>
      </c>
      <c r="K138">
        <f>E138/(C138+E138+0.00001)</f>
        <v>0.43024026476367833</v>
      </c>
      <c r="L138">
        <f>E138/(D138+E138+0.00001)</f>
        <v>0.19507155997330244</v>
      </c>
      <c r="M138">
        <f>2/(1/(K138+0.00001)+1/(L138+0.00001))</f>
        <v>0.26844593385064958</v>
      </c>
      <c r="N138">
        <f>(B138+E138)/(B138+C138+D138+E138)</f>
        <v>0.84043812573284027</v>
      </c>
      <c r="O138">
        <f>COUNTIF(A138,"*Linear*")</f>
        <v>1</v>
      </c>
      <c r="P138" t="str">
        <f>LEFT(A138, FIND("_", A138)-1)</f>
        <v>EEC</v>
      </c>
      <c r="Q138" t="str">
        <f>IF(COUNTIF(A138,"*Hard*")=1,"Hard",IF(COUNTIF(A138,"*Medium*")=1,"Medium","Easy"))</f>
        <v>Hard</v>
      </c>
      <c r="R138" t="str">
        <f>_xlfn.CONCAT(B138," &amp; ", C138 )</f>
        <v>143894 &amp; 6877</v>
      </c>
      <c r="S138" t="str">
        <f>_xlfn.CONCAT(D138," &amp; ", E138)</f>
        <v>21428 &amp; 5193</v>
      </c>
      <c r="T138" t="str">
        <f>_xlfn.CONCAT(TEXT(ROUND(K138,3),"#,##0.000")," &amp; Precision \cr")</f>
        <v>0.430 &amp; Precision \cr</v>
      </c>
      <c r="U138" t="str">
        <f>_xlfn.CONCAT(TEXT(ROUND(L138,3),"#,##0.000")," &amp; Recall \cr")</f>
        <v>0.195 &amp; Recall \cr</v>
      </c>
      <c r="V138" t="str">
        <f>_xlfn.CONCAT(TEXT(ROUND(M138,3),"#,##0.000")," &amp; F1 \cr")</f>
        <v>0.268 &amp; F1 \cr</v>
      </c>
      <c r="W138" t="str">
        <f>_xlfn.CONCAT(TEXT(ROUND(J138,3),"#,##0.000")," &amp; AUC \cr")</f>
        <v>0.730 &amp; AUC \cr</v>
      </c>
      <c r="X138" t="str">
        <f>_xlfn.CONCAT(TEXT(ROUND(I138,3),"#,##0.000")," &amp; $p$ \cr")</f>
        <v>0.531 &amp; $p$ \cr</v>
      </c>
      <c r="Y138" t="str">
        <f>_xlfn.CONCAT(A138," &amp; ",TEXT(ROUND(K138,4),"#,##0.0000"), " &amp; ", TEXT(ROUND(L138,4),"#,##0.0000"), " &amp; ", TEXT(ROUND(M138,4),"#,##0.0000"), " &amp; ", TEXT(ROUND(J138,4),"#,##0.0000"), " \cr")</f>
        <v>EEC_Hard_Tomek_2_v2_Linear_Transform &amp; 0.4302 &amp; 0.1951 &amp; 0.2684 &amp; 0.7301 \cr</v>
      </c>
    </row>
    <row r="139" spans="1:25" x14ac:dyDescent="0.2">
      <c r="A139" t="s">
        <v>51</v>
      </c>
      <c r="B139">
        <v>143894</v>
      </c>
      <c r="C139">
        <v>6877</v>
      </c>
      <c r="D139">
        <v>21428</v>
      </c>
      <c r="E139">
        <v>5193</v>
      </c>
      <c r="F139">
        <f>B139+C139</f>
        <v>150771</v>
      </c>
      <c r="G139">
        <f>D139+E139</f>
        <v>26621</v>
      </c>
      <c r="H139">
        <f>B139+C139+D139+E139</f>
        <v>177392</v>
      </c>
      <c r="I139">
        <v>0.53066256669482903</v>
      </c>
      <c r="J139">
        <v>0.72973692638666998</v>
      </c>
      <c r="K139">
        <f>E139/(C139+E139+0.00001)</f>
        <v>0.43024026476367833</v>
      </c>
      <c r="L139">
        <f>E139/(D139+E139+0.00001)</f>
        <v>0.19507155997330244</v>
      </c>
      <c r="M139">
        <f>2/(1/(K139+0.00001)+1/(L139+0.00001))</f>
        <v>0.26844593385064958</v>
      </c>
      <c r="N139">
        <f>(B139+E139)/(B139+C139+D139+E139)</f>
        <v>0.84043812573284027</v>
      </c>
      <c r="O139">
        <f>COUNTIF(A139,"*Linear*")</f>
        <v>1</v>
      </c>
      <c r="P139" t="str">
        <f>LEFT(A139, FIND("_", A139)-1)</f>
        <v>EEC</v>
      </c>
      <c r="Q139" t="str">
        <f>IF(COUNTIF(A139,"*Hard*")=1,"Hard",IF(COUNTIF(A139,"*Medium*")=1,"Medium","Easy"))</f>
        <v>Hard</v>
      </c>
      <c r="R139" t="str">
        <f>_xlfn.CONCAT(B139," &amp; ", C139 )</f>
        <v>143894 &amp; 6877</v>
      </c>
      <c r="S139" t="str">
        <f>_xlfn.CONCAT(D139," &amp; ", E139)</f>
        <v>21428 &amp; 5193</v>
      </c>
      <c r="T139" t="str">
        <f>_xlfn.CONCAT(TEXT(ROUND(K139,3),"#,##0.000")," &amp; Precision \cr")</f>
        <v>0.430 &amp; Precision \cr</v>
      </c>
      <c r="U139" t="str">
        <f>_xlfn.CONCAT(TEXT(ROUND(L139,3),"#,##0.000")," &amp; Recall \cr")</f>
        <v>0.195 &amp; Recall \cr</v>
      </c>
      <c r="V139" t="str">
        <f>_xlfn.CONCAT(TEXT(ROUND(M139,3),"#,##0.000")," &amp; F1 \cr")</f>
        <v>0.268 &amp; F1 \cr</v>
      </c>
      <c r="W139" t="str">
        <f>_xlfn.CONCAT(TEXT(ROUND(J139,3),"#,##0.000")," &amp; AUC \cr")</f>
        <v>0.730 &amp; AUC \cr</v>
      </c>
      <c r="X139" t="str">
        <f>_xlfn.CONCAT(TEXT(ROUND(I139,3),"#,##0.000")," &amp; $p$ \cr")</f>
        <v>0.531 &amp; $p$ \cr</v>
      </c>
      <c r="Y139" t="str">
        <f>_xlfn.CONCAT(A139," &amp; ",TEXT(ROUND(K139,4),"#,##0.0000"), " &amp; ", TEXT(ROUND(L139,4),"#,##0.0000"), " &amp; ", TEXT(ROUND(M139,4),"#,##0.0000"), " &amp; ", TEXT(ROUND(J139,4),"#,##0.0000"), " \cr")</f>
        <v>EEC_Hard_Tomek_1_v2_Linear_Transform &amp; 0.4302 &amp; 0.1951 &amp; 0.2684 &amp; 0.7297 \cr</v>
      </c>
    </row>
    <row r="140" spans="1:25" x14ac:dyDescent="0.2">
      <c r="A140" t="s">
        <v>345</v>
      </c>
      <c r="B140">
        <v>140826</v>
      </c>
      <c r="C140">
        <v>9945</v>
      </c>
      <c r="D140">
        <v>19114</v>
      </c>
      <c r="E140">
        <v>7507</v>
      </c>
      <c r="F140">
        <f>B140+C140</f>
        <v>150771</v>
      </c>
      <c r="G140">
        <f>D140+E140</f>
        <v>26621</v>
      </c>
      <c r="H140">
        <f>B140+C140+D140+E140</f>
        <v>177392</v>
      </c>
      <c r="I140">
        <v>0.74954852710003195</v>
      </c>
      <c r="J140">
        <v>0.75304821401510502</v>
      </c>
      <c r="K140">
        <f>E140/(C140+E140+0.00001)</f>
        <v>0.43015127181403207</v>
      </c>
      <c r="L140">
        <f>E140/(D140+E140+0.00001)</f>
        <v>0.28199541704594289</v>
      </c>
      <c r="M140">
        <f>2/(1/(K140+0.00001)+1/(L140+0.00001))</f>
        <v>0.34067251600637743</v>
      </c>
      <c r="N140">
        <f>(B140+E140)/(B140+C140+D140+E140)</f>
        <v>0.83618765220528546</v>
      </c>
      <c r="O140">
        <f>COUNTIF(A140,"*Linear*")</f>
        <v>1</v>
      </c>
      <c r="P140" t="str">
        <f>LEFT(A140, FIND("_", A140)-1)</f>
        <v>LRC</v>
      </c>
      <c r="Q140" t="str">
        <f>IF(COUNTIF(A140,"*Hard*")=1,"Hard",IF(COUNTIF(A140,"*Medium*")=1,"Medium","Easy"))</f>
        <v>Hard</v>
      </c>
      <c r="R140" t="str">
        <f>_xlfn.CONCAT(B140," &amp; ", C140 )</f>
        <v>140826 &amp; 9945</v>
      </c>
      <c r="S140" t="str">
        <f>_xlfn.CONCAT(D140," &amp; ", E140)</f>
        <v>19114 &amp; 7507</v>
      </c>
      <c r="T140" t="str">
        <f>_xlfn.CONCAT(TEXT(ROUND(K140,3),"#,##0.000")," &amp; Precision \cr")</f>
        <v>0.430 &amp; Precision \cr</v>
      </c>
      <c r="U140" t="str">
        <f>_xlfn.CONCAT(TEXT(ROUND(L140,3),"#,##0.000")," &amp; Recall \cr")</f>
        <v>0.282 &amp; Recall \cr</v>
      </c>
      <c r="V140" t="str">
        <f>_xlfn.CONCAT(TEXT(ROUND(M140,3),"#,##0.000")," &amp; F1 \cr")</f>
        <v>0.341 &amp; F1 \cr</v>
      </c>
      <c r="W140" t="str">
        <f>_xlfn.CONCAT(TEXT(ROUND(J140,3),"#,##0.000")," &amp; AUC \cr")</f>
        <v>0.753 &amp; AUC \cr</v>
      </c>
      <c r="X140" t="str">
        <f>_xlfn.CONCAT(TEXT(ROUND(I140,3),"#,##0.000")," &amp; $p$ \cr")</f>
        <v>0.750 &amp; $p$ \cr</v>
      </c>
      <c r="Y140" t="str">
        <f>_xlfn.CONCAT(A140," &amp; ",TEXT(ROUND(K140,4),"#,##0.0000"), " &amp; ", TEXT(ROUND(L140,4),"#,##0.0000"), " &amp; ", TEXT(ROUND(M140,4),"#,##0.0000"), " &amp; ", TEXT(ROUND(J140,4),"#,##0.0000"), " \cr")</f>
        <v>LRC_Hard_Tomek_2_alpha_balanced_v2_Linear_Transform &amp; 0.4302 &amp; 0.2820 &amp; 0.3407 &amp; 0.7530 \cr</v>
      </c>
    </row>
    <row r="141" spans="1:25" x14ac:dyDescent="0.2">
      <c r="A141" t="s">
        <v>411</v>
      </c>
      <c r="B141">
        <v>144304</v>
      </c>
      <c r="C141">
        <v>6467</v>
      </c>
      <c r="D141">
        <v>21740</v>
      </c>
      <c r="E141">
        <v>4881</v>
      </c>
      <c r="F141">
        <f>B141+C141</f>
        <v>150771</v>
      </c>
      <c r="G141">
        <f>D141+E141</f>
        <v>26621</v>
      </c>
      <c r="H141">
        <f>B141+C141+D141+E141</f>
        <v>177392</v>
      </c>
      <c r="I141">
        <v>0.54901337108574799</v>
      </c>
      <c r="J141">
        <v>0.71169952929552105</v>
      </c>
      <c r="K141">
        <f>E141/(C141+E141+0.00001)</f>
        <v>0.43011984452756447</v>
      </c>
      <c r="L141">
        <f>E141/(D141+E141+0.00001)</f>
        <v>0.18335148935676665</v>
      </c>
      <c r="M141">
        <f>2/(1/(K141+0.00001)+1/(L141+0.00001))</f>
        <v>0.25711609782653877</v>
      </c>
      <c r="N141">
        <f>(B141+E141)/(B141+C141+D141+E141)</f>
        <v>0.84099057454676651</v>
      </c>
      <c r="O141">
        <f>COUNTIF(A141,"*Linear*")</f>
        <v>1</v>
      </c>
      <c r="P141" t="str">
        <f>LEFT(A141, FIND("_", A141)-1)</f>
        <v>KBFC</v>
      </c>
      <c r="Q141" t="str">
        <f>IF(COUNTIF(A141,"*Hard*")=1,"Hard",IF(COUNTIF(A141,"*Medium*")=1,"Medium","Easy"))</f>
        <v>Medium</v>
      </c>
      <c r="R141" t="str">
        <f>_xlfn.CONCAT(B141," &amp; ", C141 )</f>
        <v>144304 &amp; 6467</v>
      </c>
      <c r="S141" t="str">
        <f>_xlfn.CONCAT(D141," &amp; ", E141)</f>
        <v>21740 &amp; 4881</v>
      </c>
      <c r="T141" t="str">
        <f>_xlfn.CONCAT(TEXT(ROUND(K141,3),"#,##0.000")," &amp; Precision \cr")</f>
        <v>0.430 &amp; Precision \cr</v>
      </c>
      <c r="U141" t="str">
        <f>_xlfn.CONCAT(TEXT(ROUND(L141,3),"#,##0.000")," &amp; Recall \cr")</f>
        <v>0.183 &amp; Recall \cr</v>
      </c>
      <c r="V141" t="str">
        <f>_xlfn.CONCAT(TEXT(ROUND(M141,3),"#,##0.000")," &amp; F1 \cr")</f>
        <v>0.257 &amp; F1 \cr</v>
      </c>
      <c r="W141" t="str">
        <f>_xlfn.CONCAT(TEXT(ROUND(J141,3),"#,##0.000")," &amp; AUC \cr")</f>
        <v>0.712 &amp; AUC \cr</v>
      </c>
      <c r="X141" t="str">
        <f>_xlfn.CONCAT(TEXT(ROUND(I141,3),"#,##0.000")," &amp; $p$ \cr")</f>
        <v>0.549 &amp; $p$ \cr</v>
      </c>
      <c r="Y141" t="str">
        <f>_xlfn.CONCAT(A141," &amp; ",TEXT(ROUND(K141,4),"#,##0.0000"), " &amp; ", TEXT(ROUND(L141,4),"#,##0.0000"), " &amp; ", TEXT(ROUND(M141,4),"#,##0.0000"), " &amp; ", TEXT(ROUND(J141,4),"#,##0.0000"), " \cr")</f>
        <v>KBFC_Medium_Tomek_1_alpha_0_5_gamma_0_0_v1_Linear_Transform &amp; 0.4301 &amp; 0.1834 &amp; 0.2571 &amp; 0.7117 \cr</v>
      </c>
    </row>
    <row r="142" spans="1:25" x14ac:dyDescent="0.2">
      <c r="A142" t="s">
        <v>321</v>
      </c>
      <c r="B142">
        <v>140854</v>
      </c>
      <c r="C142">
        <v>9917</v>
      </c>
      <c r="D142">
        <v>19141</v>
      </c>
      <c r="E142">
        <v>7480</v>
      </c>
      <c r="F142">
        <f>B142+C142</f>
        <v>150771</v>
      </c>
      <c r="G142">
        <f>D142+E142</f>
        <v>26621</v>
      </c>
      <c r="H142">
        <f>B142+C142+D142+E142</f>
        <v>177392</v>
      </c>
      <c r="I142">
        <v>0.73700330477050802</v>
      </c>
      <c r="J142">
        <v>0.75294440191728995</v>
      </c>
      <c r="K142">
        <f>E142/(C142+E142+0.00001)</f>
        <v>0.42995918811866463</v>
      </c>
      <c r="L142">
        <f>E142/(D142+E142+0.00001)</f>
        <v>0.28098118016566576</v>
      </c>
      <c r="M142">
        <f>2/(1/(K142+0.00001)+1/(L142+0.00001))</f>
        <v>0.33987140491639567</v>
      </c>
      <c r="N142">
        <f>(B142+E142)/(B142+C142+D142+E142)</f>
        <v>0.83619328943808069</v>
      </c>
      <c r="O142">
        <f>COUNTIF(A142,"*Linear*")</f>
        <v>1</v>
      </c>
      <c r="P142" t="str">
        <f>LEFT(A142, FIND("_", A142)-1)</f>
        <v>LRC</v>
      </c>
      <c r="Q142" t="str">
        <f>IF(COUNTIF(A142,"*Hard*")=1,"Hard",IF(COUNTIF(A142,"*Medium*")=1,"Medium","Easy"))</f>
        <v>Hard</v>
      </c>
      <c r="R142" t="str">
        <f>_xlfn.CONCAT(B142," &amp; ", C142 )</f>
        <v>140854 &amp; 9917</v>
      </c>
      <c r="S142" t="str">
        <f>_xlfn.CONCAT(D142," &amp; ", E142)</f>
        <v>19141 &amp; 7480</v>
      </c>
      <c r="T142" t="str">
        <f>_xlfn.CONCAT(TEXT(ROUND(K142,3),"#,##0.000")," &amp; Precision \cr")</f>
        <v>0.430 &amp; Precision \cr</v>
      </c>
      <c r="U142" t="str">
        <f>_xlfn.CONCAT(TEXT(ROUND(L142,3),"#,##0.000")," &amp; Recall \cr")</f>
        <v>0.281 &amp; Recall \cr</v>
      </c>
      <c r="V142" t="str">
        <f>_xlfn.CONCAT(TEXT(ROUND(M142,3),"#,##0.000")," &amp; F1 \cr")</f>
        <v>0.340 &amp; F1 \cr</v>
      </c>
      <c r="W142" t="str">
        <f>_xlfn.CONCAT(TEXT(ROUND(J142,3),"#,##0.000")," &amp; AUC \cr")</f>
        <v>0.753 &amp; AUC \cr</v>
      </c>
      <c r="X142" t="str">
        <f>_xlfn.CONCAT(TEXT(ROUND(I142,3),"#,##0.000")," &amp; $p$ \cr")</f>
        <v>0.737 &amp; $p$ \cr</v>
      </c>
      <c r="Y142" t="str">
        <f>_xlfn.CONCAT(A142," &amp; ",TEXT(ROUND(K142,4),"#,##0.0000"), " &amp; ", TEXT(ROUND(L142,4),"#,##0.0000"), " &amp; ", TEXT(ROUND(M142,4),"#,##0.0000"), " &amp; ", TEXT(ROUND(J142,4),"#,##0.0000"), " \cr")</f>
        <v>LRC_Hard_Tomek_0_alpha_balanced_v2_Linear_Transform &amp; 0.4300 &amp; 0.2810 &amp; 0.3399 &amp; 0.7529 \cr</v>
      </c>
    </row>
    <row r="143" spans="1:25" x14ac:dyDescent="0.2">
      <c r="A143" t="s">
        <v>375</v>
      </c>
      <c r="B143">
        <v>143632</v>
      </c>
      <c r="C143">
        <v>7139</v>
      </c>
      <c r="D143">
        <v>21237</v>
      </c>
      <c r="E143">
        <v>5384</v>
      </c>
      <c r="F143">
        <f>B143+C143</f>
        <v>150771</v>
      </c>
      <c r="G143">
        <f>D143+E143</f>
        <v>26621</v>
      </c>
      <c r="H143">
        <f>B143+C143+D143+E143</f>
        <v>177392</v>
      </c>
      <c r="I143">
        <v>0.79200000000000004</v>
      </c>
      <c r="J143">
        <v>0.72477614766472498</v>
      </c>
      <c r="K143">
        <f>E143/(C143+E143+0.00001)</f>
        <v>0.42992893042407654</v>
      </c>
      <c r="L143">
        <f>E143/(D143+E143+0.00001)</f>
        <v>0.20224634679304071</v>
      </c>
      <c r="M143">
        <f>2/(1/(K143+0.00001)+1/(L143+0.00001))</f>
        <v>0.27509815572955237</v>
      </c>
      <c r="N143">
        <f>(B143+E143)/(B143+C143+D143+E143)</f>
        <v>0.84003788220438347</v>
      </c>
      <c r="O143">
        <f>COUNTIF(A143,"*Linear*")</f>
        <v>1</v>
      </c>
      <c r="P143" t="str">
        <f>LEFT(A143, FIND("_", A143)-1)</f>
        <v>BRFC</v>
      </c>
      <c r="Q143" t="str">
        <f>IF(COUNTIF(A143,"*Hard*")=1,"Hard",IF(COUNTIF(A143,"*Medium*")=1,"Medium","Easy"))</f>
        <v>Medium</v>
      </c>
      <c r="R143" t="str">
        <f>_xlfn.CONCAT(B143," &amp; ", C143 )</f>
        <v>143632 &amp; 7139</v>
      </c>
      <c r="S143" t="str">
        <f>_xlfn.CONCAT(D143," &amp; ", E143)</f>
        <v>21237 &amp; 5384</v>
      </c>
      <c r="T143" t="str">
        <f>_xlfn.CONCAT(TEXT(ROUND(K143,3),"#,##0.000")," &amp; Precision \cr")</f>
        <v>0.430 &amp; Precision \cr</v>
      </c>
      <c r="U143" t="str">
        <f>_xlfn.CONCAT(TEXT(ROUND(L143,3),"#,##0.000")," &amp; Recall \cr")</f>
        <v>0.202 &amp; Recall \cr</v>
      </c>
      <c r="V143" t="str">
        <f>_xlfn.CONCAT(TEXT(ROUND(M143,3),"#,##0.000")," &amp; F1 \cr")</f>
        <v>0.275 &amp; F1 \cr</v>
      </c>
      <c r="W143" t="str">
        <f>_xlfn.CONCAT(TEXT(ROUND(J143,3),"#,##0.000")," &amp; AUC \cr")</f>
        <v>0.725 &amp; AUC \cr</v>
      </c>
      <c r="X143" t="str">
        <f>_xlfn.CONCAT(TEXT(ROUND(I143,3),"#,##0.000")," &amp; $p$ \cr")</f>
        <v>0.792 &amp; $p$ \cr</v>
      </c>
      <c r="Y143" t="str">
        <f>_xlfn.CONCAT(A143," &amp; ",TEXT(ROUND(K143,4),"#,##0.0000"), " &amp; ", TEXT(ROUND(L143,4),"#,##0.0000"), " &amp; ", TEXT(ROUND(M143,4),"#,##0.0000"), " &amp; ", TEXT(ROUND(J143,4),"#,##0.0000"), " \cr")</f>
        <v>BRFC_Medium_Tomek_1_alpha_balanced_v1_Linear_Transform &amp; 0.4299 &amp; 0.2022 &amp; 0.2751 &amp; 0.7248 \cr</v>
      </c>
    </row>
    <row r="144" spans="1:25" x14ac:dyDescent="0.2">
      <c r="A144" t="s">
        <v>437</v>
      </c>
      <c r="B144">
        <v>143824</v>
      </c>
      <c r="C144">
        <v>6947</v>
      </c>
      <c r="D144">
        <v>21384</v>
      </c>
      <c r="E144">
        <v>5237</v>
      </c>
      <c r="F144">
        <f>B144+C144</f>
        <v>150771</v>
      </c>
      <c r="G144">
        <f>D144+E144</f>
        <v>26621</v>
      </c>
      <c r="H144">
        <f>B144+C144+D144+E144</f>
        <v>177392</v>
      </c>
      <c r="I144">
        <v>0.54574216604232795</v>
      </c>
      <c r="J144">
        <v>0.71402972655539199</v>
      </c>
      <c r="K144">
        <f>E144/(C144+E144+0.00001)</f>
        <v>0.42982600096041856</v>
      </c>
      <c r="L144">
        <f>E144/(D144+E144+0.00001)</f>
        <v>0.1967243904448652</v>
      </c>
      <c r="M144">
        <f>2/(1/(K144+0.00001)+1/(L144+0.00001))</f>
        <v>0.26992505487067719</v>
      </c>
      <c r="N144">
        <f>(B144+E144)/(B144+C144+D144+E144)</f>
        <v>0.84029155768016595</v>
      </c>
      <c r="O144">
        <f>COUNTIF(A144,"*Linear*")</f>
        <v>1</v>
      </c>
      <c r="P144" t="str">
        <f>LEFT(A144, FIND("_", A144)-1)</f>
        <v>KBFC</v>
      </c>
      <c r="Q144" t="str">
        <f>IF(COUNTIF(A144,"*Hard*")=1,"Hard",IF(COUNTIF(A144,"*Medium*")=1,"Medium","Easy"))</f>
        <v>Medium</v>
      </c>
      <c r="R144" t="str">
        <f>_xlfn.CONCAT(B144," &amp; ", C144 )</f>
        <v>143824 &amp; 6947</v>
      </c>
      <c r="S144" t="str">
        <f>_xlfn.CONCAT(D144," &amp; ", E144)</f>
        <v>21384 &amp; 5237</v>
      </c>
      <c r="T144" t="str">
        <f>_xlfn.CONCAT(TEXT(ROUND(K144,3),"#,##0.000")," &amp; Precision \cr")</f>
        <v>0.430 &amp; Precision \cr</v>
      </c>
      <c r="U144" t="str">
        <f>_xlfn.CONCAT(TEXT(ROUND(L144,3),"#,##0.000")," &amp; Recall \cr")</f>
        <v>0.197 &amp; Recall \cr</v>
      </c>
      <c r="V144" t="str">
        <f>_xlfn.CONCAT(TEXT(ROUND(M144,3),"#,##0.000")," &amp; F1 \cr")</f>
        <v>0.270 &amp; F1 \cr</v>
      </c>
      <c r="W144" t="str">
        <f>_xlfn.CONCAT(TEXT(ROUND(J144,3),"#,##0.000")," &amp; AUC \cr")</f>
        <v>0.714 &amp; AUC \cr</v>
      </c>
      <c r="X144" t="str">
        <f>_xlfn.CONCAT(TEXT(ROUND(I144,3),"#,##0.000")," &amp; $p$ \cr")</f>
        <v>0.546 &amp; $p$ \cr</v>
      </c>
      <c r="Y144" t="str">
        <f>_xlfn.CONCAT(A144," &amp; ",TEXT(ROUND(K144,4),"#,##0.0000"), " &amp; ", TEXT(ROUND(L144,4),"#,##0.0000"), " &amp; ", TEXT(ROUND(M144,4),"#,##0.0000"), " &amp; ", TEXT(ROUND(J144,4),"#,##0.0000"), " \cr")</f>
        <v>KBFC_Medium_Tomek_1_alpha_target_gamma_5_0_v2_Linear_Transform &amp; 0.4298 &amp; 0.1967 &amp; 0.2699 &amp; 0.7140 \cr</v>
      </c>
    </row>
    <row r="145" spans="1:25" x14ac:dyDescent="0.2">
      <c r="A145" t="s">
        <v>449</v>
      </c>
      <c r="B145">
        <v>143437</v>
      </c>
      <c r="C145">
        <v>7334</v>
      </c>
      <c r="D145">
        <v>21098</v>
      </c>
      <c r="E145">
        <v>5523</v>
      </c>
      <c r="F145">
        <f>B145+C145</f>
        <v>150771</v>
      </c>
      <c r="G145">
        <f>D145+E145</f>
        <v>26621</v>
      </c>
      <c r="H145">
        <f>B145+C145+D145+E145</f>
        <v>177392</v>
      </c>
      <c r="I145">
        <v>0.68375940395891599</v>
      </c>
      <c r="J145">
        <v>0.71566842434295197</v>
      </c>
      <c r="K145">
        <f>E145/(C145+E145+0.00001)</f>
        <v>0.4295714393485483</v>
      </c>
      <c r="L145">
        <f>E145/(D145+E145+0.00001)</f>
        <v>0.20746778851002298</v>
      </c>
      <c r="M145">
        <f>2/(1/(K145+0.00001)+1/(L145+0.00001))</f>
        <v>0.27981262376683175</v>
      </c>
      <c r="N145">
        <f>(B145+E145)/(B145+C145+D145+E145)</f>
        <v>0.83972219716785423</v>
      </c>
      <c r="O145">
        <f>COUNTIF(A145,"*Linear*")</f>
        <v>1</v>
      </c>
      <c r="P145" t="str">
        <f>LEFT(A145, FIND("_", A145)-1)</f>
        <v>KBFC</v>
      </c>
      <c r="Q145" t="str">
        <f>IF(COUNTIF(A145,"*Hard*")=1,"Hard",IF(COUNTIF(A145,"*Medium*")=1,"Medium","Easy"))</f>
        <v>Medium</v>
      </c>
      <c r="R145" t="str">
        <f>_xlfn.CONCAT(B145," &amp; ", C145 )</f>
        <v>143437 &amp; 7334</v>
      </c>
      <c r="S145" t="str">
        <f>_xlfn.CONCAT(D145," &amp; ", E145)</f>
        <v>21098 &amp; 5523</v>
      </c>
      <c r="T145" t="str">
        <f>_xlfn.CONCAT(TEXT(ROUND(K145,3),"#,##0.000")," &amp; Precision \cr")</f>
        <v>0.430 &amp; Precision \cr</v>
      </c>
      <c r="U145" t="str">
        <f>_xlfn.CONCAT(TEXT(ROUND(L145,3),"#,##0.000")," &amp; Recall \cr")</f>
        <v>0.207 &amp; Recall \cr</v>
      </c>
      <c r="V145" t="str">
        <f>_xlfn.CONCAT(TEXT(ROUND(M145,3),"#,##0.000")," &amp; F1 \cr")</f>
        <v>0.280 &amp; F1 \cr</v>
      </c>
      <c r="W145" t="str">
        <f>_xlfn.CONCAT(TEXT(ROUND(J145,3),"#,##0.000")," &amp; AUC \cr")</f>
        <v>0.716 &amp; AUC \cr</v>
      </c>
      <c r="X145" t="str">
        <f>_xlfn.CONCAT(TEXT(ROUND(I145,3),"#,##0.000")," &amp; $p$ \cr")</f>
        <v>0.684 &amp; $p$ \cr</v>
      </c>
      <c r="Y145" t="str">
        <f>_xlfn.CONCAT(A145," &amp; ",TEXT(ROUND(K145,4),"#,##0.0000"), " &amp; ", TEXT(ROUND(L145,4),"#,##0.0000"), " &amp; ", TEXT(ROUND(M145,4),"#,##0.0000"), " &amp; ", TEXT(ROUND(J145,4),"#,##0.0000"), " \cr")</f>
        <v>KBFC_Medium_Tomek_2_alpha_target_gamma_0_0_v2_Linear_Transform &amp; 0.4296 &amp; 0.2075 &amp; 0.2798 &amp; 0.7157 \cr</v>
      </c>
    </row>
    <row r="146" spans="1:25" x14ac:dyDescent="0.2">
      <c r="A146" t="s">
        <v>459</v>
      </c>
      <c r="B146">
        <v>144157</v>
      </c>
      <c r="C146">
        <v>6614</v>
      </c>
      <c r="D146">
        <v>21641</v>
      </c>
      <c r="E146">
        <v>4980</v>
      </c>
      <c r="F146">
        <f>B146+C146</f>
        <v>150771</v>
      </c>
      <c r="G146">
        <f>D146+E146</f>
        <v>26621</v>
      </c>
      <c r="H146">
        <f>B146+C146+D146+E146</f>
        <v>177392</v>
      </c>
      <c r="I146">
        <v>0.58168340553343301</v>
      </c>
      <c r="J146">
        <v>0.71081932146006699</v>
      </c>
      <c r="K146">
        <f>E146/(C146+E146+0.00001)</f>
        <v>0.42953251644856605</v>
      </c>
      <c r="L146">
        <f>E146/(D146+E146+0.00001)</f>
        <v>0.18707035791778281</v>
      </c>
      <c r="M146">
        <f>2/(1/(K146+0.00001)+1/(L146+0.00001))</f>
        <v>0.26064218847113307</v>
      </c>
      <c r="N146">
        <f>(B146+E146)/(B146+C146+D146+E146)</f>
        <v>0.84071998737259857</v>
      </c>
      <c r="O146">
        <f>COUNTIF(A146,"*Linear*")</f>
        <v>1</v>
      </c>
      <c r="P146" t="str">
        <f>LEFT(A146, FIND("_", A146)-1)</f>
        <v>KBFC</v>
      </c>
      <c r="Q146" t="str">
        <f>IF(COUNTIF(A146,"*Hard*")=1,"Hard",IF(COUNTIF(A146,"*Medium*")=1,"Medium","Easy"))</f>
        <v>Medium</v>
      </c>
      <c r="R146" t="str">
        <f>_xlfn.CONCAT(B146," &amp; ", C146 )</f>
        <v>144157 &amp; 6614</v>
      </c>
      <c r="S146" t="str">
        <f>_xlfn.CONCAT(D146," &amp; ", E146)</f>
        <v>21641 &amp; 4980</v>
      </c>
      <c r="T146" t="str">
        <f>_xlfn.CONCAT(TEXT(ROUND(K146,3),"#,##0.000")," &amp; Precision \cr")</f>
        <v>0.430 &amp; Precision \cr</v>
      </c>
      <c r="U146" t="str">
        <f>_xlfn.CONCAT(TEXT(ROUND(L146,3),"#,##0.000")," &amp; Recall \cr")</f>
        <v>0.187 &amp; Recall \cr</v>
      </c>
      <c r="V146" t="str">
        <f>_xlfn.CONCAT(TEXT(ROUND(M146,3),"#,##0.000")," &amp; F1 \cr")</f>
        <v>0.261 &amp; F1 \cr</v>
      </c>
      <c r="W146" t="str">
        <f>_xlfn.CONCAT(TEXT(ROUND(J146,3),"#,##0.000")," &amp; AUC \cr")</f>
        <v>0.711 &amp; AUC \cr</v>
      </c>
      <c r="X146" t="str">
        <f>_xlfn.CONCAT(TEXT(ROUND(I146,3),"#,##0.000")," &amp; $p$ \cr")</f>
        <v>0.582 &amp; $p$ \cr</v>
      </c>
      <c r="Y146" t="str">
        <f>_xlfn.CONCAT(A146," &amp; ",TEXT(ROUND(K146,4),"#,##0.0000"), " &amp; ", TEXT(ROUND(L146,4),"#,##0.0000"), " &amp; ", TEXT(ROUND(M146,4),"#,##0.0000"), " &amp; ", TEXT(ROUND(J146,4),"#,##0.0000"), " \cr")</f>
        <v>KBFC_Medium_Tomek_2_alpha_target_gamma_2_0_v1_Linear_Transform &amp; 0.4295 &amp; 0.1871 &amp; 0.2606 &amp; 0.7108 \cr</v>
      </c>
    </row>
    <row r="147" spans="1:25" x14ac:dyDescent="0.2">
      <c r="A147" t="s">
        <v>301</v>
      </c>
      <c r="B147">
        <v>142542</v>
      </c>
      <c r="C147">
        <v>8229</v>
      </c>
      <c r="D147">
        <v>20451</v>
      </c>
      <c r="E147">
        <v>6170</v>
      </c>
      <c r="F147">
        <f>B147+C147</f>
        <v>150771</v>
      </c>
      <c r="G147">
        <f>D147+E147</f>
        <v>26621</v>
      </c>
      <c r="H147">
        <f>B147+C147+D147+E147</f>
        <v>177392</v>
      </c>
      <c r="I147">
        <v>0.76380000000000003</v>
      </c>
      <c r="J147">
        <v>0.72795723000568302</v>
      </c>
      <c r="K147">
        <f>E147/(C147+E147+0.00001)</f>
        <v>0.42850197900652687</v>
      </c>
      <c r="L147">
        <f>E147/(D147+E147+0.00001)</f>
        <v>0.23177190930777511</v>
      </c>
      <c r="M147">
        <f>2/(1/(K147+0.00001)+1/(L147+0.00001))</f>
        <v>0.3008397515504756</v>
      </c>
      <c r="N147">
        <f>(B147+E147)/(B147+C147+D147+E147)</f>
        <v>0.83832416343465321</v>
      </c>
      <c r="O147">
        <f>COUNTIF(A147,"*Linear*")</f>
        <v>1</v>
      </c>
      <c r="P147" t="str">
        <f>LEFT(A147, FIND("_", A147)-1)</f>
        <v>BRFC</v>
      </c>
      <c r="Q147" t="str">
        <f>IF(COUNTIF(A147,"*Hard*")=1,"Hard",IF(COUNTIF(A147,"*Medium*")=1,"Medium","Easy"))</f>
        <v>Medium</v>
      </c>
      <c r="R147" t="str">
        <f>_xlfn.CONCAT(B147," &amp; ", C147 )</f>
        <v>142542 &amp; 8229</v>
      </c>
      <c r="S147" t="str">
        <f>_xlfn.CONCAT(D147," &amp; ", E147)</f>
        <v>20451 &amp; 6170</v>
      </c>
      <c r="T147" t="str">
        <f>_xlfn.CONCAT(TEXT(ROUND(K147,3),"#,##0.000")," &amp; Precision \cr")</f>
        <v>0.429 &amp; Precision \cr</v>
      </c>
      <c r="U147" t="str">
        <f>_xlfn.CONCAT(TEXT(ROUND(L147,3),"#,##0.000")," &amp; Recall \cr")</f>
        <v>0.232 &amp; Recall \cr</v>
      </c>
      <c r="V147" t="str">
        <f>_xlfn.CONCAT(TEXT(ROUND(M147,3),"#,##0.000")," &amp; F1 \cr")</f>
        <v>0.301 &amp; F1 \cr</v>
      </c>
      <c r="W147" t="str">
        <f>_xlfn.CONCAT(TEXT(ROUND(J147,3),"#,##0.000")," &amp; AUC \cr")</f>
        <v>0.728 &amp; AUC \cr</v>
      </c>
      <c r="X147" t="str">
        <f>_xlfn.CONCAT(TEXT(ROUND(I147,3),"#,##0.000")," &amp; $p$ \cr")</f>
        <v>0.764 &amp; $p$ \cr</v>
      </c>
      <c r="Y147" t="str">
        <f>_xlfn.CONCAT(A147," &amp; ",TEXT(ROUND(K147,4),"#,##0.0000"), " &amp; ", TEXT(ROUND(L147,4),"#,##0.0000"), " &amp; ", TEXT(ROUND(M147,4),"#,##0.0000"), " &amp; ", TEXT(ROUND(J147,4),"#,##0.0000"), " \cr")</f>
        <v>BRFC_Medium_Tomek_0_alpha_target_v2_Linear_Transform &amp; 0.4285 &amp; 0.2318 &amp; 0.3008 &amp; 0.7280 \cr</v>
      </c>
    </row>
    <row r="148" spans="1:25" x14ac:dyDescent="0.2">
      <c r="A148" t="s">
        <v>173</v>
      </c>
      <c r="B148">
        <v>144186</v>
      </c>
      <c r="C148">
        <v>6585</v>
      </c>
      <c r="D148">
        <v>21689</v>
      </c>
      <c r="E148">
        <v>4932</v>
      </c>
      <c r="F148">
        <f>B148+C148</f>
        <v>150771</v>
      </c>
      <c r="G148">
        <f>D148+E148</f>
        <v>26621</v>
      </c>
      <c r="H148">
        <f>B148+C148+D148+E148</f>
        <v>177392</v>
      </c>
      <c r="I148">
        <v>0.53724614666309201</v>
      </c>
      <c r="J148">
        <v>0.71330740856727204</v>
      </c>
      <c r="K148">
        <f>E148/(C148+E148+0.00001)</f>
        <v>0.42823651955523445</v>
      </c>
      <c r="L148">
        <f>E148/(D148+E148+0.00001)</f>
        <v>0.18526727013062347</v>
      </c>
      <c r="M148">
        <f>2/(1/(K148+0.00001)+1/(L148+0.00001))</f>
        <v>0.25865124521662353</v>
      </c>
      <c r="N148">
        <f>(B148+E148)/(B148+C148+D148+E148)</f>
        <v>0.84061287994949041</v>
      </c>
      <c r="O148">
        <f>COUNTIF(A148,"*Linear*")</f>
        <v>1</v>
      </c>
      <c r="P148" t="str">
        <f>LEFT(A148, FIND("_", A148)-1)</f>
        <v>KBFC</v>
      </c>
      <c r="Q148" t="str">
        <f>IF(COUNTIF(A148,"*Hard*")=1,"Hard",IF(COUNTIF(A148,"*Medium*")=1,"Medium","Easy"))</f>
        <v>Medium</v>
      </c>
      <c r="R148" t="str">
        <f>_xlfn.CONCAT(B148," &amp; ", C148 )</f>
        <v>144186 &amp; 6585</v>
      </c>
      <c r="S148" t="str">
        <f>_xlfn.CONCAT(D148," &amp; ", E148)</f>
        <v>21689 &amp; 4932</v>
      </c>
      <c r="T148" t="str">
        <f>_xlfn.CONCAT(TEXT(ROUND(K148,3),"#,##0.000")," &amp; Precision \cr")</f>
        <v>0.428 &amp; Precision \cr</v>
      </c>
      <c r="U148" t="str">
        <f>_xlfn.CONCAT(TEXT(ROUND(L148,3),"#,##0.000")," &amp; Recall \cr")</f>
        <v>0.185 &amp; Recall \cr</v>
      </c>
      <c r="V148" t="str">
        <f>_xlfn.CONCAT(TEXT(ROUND(M148,3),"#,##0.000")," &amp; F1 \cr")</f>
        <v>0.259 &amp; F1 \cr</v>
      </c>
      <c r="W148" t="str">
        <f>_xlfn.CONCAT(TEXT(ROUND(J148,3),"#,##0.000")," &amp; AUC \cr")</f>
        <v>0.713 &amp; AUC \cr</v>
      </c>
      <c r="X148" t="str">
        <f>_xlfn.CONCAT(TEXT(ROUND(I148,3),"#,##0.000")," &amp; $p$ \cr")</f>
        <v>0.537 &amp; $p$ \cr</v>
      </c>
      <c r="Y148" t="str">
        <f>_xlfn.CONCAT(A148," &amp; ",TEXT(ROUND(K148,4),"#,##0.0000"), " &amp; ", TEXT(ROUND(L148,4),"#,##0.0000"), " &amp; ", TEXT(ROUND(M148,4),"#,##0.0000"), " &amp; ", TEXT(ROUND(J148,4),"#,##0.0000"), " \cr")</f>
        <v>KBFC_Medium_Tomek_0_alpha_0_5_gamma_0_0_v1_Linear_Transform &amp; 0.4282 &amp; 0.1853 &amp; 0.2587 &amp; 0.7133 \cr</v>
      </c>
    </row>
    <row r="149" spans="1:25" x14ac:dyDescent="0.2">
      <c r="A149" t="s">
        <v>377</v>
      </c>
      <c r="B149">
        <v>142965</v>
      </c>
      <c r="C149">
        <v>7806</v>
      </c>
      <c r="D149">
        <v>20783</v>
      </c>
      <c r="E149">
        <v>5838</v>
      </c>
      <c r="F149">
        <f>B149+C149</f>
        <v>150771</v>
      </c>
      <c r="G149">
        <f>D149+E149</f>
        <v>26621</v>
      </c>
      <c r="H149">
        <f>B149+C149+D149+E149</f>
        <v>177392</v>
      </c>
      <c r="I149">
        <v>0.78215312342264298</v>
      </c>
      <c r="J149">
        <v>0.72704587266098697</v>
      </c>
      <c r="K149">
        <f>E149/(C149+E149+0.00001)</f>
        <v>0.42788038666968603</v>
      </c>
      <c r="L149">
        <f>E149/(D149+E149+0.00001)</f>
        <v>0.21930055211325625</v>
      </c>
      <c r="M149">
        <f>2/(1/(K149+0.00001)+1/(L149+0.00001))</f>
        <v>0.2899899283859223</v>
      </c>
      <c r="N149">
        <f>(B149+E149)/(B149+C149+D149+E149)</f>
        <v>0.83883715161901329</v>
      </c>
      <c r="O149">
        <f>COUNTIF(A149,"*Linear*")</f>
        <v>1</v>
      </c>
      <c r="P149" t="str">
        <f>LEFT(A149, FIND("_", A149)-1)</f>
        <v>BRFC</v>
      </c>
      <c r="Q149" t="str">
        <f>IF(COUNTIF(A149,"*Hard*")=1,"Hard",IF(COUNTIF(A149,"*Medium*")=1,"Medium","Easy"))</f>
        <v>Medium</v>
      </c>
      <c r="R149" t="str">
        <f>_xlfn.CONCAT(B149," &amp; ", C149 )</f>
        <v>142965 &amp; 7806</v>
      </c>
      <c r="S149" t="str">
        <f>_xlfn.CONCAT(D149," &amp; ", E149)</f>
        <v>20783 &amp; 5838</v>
      </c>
      <c r="T149" t="str">
        <f>_xlfn.CONCAT(TEXT(ROUND(K149,3),"#,##0.000")," &amp; Precision \cr")</f>
        <v>0.428 &amp; Precision \cr</v>
      </c>
      <c r="U149" t="str">
        <f>_xlfn.CONCAT(TEXT(ROUND(L149,3),"#,##0.000")," &amp; Recall \cr")</f>
        <v>0.219 &amp; Recall \cr</v>
      </c>
      <c r="V149" t="str">
        <f>_xlfn.CONCAT(TEXT(ROUND(M149,3),"#,##0.000")," &amp; F1 \cr")</f>
        <v>0.290 &amp; F1 \cr</v>
      </c>
      <c r="W149" t="str">
        <f>_xlfn.CONCAT(TEXT(ROUND(J149,3),"#,##0.000")," &amp; AUC \cr")</f>
        <v>0.727 &amp; AUC \cr</v>
      </c>
      <c r="X149" t="str">
        <f>_xlfn.CONCAT(TEXT(ROUND(I149,3),"#,##0.000")," &amp; $p$ \cr")</f>
        <v>0.782 &amp; $p$ \cr</v>
      </c>
      <c r="Y149" t="str">
        <f>_xlfn.CONCAT(A149," &amp; ",TEXT(ROUND(K149,4),"#,##0.0000"), " &amp; ", TEXT(ROUND(L149,4),"#,##0.0000"), " &amp; ", TEXT(ROUND(M149,4),"#,##0.0000"), " &amp; ", TEXT(ROUND(J149,4),"#,##0.0000"), " \cr")</f>
        <v>BRFC_Medium_Tomek_1_alpha_balanced_v2_Linear_Transform &amp; 0.4279 &amp; 0.2193 &amp; 0.2900 &amp; 0.7270 \cr</v>
      </c>
    </row>
    <row r="150" spans="1:25" x14ac:dyDescent="0.2">
      <c r="A150" t="s">
        <v>415</v>
      </c>
      <c r="B150">
        <v>144426</v>
      </c>
      <c r="C150">
        <v>6345</v>
      </c>
      <c r="D150">
        <v>21886</v>
      </c>
      <c r="E150">
        <v>4735</v>
      </c>
      <c r="F150">
        <f>B150+C150</f>
        <v>150771</v>
      </c>
      <c r="G150">
        <f>D150+E150</f>
        <v>26621</v>
      </c>
      <c r="H150">
        <f>B150+C150+D150+E150</f>
        <v>177392</v>
      </c>
      <c r="I150">
        <v>0.87783164665102897</v>
      </c>
      <c r="J150">
        <v>0.71250494183349</v>
      </c>
      <c r="K150">
        <f>E150/(C150+E150+0.00001)</f>
        <v>0.42734657001142007</v>
      </c>
      <c r="L150">
        <f>E150/(D150+E150+0.00001)</f>
        <v>0.17786709733749029</v>
      </c>
      <c r="M150">
        <f>2/(1/(K150+0.00001)+1/(L150+0.00001))</f>
        <v>0.25119867020852443</v>
      </c>
      <c r="N150">
        <f>(B150+E150)/(B150+C150+D150+E150)</f>
        <v>0.84085528095968254</v>
      </c>
      <c r="O150">
        <f>COUNTIF(A150,"*Linear*")</f>
        <v>1</v>
      </c>
      <c r="P150" t="str">
        <f>LEFT(A150, FIND("_", A150)-1)</f>
        <v>KBFC</v>
      </c>
      <c r="Q150" t="str">
        <f>IF(COUNTIF(A150,"*Hard*")=1,"Hard",IF(COUNTIF(A150,"*Medium*")=1,"Medium","Easy"))</f>
        <v>Medium</v>
      </c>
      <c r="R150" t="str">
        <f>_xlfn.CONCAT(B150," &amp; ", C150 )</f>
        <v>144426 &amp; 6345</v>
      </c>
      <c r="S150" t="str">
        <f>_xlfn.CONCAT(D150," &amp; ", E150)</f>
        <v>21886 &amp; 4735</v>
      </c>
      <c r="T150" t="str">
        <f>_xlfn.CONCAT(TEXT(ROUND(K150,3),"#,##0.000")," &amp; Precision \cr")</f>
        <v>0.427 &amp; Precision \cr</v>
      </c>
      <c r="U150" t="str">
        <f>_xlfn.CONCAT(TEXT(ROUND(L150,3),"#,##0.000")," &amp; Recall \cr")</f>
        <v>0.178 &amp; Recall \cr</v>
      </c>
      <c r="V150" t="str">
        <f>_xlfn.CONCAT(TEXT(ROUND(M150,3),"#,##0.000")," &amp; F1 \cr")</f>
        <v>0.251 &amp; F1 \cr</v>
      </c>
      <c r="W150" t="str">
        <f>_xlfn.CONCAT(TEXT(ROUND(J150,3),"#,##0.000")," &amp; AUC \cr")</f>
        <v>0.713 &amp; AUC \cr</v>
      </c>
      <c r="X150" t="str">
        <f>_xlfn.CONCAT(TEXT(ROUND(I150,3),"#,##0.000")," &amp; $p$ \cr")</f>
        <v>0.878 &amp; $p$ \cr</v>
      </c>
      <c r="Y150" t="str">
        <f>_xlfn.CONCAT(A150," &amp; ",TEXT(ROUND(K150,4),"#,##0.0000"), " &amp; ", TEXT(ROUND(L150,4),"#,##0.0000"), " &amp; ", TEXT(ROUND(M150,4),"#,##0.0000"), " &amp; ", TEXT(ROUND(J150,4),"#,##0.0000"), " \cr")</f>
        <v>KBFC_Medium_Tomek_1_alpha_balanced_gamma_0_0_v1_Linear_Transform &amp; 0.4273 &amp; 0.1779 &amp; 0.2512 &amp; 0.7125 \cr</v>
      </c>
    </row>
    <row r="151" spans="1:25" x14ac:dyDescent="0.2">
      <c r="A151" t="s">
        <v>497</v>
      </c>
      <c r="B151">
        <v>144423</v>
      </c>
      <c r="C151">
        <v>6348</v>
      </c>
      <c r="D151">
        <v>21885</v>
      </c>
      <c r="E151">
        <v>4736</v>
      </c>
      <c r="F151">
        <f>B151+C151</f>
        <v>150771</v>
      </c>
      <c r="G151">
        <f>D151+E151</f>
        <v>26621</v>
      </c>
      <c r="H151">
        <f>B151+C151+D151+E151</f>
        <v>177392</v>
      </c>
      <c r="I151">
        <v>0.50044850812252994</v>
      </c>
      <c r="J151">
        <v>0.70509376864459505</v>
      </c>
      <c r="K151">
        <f>E151/(C151+E151+0.00001)</f>
        <v>0.42728256908401069</v>
      </c>
      <c r="L151">
        <f>E151/(D151+E151+0.00001)</f>
        <v>0.17790466166638944</v>
      </c>
      <c r="M151">
        <f>2/(1/(K151+0.00001)+1/(L151+0.00001))</f>
        <v>0.25122506473323009</v>
      </c>
      <c r="N151">
        <f>(B151+E151)/(B151+C151+D151+E151)</f>
        <v>0.84084400649409219</v>
      </c>
      <c r="O151">
        <f>COUNTIF(A151,"*Linear*")</f>
        <v>1</v>
      </c>
      <c r="P151" t="str">
        <f>LEFT(A151, FIND("_", A151)-1)</f>
        <v>RUSBoost</v>
      </c>
      <c r="Q151" t="str">
        <f>IF(COUNTIF(A151,"*Hard*")=1,"Hard",IF(COUNTIF(A151,"*Medium*")=1,"Medium","Easy"))</f>
        <v>Medium</v>
      </c>
      <c r="R151" t="str">
        <f>_xlfn.CONCAT(B151," &amp; ", C151 )</f>
        <v>144423 &amp; 6348</v>
      </c>
      <c r="S151" t="str">
        <f>_xlfn.CONCAT(D151," &amp; ", E151)</f>
        <v>21885 &amp; 4736</v>
      </c>
      <c r="T151" t="str">
        <f>_xlfn.CONCAT(TEXT(ROUND(K151,3),"#,##0.000")," &amp; Precision \cr")</f>
        <v>0.427 &amp; Precision \cr</v>
      </c>
      <c r="U151" t="str">
        <f>_xlfn.CONCAT(TEXT(ROUND(L151,3),"#,##0.000")," &amp; Recall \cr")</f>
        <v>0.178 &amp; Recall \cr</v>
      </c>
      <c r="V151" t="str">
        <f>_xlfn.CONCAT(TEXT(ROUND(M151,3),"#,##0.000")," &amp; F1 \cr")</f>
        <v>0.251 &amp; F1 \cr</v>
      </c>
      <c r="W151" t="str">
        <f>_xlfn.CONCAT(TEXT(ROUND(J151,3),"#,##0.000")," &amp; AUC \cr")</f>
        <v>0.705 &amp; AUC \cr</v>
      </c>
      <c r="X151" t="str">
        <f>_xlfn.CONCAT(TEXT(ROUND(I151,3),"#,##0.000")," &amp; $p$ \cr")</f>
        <v>0.500 &amp; $p$ \cr</v>
      </c>
      <c r="Y151" t="str">
        <f>_xlfn.CONCAT(A151," &amp; ",TEXT(ROUND(K151,4),"#,##0.0000"), " &amp; ", TEXT(ROUND(L151,4),"#,##0.0000"), " &amp; ", TEXT(ROUND(M151,4),"#,##0.0000"), " &amp; ", TEXT(ROUND(J151,4),"#,##0.0000"), " \cr")</f>
        <v>RUSBoost_Medium_Tomek_2_v2_Linear_Transform &amp; 0.4273 &amp; 0.1779 &amp; 0.2512 &amp; 0.7051 \cr</v>
      </c>
    </row>
    <row r="152" spans="1:25" x14ac:dyDescent="0.2">
      <c r="A152" t="s">
        <v>291</v>
      </c>
      <c r="B152">
        <v>142640</v>
      </c>
      <c r="C152">
        <v>8131</v>
      </c>
      <c r="D152">
        <v>20560</v>
      </c>
      <c r="E152">
        <v>6061</v>
      </c>
      <c r="F152">
        <f>B152+C152</f>
        <v>150771</v>
      </c>
      <c r="G152">
        <f>D152+E152</f>
        <v>26621</v>
      </c>
      <c r="H152">
        <f>B152+C152+D152+E152</f>
        <v>177392</v>
      </c>
      <c r="I152">
        <v>0.76372470238095203</v>
      </c>
      <c r="J152">
        <v>0.72579888112315105</v>
      </c>
      <c r="K152">
        <f>E152/(C152+E152+0.00001)</f>
        <v>0.42707158932703526</v>
      </c>
      <c r="L152">
        <f>E152/(D152+E152+0.00001)</f>
        <v>0.22767739745776741</v>
      </c>
      <c r="M152">
        <f>2/(1/(K152+0.00001)+1/(L152+0.00001))</f>
        <v>0.2970241338200677</v>
      </c>
      <c r="N152">
        <f>(B152+E152)/(B152+C152+D152+E152)</f>
        <v>0.83826215387390635</v>
      </c>
      <c r="O152">
        <f>COUNTIF(A152,"*Linear*")</f>
        <v>1</v>
      </c>
      <c r="P152" t="str">
        <f>LEFT(A152, FIND("_", A152)-1)</f>
        <v>BRFC</v>
      </c>
      <c r="Q152" t="str">
        <f>IF(COUNTIF(A152,"*Hard*")=1,"Hard",IF(COUNTIF(A152,"*Medium*")=1,"Medium","Easy"))</f>
        <v>Medium</v>
      </c>
      <c r="R152" t="str">
        <f>_xlfn.CONCAT(B152," &amp; ", C152 )</f>
        <v>142640 &amp; 8131</v>
      </c>
      <c r="S152" t="str">
        <f>_xlfn.CONCAT(D152," &amp; ", E152)</f>
        <v>20560 &amp; 6061</v>
      </c>
      <c r="T152" t="str">
        <f>_xlfn.CONCAT(TEXT(ROUND(K152,3),"#,##0.000")," &amp; Precision \cr")</f>
        <v>0.427 &amp; Precision \cr</v>
      </c>
      <c r="U152" t="str">
        <f>_xlfn.CONCAT(TEXT(ROUND(L152,3),"#,##0.000")," &amp; Recall \cr")</f>
        <v>0.228 &amp; Recall \cr</v>
      </c>
      <c r="V152" t="str">
        <f>_xlfn.CONCAT(TEXT(ROUND(M152,3),"#,##0.000")," &amp; F1 \cr")</f>
        <v>0.297 &amp; F1 \cr</v>
      </c>
      <c r="W152" t="str">
        <f>_xlfn.CONCAT(TEXT(ROUND(J152,3),"#,##0.000")," &amp; AUC \cr")</f>
        <v>0.726 &amp; AUC \cr</v>
      </c>
      <c r="X152" t="str">
        <f>_xlfn.CONCAT(TEXT(ROUND(I152,3),"#,##0.000")," &amp; $p$ \cr")</f>
        <v>0.764 &amp; $p$ \cr</v>
      </c>
      <c r="Y152" t="str">
        <f>_xlfn.CONCAT(A152," &amp; ",TEXT(ROUND(K152,4),"#,##0.0000"), " &amp; ", TEXT(ROUND(L152,4),"#,##0.0000"), " &amp; ", TEXT(ROUND(M152,4),"#,##0.0000"), " &amp; ", TEXT(ROUND(J152,4),"#,##0.0000"), " \cr")</f>
        <v>BRFC_Medium_Tomek_0_alpha_0_5_v1_Linear_Transform &amp; 0.4271 &amp; 0.2277 &amp; 0.2970 &amp; 0.7258 \cr</v>
      </c>
    </row>
    <row r="153" spans="1:25" x14ac:dyDescent="0.2">
      <c r="A153" t="s">
        <v>457</v>
      </c>
      <c r="B153">
        <v>143612</v>
      </c>
      <c r="C153">
        <v>7159</v>
      </c>
      <c r="D153">
        <v>21285</v>
      </c>
      <c r="E153">
        <v>5336</v>
      </c>
      <c r="F153">
        <f>B153+C153</f>
        <v>150771</v>
      </c>
      <c r="G153">
        <f>D153+E153</f>
        <v>26621</v>
      </c>
      <c r="H153">
        <f>B153+C153+D153+E153</f>
        <v>177392</v>
      </c>
      <c r="I153">
        <v>0.612181648805738</v>
      </c>
      <c r="J153">
        <v>0.71491989222302599</v>
      </c>
      <c r="K153">
        <f>E153/(C153+E153+0.00001)</f>
        <v>0.42705081998635391</v>
      </c>
      <c r="L153">
        <f>E153/(D153+E153+0.00001)</f>
        <v>0.20044325900588136</v>
      </c>
      <c r="M153">
        <f>2/(1/(K153+0.00001)+1/(L153+0.00001))</f>
        <v>0.27284083664694303</v>
      </c>
      <c r="N153">
        <f>(B153+E153)/(B153+C153+D153+E153)</f>
        <v>0.83965455037431225</v>
      </c>
      <c r="O153">
        <f>COUNTIF(A153,"*Linear*")</f>
        <v>1</v>
      </c>
      <c r="P153" t="str">
        <f>LEFT(A153, FIND("_", A153)-1)</f>
        <v>KBFC</v>
      </c>
      <c r="Q153" t="str">
        <f>IF(COUNTIF(A153,"*Hard*")=1,"Hard",IF(COUNTIF(A153,"*Medium*")=1,"Medium","Easy"))</f>
        <v>Medium</v>
      </c>
      <c r="R153" t="str">
        <f>_xlfn.CONCAT(B153," &amp; ", C153 )</f>
        <v>143612 &amp; 7159</v>
      </c>
      <c r="S153" t="str">
        <f>_xlfn.CONCAT(D153," &amp; ", E153)</f>
        <v>21285 &amp; 5336</v>
      </c>
      <c r="T153" t="str">
        <f>_xlfn.CONCAT(TEXT(ROUND(K153,3),"#,##0.000")," &amp; Precision \cr")</f>
        <v>0.427 &amp; Precision \cr</v>
      </c>
      <c r="U153" t="str">
        <f>_xlfn.CONCAT(TEXT(ROUND(L153,3),"#,##0.000")," &amp; Recall \cr")</f>
        <v>0.200 &amp; Recall \cr</v>
      </c>
      <c r="V153" t="str">
        <f>_xlfn.CONCAT(TEXT(ROUND(M153,3),"#,##0.000")," &amp; F1 \cr")</f>
        <v>0.273 &amp; F1 \cr</v>
      </c>
      <c r="W153" t="str">
        <f>_xlfn.CONCAT(TEXT(ROUND(J153,3),"#,##0.000")," &amp; AUC \cr")</f>
        <v>0.715 &amp; AUC \cr</v>
      </c>
      <c r="X153" t="str">
        <f>_xlfn.CONCAT(TEXT(ROUND(I153,3),"#,##0.000")," &amp; $p$ \cr")</f>
        <v>0.612 &amp; $p$ \cr</v>
      </c>
      <c r="Y153" t="str">
        <f>_xlfn.CONCAT(A153," &amp; ",TEXT(ROUND(K153,4),"#,##0.0000"), " &amp; ", TEXT(ROUND(L153,4),"#,##0.0000"), " &amp; ", TEXT(ROUND(M153,4),"#,##0.0000"), " &amp; ", TEXT(ROUND(J153,4),"#,##0.0000"), " \cr")</f>
        <v>KBFC_Medium_Tomek_2_alpha_target_gamma_1_0_v2_Linear_Transform &amp; 0.4271 &amp; 0.2004 &amp; 0.2728 &amp; 0.7149 \cr</v>
      </c>
    </row>
    <row r="154" spans="1:25" x14ac:dyDescent="0.2">
      <c r="A154" t="s">
        <v>365</v>
      </c>
      <c r="B154">
        <v>144439</v>
      </c>
      <c r="C154">
        <v>6332</v>
      </c>
      <c r="D154">
        <v>21908</v>
      </c>
      <c r="E154">
        <v>4713</v>
      </c>
      <c r="F154">
        <f>B154+C154</f>
        <v>150771</v>
      </c>
      <c r="G154">
        <f>D154+E154</f>
        <v>26621</v>
      </c>
      <c r="H154">
        <f>B154+C154+D154+E154</f>
        <v>177392</v>
      </c>
      <c r="I154">
        <v>0.498406425134931</v>
      </c>
      <c r="J154">
        <v>0.70535214172014304</v>
      </c>
      <c r="K154">
        <f>E154/(C154+E154+0.00001)</f>
        <v>0.426708917676135</v>
      </c>
      <c r="L154">
        <f>E154/(D154+E154+0.00001)</f>
        <v>0.17704068210170892</v>
      </c>
      <c r="M154">
        <f>2/(1/(K154+0.00001)+1/(L154+0.00001))</f>
        <v>0.25026392672987019</v>
      </c>
      <c r="N154">
        <f>(B154+E154)/(B154+C154+D154+E154)</f>
        <v>0.84080454586452602</v>
      </c>
      <c r="O154">
        <f>COUNTIF(A154,"*Linear*")</f>
        <v>1</v>
      </c>
      <c r="P154" t="str">
        <f>LEFT(A154, FIND("_", A154)-1)</f>
        <v>AdaBoost</v>
      </c>
      <c r="Q154" t="str">
        <f>IF(COUNTIF(A154,"*Hard*")=1,"Hard",IF(COUNTIF(A154,"*Medium*")=1,"Medium","Easy"))</f>
        <v>Medium</v>
      </c>
      <c r="R154" t="str">
        <f>_xlfn.CONCAT(B154," &amp; ", C154 )</f>
        <v>144439 &amp; 6332</v>
      </c>
      <c r="S154" t="str">
        <f>_xlfn.CONCAT(D154," &amp; ", E154)</f>
        <v>21908 &amp; 4713</v>
      </c>
      <c r="T154" t="str">
        <f>_xlfn.CONCAT(TEXT(ROUND(K154,3),"#,##0.000")," &amp; Precision \cr")</f>
        <v>0.427 &amp; Precision \cr</v>
      </c>
      <c r="U154" t="str">
        <f>_xlfn.CONCAT(TEXT(ROUND(L154,3),"#,##0.000")," &amp; Recall \cr")</f>
        <v>0.177 &amp; Recall \cr</v>
      </c>
      <c r="V154" t="str">
        <f>_xlfn.CONCAT(TEXT(ROUND(M154,3),"#,##0.000")," &amp; F1 \cr")</f>
        <v>0.250 &amp; F1 \cr</v>
      </c>
      <c r="W154" t="str">
        <f>_xlfn.CONCAT(TEXT(ROUND(J154,3),"#,##0.000")," &amp; AUC \cr")</f>
        <v>0.705 &amp; AUC \cr</v>
      </c>
      <c r="X154" t="str">
        <f>_xlfn.CONCAT(TEXT(ROUND(I154,3),"#,##0.000")," &amp; $p$ \cr")</f>
        <v>0.498 &amp; $p$ \cr</v>
      </c>
      <c r="Y154" t="str">
        <f>_xlfn.CONCAT(A154," &amp; ",TEXT(ROUND(K154,4),"#,##0.0000"), " &amp; ", TEXT(ROUND(L154,4),"#,##0.0000"), " &amp; ", TEXT(ROUND(M154,4),"#,##0.0000"), " &amp; ", TEXT(ROUND(J154,4),"#,##0.0000"), " \cr")</f>
        <v>AdaBoost_Medium_Tomek_1_v2_Linear_Transform &amp; 0.4267 &amp; 0.1770 &amp; 0.2503 &amp; 0.7054 \cr</v>
      </c>
    </row>
    <row r="155" spans="1:25" x14ac:dyDescent="0.2">
      <c r="A155" t="s">
        <v>443</v>
      </c>
      <c r="B155">
        <v>144216</v>
      </c>
      <c r="C155">
        <v>6555</v>
      </c>
      <c r="D155">
        <v>21743</v>
      </c>
      <c r="E155">
        <v>4878</v>
      </c>
      <c r="F155">
        <f>B155+C155</f>
        <v>150771</v>
      </c>
      <c r="G155">
        <f>D155+E155</f>
        <v>26621</v>
      </c>
      <c r="H155">
        <f>B155+C155+D155+E155</f>
        <v>177392</v>
      </c>
      <c r="I155">
        <v>0.87212529521808002</v>
      </c>
      <c r="J155">
        <v>0.71182529758176405</v>
      </c>
      <c r="K155">
        <f>E155/(C155+E155+0.00001)</f>
        <v>0.42665966900493341</v>
      </c>
      <c r="L155">
        <f>E155/(D155+E155+0.00001)</f>
        <v>0.18323879637006921</v>
      </c>
      <c r="M155">
        <f>2/(1/(K155+0.00001)+1/(L155+0.00001))</f>
        <v>0.25638411601359706</v>
      </c>
      <c r="N155">
        <f>(B155+E155)/(B155+C155+D155+E155)</f>
        <v>0.84047758636240644</v>
      </c>
      <c r="O155">
        <f>COUNTIF(A155,"*Linear*")</f>
        <v>1</v>
      </c>
      <c r="P155" t="str">
        <f>LEFT(A155, FIND("_", A155)-1)</f>
        <v>KBFC</v>
      </c>
      <c r="Q155" t="str">
        <f>IF(COUNTIF(A155,"*Hard*")=1,"Hard",IF(COUNTIF(A155,"*Medium*")=1,"Medium","Easy"))</f>
        <v>Medium</v>
      </c>
      <c r="R155" t="str">
        <f>_xlfn.CONCAT(B155," &amp; ", C155 )</f>
        <v>144216 &amp; 6555</v>
      </c>
      <c r="S155" t="str">
        <f>_xlfn.CONCAT(D155," &amp; ", E155)</f>
        <v>21743 &amp; 4878</v>
      </c>
      <c r="T155" t="str">
        <f>_xlfn.CONCAT(TEXT(ROUND(K155,3),"#,##0.000")," &amp; Precision \cr")</f>
        <v>0.427 &amp; Precision \cr</v>
      </c>
      <c r="U155" t="str">
        <f>_xlfn.CONCAT(TEXT(ROUND(L155,3),"#,##0.000")," &amp; Recall \cr")</f>
        <v>0.183 &amp; Recall \cr</v>
      </c>
      <c r="V155" t="str">
        <f>_xlfn.CONCAT(TEXT(ROUND(M155,3),"#,##0.000")," &amp; F1 \cr")</f>
        <v>0.256 &amp; F1 \cr</v>
      </c>
      <c r="W155" t="str">
        <f>_xlfn.CONCAT(TEXT(ROUND(J155,3),"#,##0.000")," &amp; AUC \cr")</f>
        <v>0.712 &amp; AUC \cr</v>
      </c>
      <c r="X155" t="str">
        <f>_xlfn.CONCAT(TEXT(ROUND(I155,3),"#,##0.000")," &amp; $p$ \cr")</f>
        <v>0.872 &amp; $p$ \cr</v>
      </c>
      <c r="Y155" t="str">
        <f>_xlfn.CONCAT(A155," &amp; ",TEXT(ROUND(K155,4),"#,##0.0000"), " &amp; ", TEXT(ROUND(L155,4),"#,##0.0000"), " &amp; ", TEXT(ROUND(M155,4),"#,##0.0000"), " &amp; ", TEXT(ROUND(J155,4),"#,##0.0000"), " \cr")</f>
        <v>KBFC_Medium_Tomek_2_alpha_balanced_gamma_0_0_v1_Linear_Transform &amp; 0.4267 &amp; 0.1832 &amp; 0.2564 &amp; 0.7118 \cr</v>
      </c>
    </row>
    <row r="156" spans="1:25" x14ac:dyDescent="0.2">
      <c r="A156" t="s">
        <v>469</v>
      </c>
      <c r="B156">
        <v>144227</v>
      </c>
      <c r="C156">
        <v>6544</v>
      </c>
      <c r="D156">
        <v>21753</v>
      </c>
      <c r="E156">
        <v>4868</v>
      </c>
      <c r="F156">
        <f>B156+C156</f>
        <v>150771</v>
      </c>
      <c r="G156">
        <f>D156+E156</f>
        <v>26621</v>
      </c>
      <c r="H156">
        <f>B156+C156+D156+E156</f>
        <v>177392</v>
      </c>
      <c r="I156">
        <v>0.33920342471845799</v>
      </c>
      <c r="J156">
        <v>0.705159974805741</v>
      </c>
      <c r="K156">
        <f>E156/(C156+E156+0.00001)</f>
        <v>0.426568523986533</v>
      </c>
      <c r="L156">
        <f>E156/(D156+E156+0.00001)</f>
        <v>0.18286315308107767</v>
      </c>
      <c r="M156">
        <f>2/(1/(K156+0.00001)+1/(L156+0.00001))</f>
        <v>0.25599981968524554</v>
      </c>
      <c r="N156">
        <f>(B156+E156)/(B156+C156+D156+E156)</f>
        <v>0.84048322359520156</v>
      </c>
      <c r="O156">
        <f>COUNTIF(A156,"*Linear*")</f>
        <v>1</v>
      </c>
      <c r="P156" t="str">
        <f>LEFT(A156, FIND("_", A156)-1)</f>
        <v>LRC</v>
      </c>
      <c r="Q156" t="str">
        <f>IF(COUNTIF(A156,"*Hard*")=1,"Hard",IF(COUNTIF(A156,"*Medium*")=1,"Medium","Easy"))</f>
        <v>Medium</v>
      </c>
      <c r="R156" t="str">
        <f>_xlfn.CONCAT(B156," &amp; ", C156 )</f>
        <v>144227 &amp; 6544</v>
      </c>
      <c r="S156" t="str">
        <f>_xlfn.CONCAT(D156," &amp; ", E156)</f>
        <v>21753 &amp; 4868</v>
      </c>
      <c r="T156" t="str">
        <f>_xlfn.CONCAT(TEXT(ROUND(K156,3),"#,##0.000")," &amp; Precision \cr")</f>
        <v>0.427 &amp; Precision \cr</v>
      </c>
      <c r="U156" t="str">
        <f>_xlfn.CONCAT(TEXT(ROUND(L156,3),"#,##0.000")," &amp; Recall \cr")</f>
        <v>0.183 &amp; Recall \cr</v>
      </c>
      <c r="V156" t="str">
        <f>_xlfn.CONCAT(TEXT(ROUND(M156,3),"#,##0.000")," &amp; F1 \cr")</f>
        <v>0.256 &amp; F1 \cr</v>
      </c>
      <c r="W156" t="str">
        <f>_xlfn.CONCAT(TEXT(ROUND(J156,3),"#,##0.000")," &amp; AUC \cr")</f>
        <v>0.705 &amp; AUC \cr</v>
      </c>
      <c r="X156" t="str">
        <f>_xlfn.CONCAT(TEXT(ROUND(I156,3),"#,##0.000")," &amp; $p$ \cr")</f>
        <v>0.339 &amp; $p$ \cr</v>
      </c>
      <c r="Y156" t="str">
        <f>_xlfn.CONCAT(A156," &amp; ",TEXT(ROUND(K156,4),"#,##0.0000"), " &amp; ", TEXT(ROUND(L156,4),"#,##0.0000"), " &amp; ", TEXT(ROUND(M156,4),"#,##0.0000"), " &amp; ", TEXT(ROUND(J156,4),"#,##0.0000"), " \cr")</f>
        <v>LRC_Medium_Tomek_1_alpha_0_5_v2_Linear_Transform &amp; 0.4266 &amp; 0.1829 &amp; 0.2560 &amp; 0.7052 \cr</v>
      </c>
    </row>
    <row r="157" spans="1:25" x14ac:dyDescent="0.2">
      <c r="A157" t="s">
        <v>419</v>
      </c>
      <c r="B157">
        <v>143875</v>
      </c>
      <c r="C157">
        <v>6896</v>
      </c>
      <c r="D157">
        <v>21494</v>
      </c>
      <c r="E157">
        <v>5127</v>
      </c>
      <c r="F157">
        <f>B157+C157</f>
        <v>150771</v>
      </c>
      <c r="G157">
        <f>D157+E157</f>
        <v>26621</v>
      </c>
      <c r="H157">
        <f>B157+C157+D157+E157</f>
        <v>177392</v>
      </c>
      <c r="I157">
        <v>0.70609393137693399</v>
      </c>
      <c r="J157">
        <v>0.71243369104340504</v>
      </c>
      <c r="K157">
        <f>E157/(C157+E157+0.00001)</f>
        <v>0.42643267035978322</v>
      </c>
      <c r="L157">
        <f>E157/(D157+E157+0.00001)</f>
        <v>0.19259231426595833</v>
      </c>
      <c r="M157">
        <f>2/(1/(K157+0.00001)+1/(L157+0.00001))</f>
        <v>0.26535662917196695</v>
      </c>
      <c r="N157">
        <f>(B157+E157)/(B157+C157+D157+E157)</f>
        <v>0.83995896094525124</v>
      </c>
      <c r="O157">
        <f>COUNTIF(A157,"*Linear*")</f>
        <v>1</v>
      </c>
      <c r="P157" t="str">
        <f>LEFT(A157, FIND("_", A157)-1)</f>
        <v>KBFC</v>
      </c>
      <c r="Q157" t="str">
        <f>IF(COUNTIF(A157,"*Hard*")=1,"Hard",IF(COUNTIF(A157,"*Medium*")=1,"Medium","Easy"))</f>
        <v>Medium</v>
      </c>
      <c r="R157" t="str">
        <f>_xlfn.CONCAT(B157," &amp; ", C157 )</f>
        <v>143875 &amp; 6896</v>
      </c>
      <c r="S157" t="str">
        <f>_xlfn.CONCAT(D157," &amp; ", E157)</f>
        <v>21494 &amp; 5127</v>
      </c>
      <c r="T157" t="str">
        <f>_xlfn.CONCAT(TEXT(ROUND(K157,3),"#,##0.000")," &amp; Precision \cr")</f>
        <v>0.426 &amp; Precision \cr</v>
      </c>
      <c r="U157" t="str">
        <f>_xlfn.CONCAT(TEXT(ROUND(L157,3),"#,##0.000")," &amp; Recall \cr")</f>
        <v>0.193 &amp; Recall \cr</v>
      </c>
      <c r="V157" t="str">
        <f>_xlfn.CONCAT(TEXT(ROUND(M157,3),"#,##0.000")," &amp; F1 \cr")</f>
        <v>0.265 &amp; F1 \cr</v>
      </c>
      <c r="W157" t="str">
        <f>_xlfn.CONCAT(TEXT(ROUND(J157,3),"#,##0.000")," &amp; AUC \cr")</f>
        <v>0.712 &amp; AUC \cr</v>
      </c>
      <c r="X157" t="str">
        <f>_xlfn.CONCAT(TEXT(ROUND(I157,3),"#,##0.000")," &amp; $p$ \cr")</f>
        <v>0.706 &amp; $p$ \cr</v>
      </c>
      <c r="Y157" t="str">
        <f>_xlfn.CONCAT(A157," &amp; ",TEXT(ROUND(K157,4),"#,##0.0000"), " &amp; ", TEXT(ROUND(L157,4),"#,##0.0000"), " &amp; ", TEXT(ROUND(M157,4),"#,##0.0000"), " &amp; ", TEXT(ROUND(J157,4),"#,##0.0000"), " \cr")</f>
        <v>KBFC_Medium_Tomek_1_alpha_target_gamma_0_0_v1_Linear_Transform &amp; 0.4264 &amp; 0.1926 &amp; 0.2654 &amp; 0.7124 \cr</v>
      </c>
    </row>
    <row r="158" spans="1:25" x14ac:dyDescent="0.2">
      <c r="A158" t="s">
        <v>481</v>
      </c>
      <c r="B158">
        <v>144199</v>
      </c>
      <c r="C158">
        <v>6572</v>
      </c>
      <c r="D158">
        <v>21740</v>
      </c>
      <c r="E158">
        <v>4881</v>
      </c>
      <c r="F158">
        <f>B158+C158</f>
        <v>150771</v>
      </c>
      <c r="G158">
        <f>D158+E158</f>
        <v>26621</v>
      </c>
      <c r="H158">
        <f>B158+C158+D158+E158</f>
        <v>177392</v>
      </c>
      <c r="I158">
        <v>0.34154404786884501</v>
      </c>
      <c r="J158">
        <v>0.70514727148455703</v>
      </c>
      <c r="K158">
        <f>E158/(C158+E158+0.00001)</f>
        <v>0.426176547257333</v>
      </c>
      <c r="L158">
        <f>E158/(D158+E158+0.00001)</f>
        <v>0.18335148935676665</v>
      </c>
      <c r="M158">
        <f>2/(1/(K158+0.00001)+1/(L158+0.00001))</f>
        <v>0.25640702735425719</v>
      </c>
      <c r="N158">
        <f>(B158+E158)/(B158+C158+D158+E158)</f>
        <v>0.8403986651032741</v>
      </c>
      <c r="O158">
        <f>COUNTIF(A158,"*Linear*")</f>
        <v>1</v>
      </c>
      <c r="P158" t="str">
        <f>LEFT(A158, FIND("_", A158)-1)</f>
        <v>LRC</v>
      </c>
      <c r="Q158" t="str">
        <f>IF(COUNTIF(A158,"*Hard*")=1,"Hard",IF(COUNTIF(A158,"*Medium*")=1,"Medium","Easy"))</f>
        <v>Medium</v>
      </c>
      <c r="R158" t="str">
        <f>_xlfn.CONCAT(B158," &amp; ", C158 )</f>
        <v>144199 &amp; 6572</v>
      </c>
      <c r="S158" t="str">
        <f>_xlfn.CONCAT(D158," &amp; ", E158)</f>
        <v>21740 &amp; 4881</v>
      </c>
      <c r="T158" t="str">
        <f>_xlfn.CONCAT(TEXT(ROUND(K158,3),"#,##0.000")," &amp; Precision \cr")</f>
        <v>0.426 &amp; Precision \cr</v>
      </c>
      <c r="U158" t="str">
        <f>_xlfn.CONCAT(TEXT(ROUND(L158,3),"#,##0.000")," &amp; Recall \cr")</f>
        <v>0.183 &amp; Recall \cr</v>
      </c>
      <c r="V158" t="str">
        <f>_xlfn.CONCAT(TEXT(ROUND(M158,3),"#,##0.000")," &amp; F1 \cr")</f>
        <v>0.256 &amp; F1 \cr</v>
      </c>
      <c r="W158" t="str">
        <f>_xlfn.CONCAT(TEXT(ROUND(J158,3),"#,##0.000")," &amp; AUC \cr")</f>
        <v>0.705 &amp; AUC \cr</v>
      </c>
      <c r="X158" t="str">
        <f>_xlfn.CONCAT(TEXT(ROUND(I158,3),"#,##0.000")," &amp; $p$ \cr")</f>
        <v>0.342 &amp; $p$ \cr</v>
      </c>
      <c r="Y158" t="str">
        <f>_xlfn.CONCAT(A158," &amp; ",TEXT(ROUND(K158,4),"#,##0.0000"), " &amp; ", TEXT(ROUND(L158,4),"#,##0.0000"), " &amp; ", TEXT(ROUND(M158,4),"#,##0.0000"), " &amp; ", TEXT(ROUND(J158,4),"#,##0.0000"), " \cr")</f>
        <v>LRC_Medium_Tomek_2_alpha_0_5_v2_Linear_Transform &amp; 0.4262 &amp; 0.1834 &amp; 0.2564 &amp; 0.7051 \cr</v>
      </c>
    </row>
    <row r="159" spans="1:25" x14ac:dyDescent="0.2">
      <c r="A159" t="s">
        <v>185</v>
      </c>
      <c r="B159">
        <v>144350</v>
      </c>
      <c r="C159">
        <v>6421</v>
      </c>
      <c r="D159">
        <v>21854</v>
      </c>
      <c r="E159">
        <v>4767</v>
      </c>
      <c r="F159">
        <f>B159+C159</f>
        <v>150771</v>
      </c>
      <c r="G159">
        <f>D159+E159</f>
        <v>26621</v>
      </c>
      <c r="H159">
        <f>B159+C159+D159+E159</f>
        <v>177392</v>
      </c>
      <c r="I159">
        <v>0.65276227500289596</v>
      </c>
      <c r="J159">
        <v>0.71247098654136998</v>
      </c>
      <c r="K159">
        <f>E159/(C159+E159+0.00001)</f>
        <v>0.42608151552906554</v>
      </c>
      <c r="L159">
        <f>E159/(D159+E159+0.00001)</f>
        <v>0.17906915586226319</v>
      </c>
      <c r="M159">
        <f>2/(1/(K159+0.00001)+1/(L159+0.00001))</f>
        <v>0.25217384955417327</v>
      </c>
      <c r="N159">
        <f>(B159+E159)/(B159+C159+D159+E159)</f>
        <v>0.84060724271669518</v>
      </c>
      <c r="O159">
        <f>COUNTIF(A159,"*Linear*")</f>
        <v>1</v>
      </c>
      <c r="P159" t="str">
        <f>LEFT(A159, FIND("_", A159)-1)</f>
        <v>KBFC</v>
      </c>
      <c r="Q159" t="str">
        <f>IF(COUNTIF(A159,"*Hard*")=1,"Hard",IF(COUNTIF(A159,"*Medium*")=1,"Medium","Easy"))</f>
        <v>Medium</v>
      </c>
      <c r="R159" t="str">
        <f>_xlfn.CONCAT(B159," &amp; ", C159 )</f>
        <v>144350 &amp; 6421</v>
      </c>
      <c r="S159" t="str">
        <f>_xlfn.CONCAT(D159," &amp; ", E159)</f>
        <v>21854 &amp; 4767</v>
      </c>
      <c r="T159" t="str">
        <f>_xlfn.CONCAT(TEXT(ROUND(K159,3),"#,##0.000")," &amp; Precision \cr")</f>
        <v>0.426 &amp; Precision \cr</v>
      </c>
      <c r="U159" t="str">
        <f>_xlfn.CONCAT(TEXT(ROUND(L159,3),"#,##0.000")," &amp; Recall \cr")</f>
        <v>0.179 &amp; Recall \cr</v>
      </c>
      <c r="V159" t="str">
        <f>_xlfn.CONCAT(TEXT(ROUND(M159,3),"#,##0.000")," &amp; F1 \cr")</f>
        <v>0.252 &amp; F1 \cr</v>
      </c>
      <c r="W159" t="str">
        <f>_xlfn.CONCAT(TEXT(ROUND(J159,3),"#,##0.000")," &amp; AUC \cr")</f>
        <v>0.712 &amp; AUC \cr</v>
      </c>
      <c r="X159" t="str">
        <f>_xlfn.CONCAT(TEXT(ROUND(I159,3),"#,##0.000")," &amp; $p$ \cr")</f>
        <v>0.653 &amp; $p$ \cr</v>
      </c>
      <c r="Y159" t="str">
        <f>_xlfn.CONCAT(A159," &amp; ",TEXT(ROUND(K159,4),"#,##0.0000"), " &amp; ", TEXT(ROUND(L159,4),"#,##0.0000"), " &amp; ", TEXT(ROUND(M159,4),"#,##0.0000"), " &amp; ", TEXT(ROUND(J159,4),"#,##0.0000"), " \cr")</f>
        <v>KBFC_Medium_Tomek_0_alpha_target_gamma_0_5_v1_Linear_Transform &amp; 0.4261 &amp; 0.1791 &amp; 0.2522 &amp; 0.7125 \cr</v>
      </c>
    </row>
    <row r="160" spans="1:25" x14ac:dyDescent="0.2">
      <c r="A160" t="s">
        <v>477</v>
      </c>
      <c r="B160">
        <v>144284</v>
      </c>
      <c r="C160">
        <v>6487</v>
      </c>
      <c r="D160">
        <v>21807</v>
      </c>
      <c r="E160">
        <v>4814</v>
      </c>
      <c r="F160">
        <f>B160+C160</f>
        <v>150771</v>
      </c>
      <c r="G160">
        <f>D160+E160</f>
        <v>26621</v>
      </c>
      <c r="H160">
        <f>B160+C160+D160+E160</f>
        <v>177392</v>
      </c>
      <c r="I160">
        <v>0.51001410723829299</v>
      </c>
      <c r="J160">
        <v>0.70530860568169995</v>
      </c>
      <c r="K160">
        <f>E160/(C160+E160+0.00001)</f>
        <v>0.42598000139281478</v>
      </c>
      <c r="L160">
        <f>E160/(D160+E160+0.00001)</f>
        <v>0.18083467932052338</v>
      </c>
      <c r="M160">
        <f>2/(1/(K160+0.00001)+1/(L160+0.00001))</f>
        <v>0.25390119465510508</v>
      </c>
      <c r="N160">
        <f>(B160+E160)/(B160+C160+D160+E160)</f>
        <v>0.84050013529358714</v>
      </c>
      <c r="O160">
        <f>COUNTIF(A160,"*Linear*")</f>
        <v>1</v>
      </c>
      <c r="P160" t="str">
        <f>LEFT(A160, FIND("_", A160)-1)</f>
        <v>LRC</v>
      </c>
      <c r="Q160" t="str">
        <f>IF(COUNTIF(A160,"*Hard*")=1,"Hard",IF(COUNTIF(A160,"*Medium*")=1,"Medium","Easy"))</f>
        <v>Medium</v>
      </c>
      <c r="R160" t="str">
        <f>_xlfn.CONCAT(B160," &amp; ", C160 )</f>
        <v>144284 &amp; 6487</v>
      </c>
      <c r="S160" t="str">
        <f>_xlfn.CONCAT(D160," &amp; ", E160)</f>
        <v>21807 &amp; 4814</v>
      </c>
      <c r="T160" t="str">
        <f>_xlfn.CONCAT(TEXT(ROUND(K160,3),"#,##0.000")," &amp; Precision \cr")</f>
        <v>0.426 &amp; Precision \cr</v>
      </c>
      <c r="U160" t="str">
        <f>_xlfn.CONCAT(TEXT(ROUND(L160,3),"#,##0.000")," &amp; Recall \cr")</f>
        <v>0.181 &amp; Recall \cr</v>
      </c>
      <c r="V160" t="str">
        <f>_xlfn.CONCAT(TEXT(ROUND(M160,3),"#,##0.000")," &amp; F1 \cr")</f>
        <v>0.254 &amp; F1 \cr</v>
      </c>
      <c r="W160" t="str">
        <f>_xlfn.CONCAT(TEXT(ROUND(J160,3),"#,##0.000")," &amp; AUC \cr")</f>
        <v>0.705 &amp; AUC \cr</v>
      </c>
      <c r="X160" t="str">
        <f>_xlfn.CONCAT(TEXT(ROUND(I160,3),"#,##0.000")," &amp; $p$ \cr")</f>
        <v>0.510 &amp; $p$ \cr</v>
      </c>
      <c r="Y160" t="str">
        <f>_xlfn.CONCAT(A160," &amp; ",TEXT(ROUND(K160,4),"#,##0.0000"), " &amp; ", TEXT(ROUND(L160,4),"#,##0.0000"), " &amp; ", TEXT(ROUND(M160,4),"#,##0.0000"), " &amp; ", TEXT(ROUND(J160,4),"#,##0.0000"), " \cr")</f>
        <v>LRC_Medium_Tomek_1_alpha_target_v2_Linear_Transform &amp; 0.4260 &amp; 0.1808 &amp; 0.2539 &amp; 0.7053 \cr</v>
      </c>
    </row>
    <row r="161" spans="1:25" x14ac:dyDescent="0.2">
      <c r="A161" t="s">
        <v>193</v>
      </c>
      <c r="B161">
        <v>144207</v>
      </c>
      <c r="C161">
        <v>6564</v>
      </c>
      <c r="D161">
        <v>21750</v>
      </c>
      <c r="E161">
        <v>4871</v>
      </c>
      <c r="F161">
        <f>B161+C161</f>
        <v>150771</v>
      </c>
      <c r="G161">
        <f>D161+E161</f>
        <v>26621</v>
      </c>
      <c r="H161">
        <f>B161+C161+D161+E161</f>
        <v>177392</v>
      </c>
      <c r="I161">
        <v>0.57406286876648605</v>
      </c>
      <c r="J161">
        <v>0.71329644953289795</v>
      </c>
      <c r="K161">
        <f>E161/(C161+E161+0.00001)</f>
        <v>0.42597288987671805</v>
      </c>
      <c r="L161">
        <f>E161/(D161+E161+0.00001)</f>
        <v>0.18297584606777512</v>
      </c>
      <c r="M161">
        <f>2/(1/(K161+0.00001)+1/(L161+0.00001))</f>
        <v>0.25600276307646797</v>
      </c>
      <c r="N161">
        <f>(B161+E161)/(B161+C161+D161+E161)</f>
        <v>0.84038739063768375</v>
      </c>
      <c r="O161">
        <f>COUNTIF(A161,"*Linear*")</f>
        <v>1</v>
      </c>
      <c r="P161" t="str">
        <f>LEFT(A161, FIND("_", A161)-1)</f>
        <v>KBFC</v>
      </c>
      <c r="Q161" t="str">
        <f>IF(COUNTIF(A161,"*Hard*")=1,"Hard",IF(COUNTIF(A161,"*Medium*")=1,"Medium","Easy"))</f>
        <v>Medium</v>
      </c>
      <c r="R161" t="str">
        <f>_xlfn.CONCAT(B161," &amp; ", C161 )</f>
        <v>144207 &amp; 6564</v>
      </c>
      <c r="S161" t="str">
        <f>_xlfn.CONCAT(D161," &amp; ", E161)</f>
        <v>21750 &amp; 4871</v>
      </c>
      <c r="T161" t="str">
        <f>_xlfn.CONCAT(TEXT(ROUND(K161,3),"#,##0.000")," &amp; Precision \cr")</f>
        <v>0.426 &amp; Precision \cr</v>
      </c>
      <c r="U161" t="str">
        <f>_xlfn.CONCAT(TEXT(ROUND(L161,3),"#,##0.000")," &amp; Recall \cr")</f>
        <v>0.183 &amp; Recall \cr</v>
      </c>
      <c r="V161" t="str">
        <f>_xlfn.CONCAT(TEXT(ROUND(M161,3),"#,##0.000")," &amp; F1 \cr")</f>
        <v>0.256 &amp; F1 \cr</v>
      </c>
      <c r="W161" t="str">
        <f>_xlfn.CONCAT(TEXT(ROUND(J161,3),"#,##0.000")," &amp; AUC \cr")</f>
        <v>0.713 &amp; AUC \cr</v>
      </c>
      <c r="X161" t="str">
        <f>_xlfn.CONCAT(TEXT(ROUND(I161,3),"#,##0.000")," &amp; $p$ \cr")</f>
        <v>0.574 &amp; $p$ \cr</v>
      </c>
      <c r="Y161" t="str">
        <f>_xlfn.CONCAT(A161," &amp; ",TEXT(ROUND(K161,4),"#,##0.0000"), " &amp; ", TEXT(ROUND(L161,4),"#,##0.0000"), " &amp; ", TEXT(ROUND(M161,4),"#,##0.0000"), " &amp; ", TEXT(ROUND(J161,4),"#,##0.0000"), " \cr")</f>
        <v>KBFC_Medium_Tomek_0_alpha_target_gamma_2_0_v1_Linear_Transform &amp; 0.4260 &amp; 0.1830 &amp; 0.2560 &amp; 0.7133 \cr</v>
      </c>
    </row>
    <row r="162" spans="1:25" x14ac:dyDescent="0.2">
      <c r="A162" t="s">
        <v>489</v>
      </c>
      <c r="B162">
        <v>144243</v>
      </c>
      <c r="C162">
        <v>6528</v>
      </c>
      <c r="D162">
        <v>21782</v>
      </c>
      <c r="E162">
        <v>4839</v>
      </c>
      <c r="F162">
        <f>B162+C162</f>
        <v>150771</v>
      </c>
      <c r="G162">
        <f>D162+E162</f>
        <v>26621</v>
      </c>
      <c r="H162">
        <f>B162+C162+D162+E162</f>
        <v>177392</v>
      </c>
      <c r="I162">
        <v>0.51211776249419405</v>
      </c>
      <c r="J162">
        <v>0.70529970137284004</v>
      </c>
      <c r="K162">
        <f>E162/(C162+E162+0.00001)</f>
        <v>0.4257059906521457</v>
      </c>
      <c r="L162">
        <f>E162/(D162+E162+0.00001)</f>
        <v>0.18177378754300222</v>
      </c>
      <c r="M162">
        <f>2/(1/(K162+0.00001)+1/(L162+0.00001))</f>
        <v>0.25477627474461018</v>
      </c>
      <c r="N162">
        <f>(B162+E162)/(B162+C162+D162+E162)</f>
        <v>0.84040993956886445</v>
      </c>
      <c r="O162">
        <f>COUNTIF(A162,"*Linear*")</f>
        <v>1</v>
      </c>
      <c r="P162" t="str">
        <f>LEFT(A162, FIND("_", A162)-1)</f>
        <v>LRC</v>
      </c>
      <c r="Q162" t="str">
        <f>IF(COUNTIF(A162,"*Hard*")=1,"Hard",IF(COUNTIF(A162,"*Medium*")=1,"Medium","Easy"))</f>
        <v>Medium</v>
      </c>
      <c r="R162" t="str">
        <f>_xlfn.CONCAT(B162," &amp; ", C162 )</f>
        <v>144243 &amp; 6528</v>
      </c>
      <c r="S162" t="str">
        <f>_xlfn.CONCAT(D162," &amp; ", E162)</f>
        <v>21782 &amp; 4839</v>
      </c>
      <c r="T162" t="str">
        <f>_xlfn.CONCAT(TEXT(ROUND(K162,3),"#,##0.000")," &amp; Precision \cr")</f>
        <v>0.426 &amp; Precision \cr</v>
      </c>
      <c r="U162" t="str">
        <f>_xlfn.CONCAT(TEXT(ROUND(L162,3),"#,##0.000")," &amp; Recall \cr")</f>
        <v>0.182 &amp; Recall \cr</v>
      </c>
      <c r="V162" t="str">
        <f>_xlfn.CONCAT(TEXT(ROUND(M162,3),"#,##0.000")," &amp; F1 \cr")</f>
        <v>0.255 &amp; F1 \cr</v>
      </c>
      <c r="W162" t="str">
        <f>_xlfn.CONCAT(TEXT(ROUND(J162,3),"#,##0.000")," &amp; AUC \cr")</f>
        <v>0.705 &amp; AUC \cr</v>
      </c>
      <c r="X162" t="str">
        <f>_xlfn.CONCAT(TEXT(ROUND(I162,3),"#,##0.000")," &amp; $p$ \cr")</f>
        <v>0.512 &amp; $p$ \cr</v>
      </c>
      <c r="Y162" t="str">
        <f>_xlfn.CONCAT(A162," &amp; ",TEXT(ROUND(K162,4),"#,##0.0000"), " &amp; ", TEXT(ROUND(L162,4),"#,##0.0000"), " &amp; ", TEXT(ROUND(M162,4),"#,##0.0000"), " &amp; ", TEXT(ROUND(J162,4),"#,##0.0000"), " \cr")</f>
        <v>LRC_Medium_Tomek_2_alpha_target_v2_Linear_Transform &amp; 0.4257 &amp; 0.1818 &amp; 0.2548 &amp; 0.7053 \cr</v>
      </c>
    </row>
    <row r="163" spans="1:25" x14ac:dyDescent="0.2">
      <c r="A163" t="s">
        <v>47</v>
      </c>
      <c r="B163">
        <v>143476</v>
      </c>
      <c r="C163">
        <v>7295</v>
      </c>
      <c r="D163">
        <v>21221</v>
      </c>
      <c r="E163">
        <v>5400</v>
      </c>
      <c r="F163">
        <f>B163+C163</f>
        <v>150771</v>
      </c>
      <c r="G163">
        <f>D163+E163</f>
        <v>26621</v>
      </c>
      <c r="H163">
        <f>B163+C163+D163+E163</f>
        <v>177392</v>
      </c>
      <c r="I163">
        <v>0.52876581308376203</v>
      </c>
      <c r="J163">
        <v>0.73085561916418795</v>
      </c>
      <c r="K163">
        <f>E163/(C163+E163+0.00001)</f>
        <v>0.42536431632503796</v>
      </c>
      <c r="L163">
        <f>E163/(D163+E163+0.00001)</f>
        <v>0.20284737605542716</v>
      </c>
      <c r="M163">
        <f>2/(1/(K163+0.00001)+1/(L163+0.00001))</f>
        <v>0.27470857869045529</v>
      </c>
      <c r="N163">
        <f>(B163+E163)/(B163+C163+D163+E163)</f>
        <v>0.83924866961306033</v>
      </c>
      <c r="O163">
        <f>COUNTIF(A163,"*Linear*")</f>
        <v>1</v>
      </c>
      <c r="P163" t="str">
        <f>LEFT(A163, FIND("_", A163)-1)</f>
        <v>EEC</v>
      </c>
      <c r="Q163" t="str">
        <f>IF(COUNTIF(A163,"*Hard*")=1,"Hard",IF(COUNTIF(A163,"*Medium*")=1,"Medium","Easy"))</f>
        <v>Hard</v>
      </c>
      <c r="R163" t="str">
        <f>_xlfn.CONCAT(B163," &amp; ", C163 )</f>
        <v>143476 &amp; 7295</v>
      </c>
      <c r="S163" t="str">
        <f>_xlfn.CONCAT(D163," &amp; ", E163)</f>
        <v>21221 &amp; 5400</v>
      </c>
      <c r="T163" t="str">
        <f>_xlfn.CONCAT(TEXT(ROUND(K163,3),"#,##0.000")," &amp; Precision \cr")</f>
        <v>0.425 &amp; Precision \cr</v>
      </c>
      <c r="U163" t="str">
        <f>_xlfn.CONCAT(TEXT(ROUND(L163,3),"#,##0.000")," &amp; Recall \cr")</f>
        <v>0.203 &amp; Recall \cr</v>
      </c>
      <c r="V163" t="str">
        <f>_xlfn.CONCAT(TEXT(ROUND(M163,3),"#,##0.000")," &amp; F1 \cr")</f>
        <v>0.275 &amp; F1 \cr</v>
      </c>
      <c r="W163" t="str">
        <f>_xlfn.CONCAT(TEXT(ROUND(J163,3),"#,##0.000")," &amp; AUC \cr")</f>
        <v>0.731 &amp; AUC \cr</v>
      </c>
      <c r="X163" t="str">
        <f>_xlfn.CONCAT(TEXT(ROUND(I163,3),"#,##0.000")," &amp; $p$ \cr")</f>
        <v>0.529 &amp; $p$ \cr</v>
      </c>
      <c r="Y163" t="str">
        <f>_xlfn.CONCAT(A163," &amp; ",TEXT(ROUND(K163,4),"#,##0.0000"), " &amp; ", TEXT(ROUND(L163,4),"#,##0.0000"), " &amp; ", TEXT(ROUND(M163,4),"#,##0.0000"), " &amp; ", TEXT(ROUND(J163,4),"#,##0.0000"), " \cr")</f>
        <v>EEC_Hard_Tomek_0_v2_Linear_Transform &amp; 0.4254 &amp; 0.2028 &amp; 0.2747 &amp; 0.7309 \cr</v>
      </c>
    </row>
    <row r="164" spans="1:25" x14ac:dyDescent="0.2">
      <c r="A164" t="s">
        <v>353</v>
      </c>
      <c r="B164">
        <v>144232</v>
      </c>
      <c r="C164">
        <v>6539</v>
      </c>
      <c r="D164">
        <v>21782</v>
      </c>
      <c r="E164">
        <v>4839</v>
      </c>
      <c r="F164">
        <f>B164+C164</f>
        <v>150771</v>
      </c>
      <c r="G164">
        <f>D164+E164</f>
        <v>26621</v>
      </c>
      <c r="H164">
        <f>B164+C164+D164+E164</f>
        <v>177392</v>
      </c>
      <c r="I164">
        <v>0.32601990169793399</v>
      </c>
      <c r="J164">
        <v>0.70516839477042703</v>
      </c>
      <c r="K164">
        <f>E164/(C164+E164+0.00001)</f>
        <v>0.42529442746941959</v>
      </c>
      <c r="L164">
        <f>E164/(D164+E164+0.00001)</f>
        <v>0.18177378754300222</v>
      </c>
      <c r="M164">
        <f>2/(1/(K164+0.00001)+1/(L164+0.00001))</f>
        <v>0.25470252188182319</v>
      </c>
      <c r="N164">
        <f>(B164+E164)/(B164+C164+D164+E164)</f>
        <v>0.84034793000811758</v>
      </c>
      <c r="O164">
        <f>COUNTIF(A164,"*Linear*")</f>
        <v>1</v>
      </c>
      <c r="P164" t="str">
        <f>LEFT(A164, FIND("_", A164)-1)</f>
        <v>LRC</v>
      </c>
      <c r="Q164" t="str">
        <f>IF(COUNTIF(A164,"*Hard*")=1,"Hard",IF(COUNTIF(A164,"*Medium*")=1,"Medium","Easy"))</f>
        <v>Medium</v>
      </c>
      <c r="R164" t="str">
        <f>_xlfn.CONCAT(B164," &amp; ", C164 )</f>
        <v>144232 &amp; 6539</v>
      </c>
      <c r="S164" t="str">
        <f>_xlfn.CONCAT(D164," &amp; ", E164)</f>
        <v>21782 &amp; 4839</v>
      </c>
      <c r="T164" t="str">
        <f>_xlfn.CONCAT(TEXT(ROUND(K164,3),"#,##0.000")," &amp; Precision \cr")</f>
        <v>0.425 &amp; Precision \cr</v>
      </c>
      <c r="U164" t="str">
        <f>_xlfn.CONCAT(TEXT(ROUND(L164,3),"#,##0.000")," &amp; Recall \cr")</f>
        <v>0.182 &amp; Recall \cr</v>
      </c>
      <c r="V164" t="str">
        <f>_xlfn.CONCAT(TEXT(ROUND(M164,3),"#,##0.000")," &amp; F1 \cr")</f>
        <v>0.255 &amp; F1 \cr</v>
      </c>
      <c r="W164" t="str">
        <f>_xlfn.CONCAT(TEXT(ROUND(J164,3),"#,##0.000")," &amp; AUC \cr")</f>
        <v>0.705 &amp; AUC \cr</v>
      </c>
      <c r="X164" t="str">
        <f>_xlfn.CONCAT(TEXT(ROUND(I164,3),"#,##0.000")," &amp; $p$ \cr")</f>
        <v>0.326 &amp; $p$ \cr</v>
      </c>
      <c r="Y164" t="str">
        <f>_xlfn.CONCAT(A164," &amp; ",TEXT(ROUND(K164,4),"#,##0.0000"), " &amp; ", TEXT(ROUND(L164,4),"#,##0.0000"), " &amp; ", TEXT(ROUND(M164,4),"#,##0.0000"), " &amp; ", TEXT(ROUND(J164,4),"#,##0.0000"), " \cr")</f>
        <v>LRC_Medium_Tomek_0_alpha_0_5_v2_Linear_Transform &amp; 0.4253 &amp; 0.1818 &amp; 0.2547 &amp; 0.7052 \cr</v>
      </c>
    </row>
    <row r="165" spans="1:25" x14ac:dyDescent="0.2">
      <c r="A165" t="s">
        <v>219</v>
      </c>
      <c r="B165">
        <v>144300</v>
      </c>
      <c r="C165">
        <v>6471</v>
      </c>
      <c r="D165">
        <v>21833</v>
      </c>
      <c r="E165">
        <v>4788</v>
      </c>
      <c r="F165">
        <f>B165+C165</f>
        <v>150771</v>
      </c>
      <c r="G165">
        <f>D165+E165</f>
        <v>26621</v>
      </c>
      <c r="H165">
        <f>B165+C165+D165+E165</f>
        <v>177392</v>
      </c>
      <c r="I165">
        <v>0.50042959715513402</v>
      </c>
      <c r="J165">
        <v>0.70511115047138295</v>
      </c>
      <c r="K165">
        <f>E165/(C165+E165+0.00001)</f>
        <v>0.42525979178856044</v>
      </c>
      <c r="L165">
        <f>E165/(D165+E165+0.00001)</f>
        <v>0.1798580067691454</v>
      </c>
      <c r="M165">
        <f>2/(1/(K165+0.00001)+1/(L165+0.00001))</f>
        <v>0.25280995492415453</v>
      </c>
      <c r="N165">
        <f>(B165+E165)/(B165+C165+D165+E165)</f>
        <v>0.84044376296563539</v>
      </c>
      <c r="O165">
        <f>COUNTIF(A165,"*Linear*")</f>
        <v>1</v>
      </c>
      <c r="P165" t="str">
        <f>LEFT(A165, FIND("_", A165)-1)</f>
        <v>RUSBoost</v>
      </c>
      <c r="Q165" t="str">
        <f>IF(COUNTIF(A165,"*Hard*")=1,"Hard",IF(COUNTIF(A165,"*Medium*")=1,"Medium","Easy"))</f>
        <v>Medium</v>
      </c>
      <c r="R165" t="str">
        <f>_xlfn.CONCAT(B165," &amp; ", C165 )</f>
        <v>144300 &amp; 6471</v>
      </c>
      <c r="S165" t="str">
        <f>_xlfn.CONCAT(D165," &amp; ", E165)</f>
        <v>21833 &amp; 4788</v>
      </c>
      <c r="T165" t="str">
        <f>_xlfn.CONCAT(TEXT(ROUND(K165,3),"#,##0.000")," &amp; Precision \cr")</f>
        <v>0.425 &amp; Precision \cr</v>
      </c>
      <c r="U165" t="str">
        <f>_xlfn.CONCAT(TEXT(ROUND(L165,3),"#,##0.000")," &amp; Recall \cr")</f>
        <v>0.180 &amp; Recall \cr</v>
      </c>
      <c r="V165" t="str">
        <f>_xlfn.CONCAT(TEXT(ROUND(M165,3),"#,##0.000")," &amp; F1 \cr")</f>
        <v>0.253 &amp; F1 \cr</v>
      </c>
      <c r="W165" t="str">
        <f>_xlfn.CONCAT(TEXT(ROUND(J165,3),"#,##0.000")," &amp; AUC \cr")</f>
        <v>0.705 &amp; AUC \cr</v>
      </c>
      <c r="X165" t="str">
        <f>_xlfn.CONCAT(TEXT(ROUND(I165,3),"#,##0.000")," &amp; $p$ \cr")</f>
        <v>0.500 &amp; $p$ \cr</v>
      </c>
      <c r="Y165" t="str">
        <f>_xlfn.CONCAT(A165," &amp; ",TEXT(ROUND(K165,4),"#,##0.0000"), " &amp; ", TEXT(ROUND(L165,4),"#,##0.0000"), " &amp; ", TEXT(ROUND(M165,4),"#,##0.0000"), " &amp; ", TEXT(ROUND(J165,4),"#,##0.0000"), " \cr")</f>
        <v>RUSBoost_Medium_Tomek_0_v2_Linear_Transform &amp; 0.4253 &amp; 0.1799 &amp; 0.2528 &amp; 0.7051 \cr</v>
      </c>
    </row>
    <row r="166" spans="1:25" x14ac:dyDescent="0.2">
      <c r="A166" t="s">
        <v>369</v>
      </c>
      <c r="B166">
        <v>144432</v>
      </c>
      <c r="C166">
        <v>6339</v>
      </c>
      <c r="D166">
        <v>21933</v>
      </c>
      <c r="E166">
        <v>4688</v>
      </c>
      <c r="F166">
        <f>B166+C166</f>
        <v>150771</v>
      </c>
      <c r="G166">
        <f>D166+E166</f>
        <v>26621</v>
      </c>
      <c r="H166">
        <f>B166+C166+D166+E166</f>
        <v>177392</v>
      </c>
      <c r="I166">
        <v>0.49842068671009099</v>
      </c>
      <c r="J166">
        <v>0.70532044371105596</v>
      </c>
      <c r="K166">
        <f>E166/(C166+E166+0.00001)</f>
        <v>0.42513829652204743</v>
      </c>
      <c r="L166">
        <f>E166/(D166+E166+0.00001)</f>
        <v>0.17610157387923009</v>
      </c>
      <c r="M166">
        <f>2/(1/(K166+0.00001)+1/(L166+0.00001))</f>
        <v>0.2490554893763364</v>
      </c>
      <c r="N166">
        <f>(B166+E166)/(B166+C166+D166+E166)</f>
        <v>0.84062415441508076</v>
      </c>
      <c r="O166">
        <f>COUNTIF(A166,"*Linear*")</f>
        <v>1</v>
      </c>
      <c r="P166" t="str">
        <f>LEFT(A166, FIND("_", A166)-1)</f>
        <v>AdaBoost</v>
      </c>
      <c r="Q166" t="str">
        <f>IF(COUNTIF(A166,"*Hard*")=1,"Hard",IF(COUNTIF(A166,"*Medium*")=1,"Medium","Easy"))</f>
        <v>Medium</v>
      </c>
      <c r="R166" t="str">
        <f>_xlfn.CONCAT(B166," &amp; ", C166 )</f>
        <v>144432 &amp; 6339</v>
      </c>
      <c r="S166" t="str">
        <f>_xlfn.CONCAT(D166," &amp; ", E166)</f>
        <v>21933 &amp; 4688</v>
      </c>
      <c r="T166" t="str">
        <f>_xlfn.CONCAT(TEXT(ROUND(K166,3),"#,##0.000")," &amp; Precision \cr")</f>
        <v>0.425 &amp; Precision \cr</v>
      </c>
      <c r="U166" t="str">
        <f>_xlfn.CONCAT(TEXT(ROUND(L166,3),"#,##0.000")," &amp; Recall \cr")</f>
        <v>0.176 &amp; Recall \cr</v>
      </c>
      <c r="V166" t="str">
        <f>_xlfn.CONCAT(TEXT(ROUND(M166,3),"#,##0.000")," &amp; F1 \cr")</f>
        <v>0.249 &amp; F1 \cr</v>
      </c>
      <c r="W166" t="str">
        <f>_xlfn.CONCAT(TEXT(ROUND(J166,3),"#,##0.000")," &amp; AUC \cr")</f>
        <v>0.705 &amp; AUC \cr</v>
      </c>
      <c r="X166" t="str">
        <f>_xlfn.CONCAT(TEXT(ROUND(I166,3),"#,##0.000")," &amp; $p$ \cr")</f>
        <v>0.498 &amp; $p$ \cr</v>
      </c>
      <c r="Y166" t="str">
        <f>_xlfn.CONCAT(A166," &amp; ",TEXT(ROUND(K166,4),"#,##0.0000"), " &amp; ", TEXT(ROUND(L166,4),"#,##0.0000"), " &amp; ", TEXT(ROUND(M166,4),"#,##0.0000"), " &amp; ", TEXT(ROUND(J166,4),"#,##0.0000"), " \cr")</f>
        <v>AdaBoost_Medium_Tomek_2_v2_Linear_Transform &amp; 0.4251 &amp; 0.1761 &amp; 0.2491 &amp; 0.7053 \cr</v>
      </c>
    </row>
    <row r="167" spans="1:25" x14ac:dyDescent="0.2">
      <c r="A167" t="s">
        <v>423</v>
      </c>
      <c r="B167">
        <v>144123</v>
      </c>
      <c r="C167">
        <v>6648</v>
      </c>
      <c r="D167">
        <v>21716</v>
      </c>
      <c r="E167">
        <v>4905</v>
      </c>
      <c r="F167">
        <f>B167+C167</f>
        <v>150771</v>
      </c>
      <c r="G167">
        <f>D167+E167</f>
        <v>26621</v>
      </c>
      <c r="H167">
        <f>B167+C167+D167+E167</f>
        <v>177392</v>
      </c>
      <c r="I167">
        <v>0.65695330956950704</v>
      </c>
      <c r="J167">
        <v>0.71216125641505601</v>
      </c>
      <c r="K167">
        <f>E167/(C167+E167+0.00001)</f>
        <v>0.42456504767197695</v>
      </c>
      <c r="L167">
        <f>E167/(D167+E167+0.00001)</f>
        <v>0.18425303325034634</v>
      </c>
      <c r="M167">
        <f>2/(1/(K167+0.00001)+1/(L167+0.00001))</f>
        <v>0.25699274923123622</v>
      </c>
      <c r="N167">
        <f>(B167+E167)/(B167+C167+D167+E167)</f>
        <v>0.84010552899792545</v>
      </c>
      <c r="O167">
        <f>COUNTIF(A167,"*Linear*")</f>
        <v>1</v>
      </c>
      <c r="P167" t="str">
        <f>LEFT(A167, FIND("_", A167)-1)</f>
        <v>KBFC</v>
      </c>
      <c r="Q167" t="str">
        <f>IF(COUNTIF(A167,"*Hard*")=1,"Hard",IF(COUNTIF(A167,"*Medium*")=1,"Medium","Easy"))</f>
        <v>Medium</v>
      </c>
      <c r="R167" t="str">
        <f>_xlfn.CONCAT(B167," &amp; ", C167 )</f>
        <v>144123 &amp; 6648</v>
      </c>
      <c r="S167" t="str">
        <f>_xlfn.CONCAT(D167," &amp; ", E167)</f>
        <v>21716 &amp; 4905</v>
      </c>
      <c r="T167" t="str">
        <f>_xlfn.CONCAT(TEXT(ROUND(K167,3),"#,##0.000")," &amp; Precision \cr")</f>
        <v>0.425 &amp; Precision \cr</v>
      </c>
      <c r="U167" t="str">
        <f>_xlfn.CONCAT(TEXT(ROUND(L167,3),"#,##0.000")," &amp; Recall \cr")</f>
        <v>0.184 &amp; Recall \cr</v>
      </c>
      <c r="V167" t="str">
        <f>_xlfn.CONCAT(TEXT(ROUND(M167,3),"#,##0.000")," &amp; F1 \cr")</f>
        <v>0.257 &amp; F1 \cr</v>
      </c>
      <c r="W167" t="str">
        <f>_xlfn.CONCAT(TEXT(ROUND(J167,3),"#,##0.000")," &amp; AUC \cr")</f>
        <v>0.712 &amp; AUC \cr</v>
      </c>
      <c r="X167" t="str">
        <f>_xlfn.CONCAT(TEXT(ROUND(I167,3),"#,##0.000")," &amp; $p$ \cr")</f>
        <v>0.657 &amp; $p$ \cr</v>
      </c>
      <c r="Y167" t="str">
        <f>_xlfn.CONCAT(A167," &amp; ",TEXT(ROUND(K167,4),"#,##0.0000"), " &amp; ", TEXT(ROUND(L167,4),"#,##0.0000"), " &amp; ", TEXT(ROUND(M167,4),"#,##0.0000"), " &amp; ", TEXT(ROUND(J167,4),"#,##0.0000"), " \cr")</f>
        <v>KBFC_Medium_Tomek_1_alpha_target_gamma_0_5_v1_Linear_Transform &amp; 0.4246 &amp; 0.1843 &amp; 0.2570 &amp; 0.7122 \cr</v>
      </c>
    </row>
    <row r="168" spans="1:25" x14ac:dyDescent="0.2">
      <c r="A168" t="s">
        <v>357</v>
      </c>
      <c r="B168">
        <v>144285</v>
      </c>
      <c r="C168">
        <v>6486</v>
      </c>
      <c r="D168">
        <v>21836</v>
      </c>
      <c r="E168">
        <v>4785</v>
      </c>
      <c r="F168">
        <f>B168+C168</f>
        <v>150771</v>
      </c>
      <c r="G168">
        <f>D168+E168</f>
        <v>26621</v>
      </c>
      <c r="H168">
        <f>B168+C168+D168+E168</f>
        <v>177392</v>
      </c>
      <c r="I168">
        <v>0.73772453473033595</v>
      </c>
      <c r="J168">
        <v>0.70545064509188804</v>
      </c>
      <c r="K168">
        <f>E168/(C168+E168+0.00001)</f>
        <v>0.42454085669014208</v>
      </c>
      <c r="L168">
        <f>E168/(D168+E168+0.00001)</f>
        <v>0.17974531378244796</v>
      </c>
      <c r="M168">
        <f>2/(1/(K168+0.00001)+1/(L168+0.00001))</f>
        <v>0.25257154796636344</v>
      </c>
      <c r="N168">
        <f>(B168+E168)/(B168+C168+D168+E168)</f>
        <v>0.84034229277532246</v>
      </c>
      <c r="O168">
        <f>COUNTIF(A168,"*Linear*")</f>
        <v>1</v>
      </c>
      <c r="P168" t="str">
        <f>LEFT(A168, FIND("_", A168)-1)</f>
        <v>LRC</v>
      </c>
      <c r="Q168" t="str">
        <f>IF(COUNTIF(A168,"*Hard*")=1,"Hard",IF(COUNTIF(A168,"*Medium*")=1,"Medium","Easy"))</f>
        <v>Medium</v>
      </c>
      <c r="R168" t="str">
        <f>_xlfn.CONCAT(B168," &amp; ", C168 )</f>
        <v>144285 &amp; 6486</v>
      </c>
      <c r="S168" t="str">
        <f>_xlfn.CONCAT(D168," &amp; ", E168)</f>
        <v>21836 &amp; 4785</v>
      </c>
      <c r="T168" t="str">
        <f>_xlfn.CONCAT(TEXT(ROUND(K168,3),"#,##0.000")," &amp; Precision \cr")</f>
        <v>0.425 &amp; Precision \cr</v>
      </c>
      <c r="U168" t="str">
        <f>_xlfn.CONCAT(TEXT(ROUND(L168,3),"#,##0.000")," &amp; Recall \cr")</f>
        <v>0.180 &amp; Recall \cr</v>
      </c>
      <c r="V168" t="str">
        <f>_xlfn.CONCAT(TEXT(ROUND(M168,3),"#,##0.000")," &amp; F1 \cr")</f>
        <v>0.253 &amp; F1 \cr</v>
      </c>
      <c r="W168" t="str">
        <f>_xlfn.CONCAT(TEXT(ROUND(J168,3),"#,##0.000")," &amp; AUC \cr")</f>
        <v>0.705 &amp; AUC \cr</v>
      </c>
      <c r="X168" t="str">
        <f>_xlfn.CONCAT(TEXT(ROUND(I168,3),"#,##0.000")," &amp; $p$ \cr")</f>
        <v>0.738 &amp; $p$ \cr</v>
      </c>
      <c r="Y168" t="str">
        <f>_xlfn.CONCAT(A168," &amp; ",TEXT(ROUND(K168,4),"#,##0.0000"), " &amp; ", TEXT(ROUND(L168,4),"#,##0.0000"), " &amp; ", TEXT(ROUND(M168,4),"#,##0.0000"), " &amp; ", TEXT(ROUND(J168,4),"#,##0.0000"), " \cr")</f>
        <v>LRC_Medium_Tomek_0_alpha_balanced_v2_Linear_Transform &amp; 0.4245 &amp; 0.1797 &amp; 0.2526 &amp; 0.7055 \cr</v>
      </c>
    </row>
    <row r="169" spans="1:25" x14ac:dyDescent="0.2">
      <c r="A169" t="s">
        <v>179</v>
      </c>
      <c r="B169">
        <v>143630</v>
      </c>
      <c r="C169">
        <v>7141</v>
      </c>
      <c r="D169">
        <v>21358</v>
      </c>
      <c r="E169">
        <v>5263</v>
      </c>
      <c r="F169">
        <f>B169+C169</f>
        <v>150771</v>
      </c>
      <c r="G169">
        <f>D169+E169</f>
        <v>26621</v>
      </c>
      <c r="H169">
        <f>B169+C169+D169+E169</f>
        <v>177392</v>
      </c>
      <c r="I169">
        <v>0.86275161919742804</v>
      </c>
      <c r="J169">
        <v>0.71517185297038599</v>
      </c>
      <c r="K169">
        <f>E169/(C169+E169+0.00001)</f>
        <v>0.42429861300846616</v>
      </c>
      <c r="L169">
        <f>E169/(D169+E169+0.00001)</f>
        <v>0.19770106299624318</v>
      </c>
      <c r="M169">
        <f>2/(1/(K169+0.00001)+1/(L169+0.00001))</f>
        <v>0.26973586255406584</v>
      </c>
      <c r="N169">
        <f>(B169+E169)/(B169+C169+D169+E169)</f>
        <v>0.83934450257057813</v>
      </c>
      <c r="O169">
        <f>COUNTIF(A169,"*Linear*")</f>
        <v>1</v>
      </c>
      <c r="P169" t="str">
        <f>LEFT(A169, FIND("_", A169)-1)</f>
        <v>KBFC</v>
      </c>
      <c r="Q169" t="str">
        <f>IF(COUNTIF(A169,"*Hard*")=1,"Hard",IF(COUNTIF(A169,"*Medium*")=1,"Medium","Easy"))</f>
        <v>Medium</v>
      </c>
      <c r="R169" t="str">
        <f>_xlfn.CONCAT(B169," &amp; ", C169 )</f>
        <v>143630 &amp; 7141</v>
      </c>
      <c r="S169" t="str">
        <f>_xlfn.CONCAT(D169," &amp; ", E169)</f>
        <v>21358 &amp; 5263</v>
      </c>
      <c r="T169" t="str">
        <f>_xlfn.CONCAT(TEXT(ROUND(K169,3),"#,##0.000")," &amp; Precision \cr")</f>
        <v>0.424 &amp; Precision \cr</v>
      </c>
      <c r="U169" t="str">
        <f>_xlfn.CONCAT(TEXT(ROUND(L169,3),"#,##0.000")," &amp; Recall \cr")</f>
        <v>0.198 &amp; Recall \cr</v>
      </c>
      <c r="V169" t="str">
        <f>_xlfn.CONCAT(TEXT(ROUND(M169,3),"#,##0.000")," &amp; F1 \cr")</f>
        <v>0.270 &amp; F1 \cr</v>
      </c>
      <c r="W169" t="str">
        <f>_xlfn.CONCAT(TEXT(ROUND(J169,3),"#,##0.000")," &amp; AUC \cr")</f>
        <v>0.715 &amp; AUC \cr</v>
      </c>
      <c r="X169" t="str">
        <f>_xlfn.CONCAT(TEXT(ROUND(I169,3),"#,##0.000")," &amp; $p$ \cr")</f>
        <v>0.863 &amp; $p$ \cr</v>
      </c>
      <c r="Y169" t="str">
        <f>_xlfn.CONCAT(A169," &amp; ",TEXT(ROUND(K169,4),"#,##0.0000"), " &amp; ", TEXT(ROUND(L169,4),"#,##0.0000"), " &amp; ", TEXT(ROUND(M169,4),"#,##0.0000"), " &amp; ", TEXT(ROUND(J169,4),"#,##0.0000"), " \cr")</f>
        <v>KBFC_Medium_Tomek_0_alpha_balanced_gamma_0_0_v2_Linear_Transform &amp; 0.4243 &amp; 0.1977 &amp; 0.2697 &amp; 0.7152 \cr</v>
      </c>
    </row>
    <row r="170" spans="1:25" x14ac:dyDescent="0.2">
      <c r="A170" t="s">
        <v>181</v>
      </c>
      <c r="B170">
        <v>144039</v>
      </c>
      <c r="C170">
        <v>6732</v>
      </c>
      <c r="D170">
        <v>21661</v>
      </c>
      <c r="E170">
        <v>4960</v>
      </c>
      <c r="F170">
        <f>B170+C170</f>
        <v>150771</v>
      </c>
      <c r="G170">
        <f>D170+E170</f>
        <v>26621</v>
      </c>
      <c r="H170">
        <f>B170+C170+D170+E170</f>
        <v>177392</v>
      </c>
      <c r="I170">
        <v>0.68901875098235899</v>
      </c>
      <c r="J170">
        <v>0.71295236124176498</v>
      </c>
      <c r="K170">
        <f>E170/(C170+E170+0.00001)</f>
        <v>0.42422168968164414</v>
      </c>
      <c r="L170">
        <f>E170/(D170+E170+0.00001)</f>
        <v>0.18631907133979975</v>
      </c>
      <c r="M170">
        <f>2/(1/(K170+0.00001)+1/(L170+0.00001))</f>
        <v>0.25893146699782305</v>
      </c>
      <c r="N170">
        <f>(B170+E170)/(B170+C170+D170+E170)</f>
        <v>0.83994204924686566</v>
      </c>
      <c r="O170">
        <f>COUNTIF(A170,"*Linear*")</f>
        <v>1</v>
      </c>
      <c r="P170" t="str">
        <f>LEFT(A170, FIND("_", A170)-1)</f>
        <v>KBFC</v>
      </c>
      <c r="Q170" t="str">
        <f>IF(COUNTIF(A170,"*Hard*")=1,"Hard",IF(COUNTIF(A170,"*Medium*")=1,"Medium","Easy"))</f>
        <v>Medium</v>
      </c>
      <c r="R170" t="str">
        <f>_xlfn.CONCAT(B170," &amp; ", C170 )</f>
        <v>144039 &amp; 6732</v>
      </c>
      <c r="S170" t="str">
        <f>_xlfn.CONCAT(D170," &amp; ", E170)</f>
        <v>21661 &amp; 4960</v>
      </c>
      <c r="T170" t="str">
        <f>_xlfn.CONCAT(TEXT(ROUND(K170,3),"#,##0.000")," &amp; Precision \cr")</f>
        <v>0.424 &amp; Precision \cr</v>
      </c>
      <c r="U170" t="str">
        <f>_xlfn.CONCAT(TEXT(ROUND(L170,3),"#,##0.000")," &amp; Recall \cr")</f>
        <v>0.186 &amp; Recall \cr</v>
      </c>
      <c r="V170" t="str">
        <f>_xlfn.CONCAT(TEXT(ROUND(M170,3),"#,##0.000")," &amp; F1 \cr")</f>
        <v>0.259 &amp; F1 \cr</v>
      </c>
      <c r="W170" t="str">
        <f>_xlfn.CONCAT(TEXT(ROUND(J170,3),"#,##0.000")," &amp; AUC \cr")</f>
        <v>0.713 &amp; AUC \cr</v>
      </c>
      <c r="X170" t="str">
        <f>_xlfn.CONCAT(TEXT(ROUND(I170,3),"#,##0.000")," &amp; $p$ \cr")</f>
        <v>0.689 &amp; $p$ \cr</v>
      </c>
      <c r="Y170" t="str">
        <f>_xlfn.CONCAT(A170," &amp; ",TEXT(ROUND(K170,4),"#,##0.0000"), " &amp; ", TEXT(ROUND(L170,4),"#,##0.0000"), " &amp; ", TEXT(ROUND(M170,4),"#,##0.0000"), " &amp; ", TEXT(ROUND(J170,4),"#,##0.0000"), " \cr")</f>
        <v>KBFC_Medium_Tomek_0_alpha_target_gamma_0_0_v1_Linear_Transform &amp; 0.4242 &amp; 0.1863 &amp; 0.2589 &amp; 0.7130 \cr</v>
      </c>
    </row>
    <row r="171" spans="1:25" x14ac:dyDescent="0.2">
      <c r="A171" t="s">
        <v>399</v>
      </c>
      <c r="B171">
        <v>145906</v>
      </c>
      <c r="C171">
        <v>4865</v>
      </c>
      <c r="D171">
        <v>23038</v>
      </c>
      <c r="E171">
        <v>3583</v>
      </c>
      <c r="F171">
        <f>B171+C171</f>
        <v>150771</v>
      </c>
      <c r="G171">
        <f>D171+E171</f>
        <v>26621</v>
      </c>
      <c r="H171">
        <f>B171+C171+D171+E171</f>
        <v>177392</v>
      </c>
      <c r="I171">
        <v>0.82</v>
      </c>
      <c r="J171">
        <v>0.69162000985345895</v>
      </c>
      <c r="K171">
        <f>E171/(C171+E171+0.00001)</f>
        <v>0.42412405252826224</v>
      </c>
      <c r="L171">
        <f>E171/(D171+E171+0.00001)</f>
        <v>0.13459299044566583</v>
      </c>
      <c r="M171">
        <f>2/(1/(K171+0.00001)+1/(L171+0.00001))</f>
        <v>0.20435270057012189</v>
      </c>
      <c r="N171">
        <f>(B171+E171)/(B171+C171+D171+E171)</f>
        <v>0.84270429331649677</v>
      </c>
      <c r="O171">
        <f>COUNTIF(A171,"*Linear*")</f>
        <v>1</v>
      </c>
      <c r="P171" t="str">
        <f>LEFT(A171, FIND("_", A171)-1)</f>
        <v>Bagging</v>
      </c>
      <c r="Q171" t="str">
        <f>IF(COUNTIF(A171,"*Hard*")=1,"Hard",IF(COUNTIF(A171,"*Medium*")=1,"Medium","Easy"))</f>
        <v>Medium</v>
      </c>
      <c r="R171" t="str">
        <f>_xlfn.CONCAT(B171," &amp; ", C171 )</f>
        <v>145906 &amp; 4865</v>
      </c>
      <c r="S171" t="str">
        <f>_xlfn.CONCAT(D171," &amp; ", E171)</f>
        <v>23038 &amp; 3583</v>
      </c>
      <c r="T171" t="str">
        <f>_xlfn.CONCAT(TEXT(ROUND(K171,3),"#,##0.000")," &amp; Precision \cr")</f>
        <v>0.424 &amp; Precision \cr</v>
      </c>
      <c r="U171" t="str">
        <f>_xlfn.CONCAT(TEXT(ROUND(L171,3),"#,##0.000")," &amp; Recall \cr")</f>
        <v>0.135 &amp; Recall \cr</v>
      </c>
      <c r="V171" t="str">
        <f>_xlfn.CONCAT(TEXT(ROUND(M171,3),"#,##0.000")," &amp; F1 \cr")</f>
        <v>0.204 &amp; F1 \cr</v>
      </c>
      <c r="W171" t="str">
        <f>_xlfn.CONCAT(TEXT(ROUND(J171,3),"#,##0.000")," &amp; AUC \cr")</f>
        <v>0.692 &amp; AUC \cr</v>
      </c>
      <c r="X171" t="str">
        <f>_xlfn.CONCAT(TEXT(ROUND(I171,3),"#,##0.000")," &amp; $p$ \cr")</f>
        <v>0.820 &amp; $p$ \cr</v>
      </c>
      <c r="Y171" t="str">
        <f>_xlfn.CONCAT(A171," &amp; ",TEXT(ROUND(K171,4),"#,##0.0000"), " &amp; ", TEXT(ROUND(L171,4),"#,##0.0000"), " &amp; ", TEXT(ROUND(M171,4),"#,##0.0000"), " &amp; ", TEXT(ROUND(J171,4),"#,##0.0000"), " \cr")</f>
        <v>Bagging_Medium_Tomek_2_v1_Linear_Transform &amp; 0.4241 &amp; 0.1346 &amp; 0.2044 &amp; 0.6916 \cr</v>
      </c>
    </row>
    <row r="172" spans="1:25" x14ac:dyDescent="0.2">
      <c r="A172" t="s">
        <v>19</v>
      </c>
      <c r="B172">
        <v>144251</v>
      </c>
      <c r="C172">
        <v>6520</v>
      </c>
      <c r="D172">
        <v>21822</v>
      </c>
      <c r="E172">
        <v>4799</v>
      </c>
      <c r="F172">
        <f>B172+C172</f>
        <v>150771</v>
      </c>
      <c r="G172">
        <f>D172+E172</f>
        <v>26621</v>
      </c>
      <c r="H172">
        <f>B172+C172+D172+E172</f>
        <v>177392</v>
      </c>
      <c r="I172">
        <v>0.49821180326451098</v>
      </c>
      <c r="J172">
        <v>0.70526008468532098</v>
      </c>
      <c r="K172">
        <f>E172/(C172+E172+0.00001)</f>
        <v>0.42397738278648522</v>
      </c>
      <c r="L172">
        <f>E172/(D172+E172+0.00001)</f>
        <v>0.18027121438703608</v>
      </c>
      <c r="M172">
        <f>2/(1/(K172+0.00001)+1/(L172+0.00001))</f>
        <v>0.2529900134180863</v>
      </c>
      <c r="N172">
        <f>(B172+E172)/(B172+C172+D172+E172)</f>
        <v>0.84022954811941919</v>
      </c>
      <c r="O172">
        <f>COUNTIF(A172,"*Linear*")</f>
        <v>1</v>
      </c>
      <c r="P172" t="str">
        <f>LEFT(A172, FIND("_", A172)-1)</f>
        <v>AdaBoost</v>
      </c>
      <c r="Q172" t="str">
        <f>IF(COUNTIF(A172,"*Hard*")=1,"Hard",IF(COUNTIF(A172,"*Medium*")=1,"Medium","Easy"))</f>
        <v>Medium</v>
      </c>
      <c r="R172" t="str">
        <f>_xlfn.CONCAT(B172," &amp; ", C172 )</f>
        <v>144251 &amp; 6520</v>
      </c>
      <c r="S172" t="str">
        <f>_xlfn.CONCAT(D172," &amp; ", E172)</f>
        <v>21822 &amp; 4799</v>
      </c>
      <c r="T172" t="str">
        <f>_xlfn.CONCAT(TEXT(ROUND(K172,3),"#,##0.000")," &amp; Precision \cr")</f>
        <v>0.424 &amp; Precision \cr</v>
      </c>
      <c r="U172" t="str">
        <f>_xlfn.CONCAT(TEXT(ROUND(L172,3),"#,##0.000")," &amp; Recall \cr")</f>
        <v>0.180 &amp; Recall \cr</v>
      </c>
      <c r="V172" t="str">
        <f>_xlfn.CONCAT(TEXT(ROUND(M172,3),"#,##0.000")," &amp; F1 \cr")</f>
        <v>0.253 &amp; F1 \cr</v>
      </c>
      <c r="W172" t="str">
        <f>_xlfn.CONCAT(TEXT(ROUND(J172,3),"#,##0.000")," &amp; AUC \cr")</f>
        <v>0.705 &amp; AUC \cr</v>
      </c>
      <c r="X172" t="str">
        <f>_xlfn.CONCAT(TEXT(ROUND(I172,3),"#,##0.000")," &amp; $p$ \cr")</f>
        <v>0.498 &amp; $p$ \cr</v>
      </c>
      <c r="Y172" t="str">
        <f>_xlfn.CONCAT(A172," &amp; ",TEXT(ROUND(K172,4),"#,##0.0000"), " &amp; ", TEXT(ROUND(L172,4),"#,##0.0000"), " &amp; ", TEXT(ROUND(M172,4),"#,##0.0000"), " &amp; ", TEXT(ROUND(J172,4),"#,##0.0000"), " \cr")</f>
        <v>AdaBoost_Medium_Tomek_0_v2_Linear_Transform &amp; 0.4240 &amp; 0.1803 &amp; 0.2530 &amp; 0.7053 \cr</v>
      </c>
    </row>
    <row r="173" spans="1:25" x14ac:dyDescent="0.2">
      <c r="A173" t="s">
        <v>361</v>
      </c>
      <c r="B173">
        <v>144134</v>
      </c>
      <c r="C173">
        <v>6637</v>
      </c>
      <c r="D173">
        <v>21736</v>
      </c>
      <c r="E173">
        <v>4885</v>
      </c>
      <c r="F173">
        <f>B173+C173</f>
        <v>150771</v>
      </c>
      <c r="G173">
        <f>D173+E173</f>
        <v>26621</v>
      </c>
      <c r="H173">
        <f>B173+C173+D173+E173</f>
        <v>177392</v>
      </c>
      <c r="I173">
        <v>0.49196859830119699</v>
      </c>
      <c r="J173">
        <v>0.70530860617999602</v>
      </c>
      <c r="K173">
        <f>E173/(C173+E173+0.00001)</f>
        <v>0.42397153235204693</v>
      </c>
      <c r="L173">
        <f>E173/(D173+E173+0.00001)</f>
        <v>0.18350174667236327</v>
      </c>
      <c r="M173">
        <f>2/(1/(K173+0.00001)+1/(L173+0.00001))</f>
        <v>0.25615292957215702</v>
      </c>
      <c r="N173">
        <f>(B173+E173)/(B173+C173+D173+E173)</f>
        <v>0.84005479390276905</v>
      </c>
      <c r="O173">
        <f>COUNTIF(A173,"*Linear*")</f>
        <v>1</v>
      </c>
      <c r="P173" t="str">
        <f>LEFT(A173, FIND("_", A173)-1)</f>
        <v>LRC</v>
      </c>
      <c r="Q173" t="str">
        <f>IF(COUNTIF(A173,"*Hard*")=1,"Hard",IF(COUNTIF(A173,"*Medium*")=1,"Medium","Easy"))</f>
        <v>Medium</v>
      </c>
      <c r="R173" t="str">
        <f>_xlfn.CONCAT(B173," &amp; ", C173 )</f>
        <v>144134 &amp; 6637</v>
      </c>
      <c r="S173" t="str">
        <f>_xlfn.CONCAT(D173," &amp; ", E173)</f>
        <v>21736 &amp; 4885</v>
      </c>
      <c r="T173" t="str">
        <f>_xlfn.CONCAT(TEXT(ROUND(K173,3),"#,##0.000")," &amp; Precision \cr")</f>
        <v>0.424 &amp; Precision \cr</v>
      </c>
      <c r="U173" t="str">
        <f>_xlfn.CONCAT(TEXT(ROUND(L173,3),"#,##0.000")," &amp; Recall \cr")</f>
        <v>0.184 &amp; Recall \cr</v>
      </c>
      <c r="V173" t="str">
        <f>_xlfn.CONCAT(TEXT(ROUND(M173,3),"#,##0.000")," &amp; F1 \cr")</f>
        <v>0.256 &amp; F1 \cr</v>
      </c>
      <c r="W173" t="str">
        <f>_xlfn.CONCAT(TEXT(ROUND(J173,3),"#,##0.000")," &amp; AUC \cr")</f>
        <v>0.705 &amp; AUC \cr</v>
      </c>
      <c r="X173" t="str">
        <f>_xlfn.CONCAT(TEXT(ROUND(I173,3),"#,##0.000")," &amp; $p$ \cr")</f>
        <v>0.492 &amp; $p$ \cr</v>
      </c>
      <c r="Y173" t="str">
        <f>_xlfn.CONCAT(A173," &amp; ",TEXT(ROUND(K173,4),"#,##0.0000"), " &amp; ", TEXT(ROUND(L173,4),"#,##0.0000"), " &amp; ", TEXT(ROUND(M173,4),"#,##0.0000"), " &amp; ", TEXT(ROUND(J173,4),"#,##0.0000"), " \cr")</f>
        <v>LRC_Medium_Tomek_0_alpha_target_v2_Linear_Transform &amp; 0.4240 &amp; 0.1835 &amp; 0.2562 &amp; 0.7053 \cr</v>
      </c>
    </row>
    <row r="174" spans="1:25" x14ac:dyDescent="0.2">
      <c r="A174" t="s">
        <v>401</v>
      </c>
      <c r="B174">
        <v>145676</v>
      </c>
      <c r="C174">
        <v>5095</v>
      </c>
      <c r="D174">
        <v>22882</v>
      </c>
      <c r="E174">
        <v>3739</v>
      </c>
      <c r="F174">
        <f>B174+C174</f>
        <v>150771</v>
      </c>
      <c r="G174">
        <f>D174+E174</f>
        <v>26621</v>
      </c>
      <c r="H174">
        <f>B174+C174+D174+E174</f>
        <v>177392</v>
      </c>
      <c r="I174">
        <v>0.8</v>
      </c>
      <c r="J174">
        <v>0.69538760695273205</v>
      </c>
      <c r="K174">
        <f>E174/(C174+E174+0.00001)</f>
        <v>0.42325107491142056</v>
      </c>
      <c r="L174">
        <f>E174/(D174+E174+0.00001)</f>
        <v>0.14045302575393373</v>
      </c>
      <c r="M174">
        <f>2/(1/(K174+0.00001)+1/(L174+0.00001))</f>
        <v>0.21092776127807805</v>
      </c>
      <c r="N174">
        <f>(B174+E174)/(B174+C174+D174+E174)</f>
        <v>0.8422871380896545</v>
      </c>
      <c r="O174">
        <f>COUNTIF(A174,"*Linear*")</f>
        <v>1</v>
      </c>
      <c r="P174" t="str">
        <f>LEFT(A174, FIND("_", A174)-1)</f>
        <v>Bagging</v>
      </c>
      <c r="Q174" t="str">
        <f>IF(COUNTIF(A174,"*Hard*")=1,"Hard",IF(COUNTIF(A174,"*Medium*")=1,"Medium","Easy"))</f>
        <v>Medium</v>
      </c>
      <c r="R174" t="str">
        <f>_xlfn.CONCAT(B174," &amp; ", C174 )</f>
        <v>145676 &amp; 5095</v>
      </c>
      <c r="S174" t="str">
        <f>_xlfn.CONCAT(D174," &amp; ", E174)</f>
        <v>22882 &amp; 3739</v>
      </c>
      <c r="T174" t="str">
        <f>_xlfn.CONCAT(TEXT(ROUND(K174,3),"#,##0.000")," &amp; Precision \cr")</f>
        <v>0.423 &amp; Precision \cr</v>
      </c>
      <c r="U174" t="str">
        <f>_xlfn.CONCAT(TEXT(ROUND(L174,3),"#,##0.000")," &amp; Recall \cr")</f>
        <v>0.140 &amp; Recall \cr</v>
      </c>
      <c r="V174" t="str">
        <f>_xlfn.CONCAT(TEXT(ROUND(M174,3),"#,##0.000")," &amp; F1 \cr")</f>
        <v>0.211 &amp; F1 \cr</v>
      </c>
      <c r="W174" t="str">
        <f>_xlfn.CONCAT(TEXT(ROUND(J174,3),"#,##0.000")," &amp; AUC \cr")</f>
        <v>0.695 &amp; AUC \cr</v>
      </c>
      <c r="X174" t="str">
        <f>_xlfn.CONCAT(TEXT(ROUND(I174,3),"#,##0.000")," &amp; $p$ \cr")</f>
        <v>0.800 &amp; $p$ \cr</v>
      </c>
      <c r="Y174" t="str">
        <f>_xlfn.CONCAT(A174," &amp; ",TEXT(ROUND(K174,4),"#,##0.0000"), " &amp; ", TEXT(ROUND(L174,4),"#,##0.0000"), " &amp; ", TEXT(ROUND(M174,4),"#,##0.0000"), " &amp; ", TEXT(ROUND(J174,4),"#,##0.0000"), " \cr")</f>
        <v>Bagging_Medium_Tomek_2_v2_Linear_Transform &amp; 0.4233 &amp; 0.1405 &amp; 0.2109 &amp; 0.6954 \cr</v>
      </c>
    </row>
    <row r="175" spans="1:25" x14ac:dyDescent="0.2">
      <c r="A175" t="s">
        <v>473</v>
      </c>
      <c r="B175">
        <v>144094</v>
      </c>
      <c r="C175">
        <v>6677</v>
      </c>
      <c r="D175">
        <v>21745</v>
      </c>
      <c r="E175">
        <v>4876</v>
      </c>
      <c r="F175">
        <f>B175+C175</f>
        <v>150771</v>
      </c>
      <c r="G175">
        <f>D175+E175</f>
        <v>26621</v>
      </c>
      <c r="H175">
        <f>B175+C175+D175+E175</f>
        <v>177392</v>
      </c>
      <c r="I175">
        <v>0.74205907375862601</v>
      </c>
      <c r="J175">
        <v>0.705458799215404</v>
      </c>
      <c r="K175">
        <f>E175/(C175+E175+0.00001)</f>
        <v>0.42205487715566964</v>
      </c>
      <c r="L175">
        <f>E175/(D175+E175+0.00001)</f>
        <v>0.18316366771227088</v>
      </c>
      <c r="M175">
        <f>2/(1/(K175+0.00001)+1/(L175+0.00001))</f>
        <v>0.25547339050589352</v>
      </c>
      <c r="N175">
        <f>(B175+E175)/(B175+C175+D175+E175)</f>
        <v>0.83977856949580587</v>
      </c>
      <c r="O175">
        <f>COUNTIF(A175,"*Linear*")</f>
        <v>1</v>
      </c>
      <c r="P175" t="str">
        <f>LEFT(A175, FIND("_", A175)-1)</f>
        <v>LRC</v>
      </c>
      <c r="Q175" t="str">
        <f>IF(COUNTIF(A175,"*Hard*")=1,"Hard",IF(COUNTIF(A175,"*Medium*")=1,"Medium","Easy"))</f>
        <v>Medium</v>
      </c>
      <c r="R175" t="str">
        <f>_xlfn.CONCAT(B175," &amp; ", C175 )</f>
        <v>144094 &amp; 6677</v>
      </c>
      <c r="S175" t="str">
        <f>_xlfn.CONCAT(D175," &amp; ", E175)</f>
        <v>21745 &amp; 4876</v>
      </c>
      <c r="T175" t="str">
        <f>_xlfn.CONCAT(TEXT(ROUND(K175,3),"#,##0.000")," &amp; Precision \cr")</f>
        <v>0.422 &amp; Precision \cr</v>
      </c>
      <c r="U175" t="str">
        <f>_xlfn.CONCAT(TEXT(ROUND(L175,3),"#,##0.000")," &amp; Recall \cr")</f>
        <v>0.183 &amp; Recall \cr</v>
      </c>
      <c r="V175" t="str">
        <f>_xlfn.CONCAT(TEXT(ROUND(M175,3),"#,##0.000")," &amp; F1 \cr")</f>
        <v>0.255 &amp; F1 \cr</v>
      </c>
      <c r="W175" t="str">
        <f>_xlfn.CONCAT(TEXT(ROUND(J175,3),"#,##0.000")," &amp; AUC \cr")</f>
        <v>0.705 &amp; AUC \cr</v>
      </c>
      <c r="X175" t="str">
        <f>_xlfn.CONCAT(TEXT(ROUND(I175,3),"#,##0.000")," &amp; $p$ \cr")</f>
        <v>0.742 &amp; $p$ \cr</v>
      </c>
      <c r="Y175" t="str">
        <f>_xlfn.CONCAT(A175," &amp; ",TEXT(ROUND(K175,4),"#,##0.0000"), " &amp; ", TEXT(ROUND(L175,4),"#,##0.0000"), " &amp; ", TEXT(ROUND(M175,4),"#,##0.0000"), " &amp; ", TEXT(ROUND(J175,4),"#,##0.0000"), " \cr")</f>
        <v>LRC_Medium_Tomek_1_alpha_balanced_v2_Linear_Transform &amp; 0.4221 &amp; 0.1832 &amp; 0.2555 &amp; 0.7055 \cr</v>
      </c>
    </row>
    <row r="176" spans="1:25" x14ac:dyDescent="0.2">
      <c r="A176" t="s">
        <v>485</v>
      </c>
      <c r="B176">
        <v>144049</v>
      </c>
      <c r="C176">
        <v>6722</v>
      </c>
      <c r="D176">
        <v>21718</v>
      </c>
      <c r="E176">
        <v>4903</v>
      </c>
      <c r="F176">
        <f>B176+C176</f>
        <v>150771</v>
      </c>
      <c r="G176">
        <f>D176+E176</f>
        <v>26621</v>
      </c>
      <c r="H176">
        <f>B176+C176+D176+E176</f>
        <v>177392</v>
      </c>
      <c r="I176">
        <v>0.74285088463971005</v>
      </c>
      <c r="J176">
        <v>0.70545390145935205</v>
      </c>
      <c r="K176">
        <f>E176/(C176+E176+0.00001)</f>
        <v>0.42176344049740783</v>
      </c>
      <c r="L176">
        <f>E176/(D176+E176+0.00001)</f>
        <v>0.18417790459254801</v>
      </c>
      <c r="M176">
        <f>2/(1/(K176+0.00001)+1/(L176+0.00001))</f>
        <v>0.25640436258017335</v>
      </c>
      <c r="N176">
        <f>(B176+E176)/(B176+C176+D176+E176)</f>
        <v>0.83967709930549295</v>
      </c>
      <c r="O176">
        <f>COUNTIF(A176,"*Linear*")</f>
        <v>1</v>
      </c>
      <c r="P176" t="str">
        <f>LEFT(A176, FIND("_", A176)-1)</f>
        <v>LRC</v>
      </c>
      <c r="Q176" t="str">
        <f>IF(COUNTIF(A176,"*Hard*")=1,"Hard",IF(COUNTIF(A176,"*Medium*")=1,"Medium","Easy"))</f>
        <v>Medium</v>
      </c>
      <c r="R176" t="str">
        <f>_xlfn.CONCAT(B176," &amp; ", C176 )</f>
        <v>144049 &amp; 6722</v>
      </c>
      <c r="S176" t="str">
        <f>_xlfn.CONCAT(D176," &amp; ", E176)</f>
        <v>21718 &amp; 4903</v>
      </c>
      <c r="T176" t="str">
        <f>_xlfn.CONCAT(TEXT(ROUND(K176,3),"#,##0.000")," &amp; Precision \cr")</f>
        <v>0.422 &amp; Precision \cr</v>
      </c>
      <c r="U176" t="str">
        <f>_xlfn.CONCAT(TEXT(ROUND(L176,3),"#,##0.000")," &amp; Recall \cr")</f>
        <v>0.184 &amp; Recall \cr</v>
      </c>
      <c r="V176" t="str">
        <f>_xlfn.CONCAT(TEXT(ROUND(M176,3),"#,##0.000")," &amp; F1 \cr")</f>
        <v>0.256 &amp; F1 \cr</v>
      </c>
      <c r="W176" t="str">
        <f>_xlfn.CONCAT(TEXT(ROUND(J176,3),"#,##0.000")," &amp; AUC \cr")</f>
        <v>0.705 &amp; AUC \cr</v>
      </c>
      <c r="X176" t="str">
        <f>_xlfn.CONCAT(TEXT(ROUND(I176,3),"#,##0.000")," &amp; $p$ \cr")</f>
        <v>0.743 &amp; $p$ \cr</v>
      </c>
      <c r="Y176" t="str">
        <f>_xlfn.CONCAT(A176," &amp; ",TEXT(ROUND(K176,4),"#,##0.0000"), " &amp; ", TEXT(ROUND(L176,4),"#,##0.0000"), " &amp; ", TEXT(ROUND(M176,4),"#,##0.0000"), " &amp; ", TEXT(ROUND(J176,4),"#,##0.0000"), " \cr")</f>
        <v>LRC_Medium_Tomek_2_alpha_balanced_v2_Linear_Transform &amp; 0.4218 &amp; 0.1842 &amp; 0.2564 &amp; 0.7055 \cr</v>
      </c>
    </row>
    <row r="177" spans="1:25" x14ac:dyDescent="0.2">
      <c r="A177" t="s">
        <v>177</v>
      </c>
      <c r="B177">
        <v>144164</v>
      </c>
      <c r="C177">
        <v>6607</v>
      </c>
      <c r="D177">
        <v>21813</v>
      </c>
      <c r="E177">
        <v>4808</v>
      </c>
      <c r="F177">
        <f>B177+C177</f>
        <v>150771</v>
      </c>
      <c r="G177">
        <f>D177+E177</f>
        <v>26621</v>
      </c>
      <c r="H177">
        <f>B177+C177+D177+E177</f>
        <v>177392</v>
      </c>
      <c r="I177">
        <v>0.86657079736143305</v>
      </c>
      <c r="J177">
        <v>0.71171789899506999</v>
      </c>
      <c r="K177">
        <f>E177/(C177+E177+0.00001)</f>
        <v>0.42120017483907124</v>
      </c>
      <c r="L177">
        <f>E177/(D177+E177+0.00001)</f>
        <v>0.18060929334712847</v>
      </c>
      <c r="M177">
        <f>2/(1/(K177+0.00001)+1/(L177+0.00001))</f>
        <v>0.25282472245614779</v>
      </c>
      <c r="N177">
        <f>(B177+E177)/(B177+C177+D177+E177)</f>
        <v>0.83978984396139622</v>
      </c>
      <c r="O177">
        <f>COUNTIF(A177,"*Linear*")</f>
        <v>1</v>
      </c>
      <c r="P177" t="str">
        <f>LEFT(A177, FIND("_", A177)-1)</f>
        <v>KBFC</v>
      </c>
      <c r="Q177" t="str">
        <f>IF(COUNTIF(A177,"*Hard*")=1,"Hard",IF(COUNTIF(A177,"*Medium*")=1,"Medium","Easy"))</f>
        <v>Medium</v>
      </c>
      <c r="R177" t="str">
        <f>_xlfn.CONCAT(B177," &amp; ", C177 )</f>
        <v>144164 &amp; 6607</v>
      </c>
      <c r="S177" t="str">
        <f>_xlfn.CONCAT(D177," &amp; ", E177)</f>
        <v>21813 &amp; 4808</v>
      </c>
      <c r="T177" t="str">
        <f>_xlfn.CONCAT(TEXT(ROUND(K177,3),"#,##0.000")," &amp; Precision \cr")</f>
        <v>0.421 &amp; Precision \cr</v>
      </c>
      <c r="U177" t="str">
        <f>_xlfn.CONCAT(TEXT(ROUND(L177,3),"#,##0.000")," &amp; Recall \cr")</f>
        <v>0.181 &amp; Recall \cr</v>
      </c>
      <c r="V177" t="str">
        <f>_xlfn.CONCAT(TEXT(ROUND(M177,3),"#,##0.000")," &amp; F1 \cr")</f>
        <v>0.253 &amp; F1 \cr</v>
      </c>
      <c r="W177" t="str">
        <f>_xlfn.CONCAT(TEXT(ROUND(J177,3),"#,##0.000")," &amp; AUC \cr")</f>
        <v>0.712 &amp; AUC \cr</v>
      </c>
      <c r="X177" t="str">
        <f>_xlfn.CONCAT(TEXT(ROUND(I177,3),"#,##0.000")," &amp; $p$ \cr")</f>
        <v>0.867 &amp; $p$ \cr</v>
      </c>
      <c r="Y177" t="str">
        <f>_xlfn.CONCAT(A177," &amp; ",TEXT(ROUND(K177,4),"#,##0.0000"), " &amp; ", TEXT(ROUND(L177,4),"#,##0.0000"), " &amp; ", TEXT(ROUND(M177,4),"#,##0.0000"), " &amp; ", TEXT(ROUND(J177,4),"#,##0.0000"), " \cr")</f>
        <v>KBFC_Medium_Tomek_0_alpha_balanced_gamma_0_0_v1_Linear_Transform &amp; 0.4212 &amp; 0.1806 &amp; 0.2528 &amp; 0.7117 \cr</v>
      </c>
    </row>
    <row r="178" spans="1:25" x14ac:dyDescent="0.2">
      <c r="A178" t="s">
        <v>363</v>
      </c>
      <c r="B178">
        <v>144877</v>
      </c>
      <c r="C178">
        <v>5894</v>
      </c>
      <c r="D178">
        <v>22335</v>
      </c>
      <c r="E178">
        <v>4286</v>
      </c>
      <c r="F178">
        <f>B178+C178</f>
        <v>150771</v>
      </c>
      <c r="G178">
        <f>D178+E178</f>
        <v>26621</v>
      </c>
      <c r="H178">
        <f>B178+C178+D178+E178</f>
        <v>177392</v>
      </c>
      <c r="I178">
        <v>0.49849102953369101</v>
      </c>
      <c r="J178">
        <v>0.70134759792002199</v>
      </c>
      <c r="K178">
        <f>E178/(C178+E178+0.00001)</f>
        <v>0.42102161058838744</v>
      </c>
      <c r="L178">
        <f>E178/(D178+E178+0.00001)</f>
        <v>0.16100071366177052</v>
      </c>
      <c r="M178">
        <f>2/(1/(K178+0.00001)+1/(L178+0.00001))</f>
        <v>0.23294044872882805</v>
      </c>
      <c r="N178">
        <f>(B178+E178)/(B178+C178+D178+E178)</f>
        <v>0.84086655542527289</v>
      </c>
      <c r="O178">
        <f>COUNTIF(A178,"*Linear*")</f>
        <v>1</v>
      </c>
      <c r="P178" t="str">
        <f>LEFT(A178, FIND("_", A178)-1)</f>
        <v>AdaBoost</v>
      </c>
      <c r="Q178" t="str">
        <f>IF(COUNTIF(A178,"*Hard*")=1,"Hard",IF(COUNTIF(A178,"*Medium*")=1,"Medium","Easy"))</f>
        <v>Medium</v>
      </c>
      <c r="R178" t="str">
        <f>_xlfn.CONCAT(B178," &amp; ", C178 )</f>
        <v>144877 &amp; 5894</v>
      </c>
      <c r="S178" t="str">
        <f>_xlfn.CONCAT(D178," &amp; ", E178)</f>
        <v>22335 &amp; 4286</v>
      </c>
      <c r="T178" t="str">
        <f>_xlfn.CONCAT(TEXT(ROUND(K178,3),"#,##0.000")," &amp; Precision \cr")</f>
        <v>0.421 &amp; Precision \cr</v>
      </c>
      <c r="U178" t="str">
        <f>_xlfn.CONCAT(TEXT(ROUND(L178,3),"#,##0.000")," &amp; Recall \cr")</f>
        <v>0.161 &amp; Recall \cr</v>
      </c>
      <c r="V178" t="str">
        <f>_xlfn.CONCAT(TEXT(ROUND(M178,3),"#,##0.000")," &amp; F1 \cr")</f>
        <v>0.233 &amp; F1 \cr</v>
      </c>
      <c r="W178" t="str">
        <f>_xlfn.CONCAT(TEXT(ROUND(J178,3),"#,##0.000")," &amp; AUC \cr")</f>
        <v>0.701 &amp; AUC \cr</v>
      </c>
      <c r="X178" t="str">
        <f>_xlfn.CONCAT(TEXT(ROUND(I178,3),"#,##0.000")," &amp; $p$ \cr")</f>
        <v>0.498 &amp; $p$ \cr</v>
      </c>
      <c r="Y178" t="str">
        <f>_xlfn.CONCAT(A178," &amp; ",TEXT(ROUND(K178,4),"#,##0.0000"), " &amp; ", TEXT(ROUND(L178,4),"#,##0.0000"), " &amp; ", TEXT(ROUND(M178,4),"#,##0.0000"), " &amp; ", TEXT(ROUND(J178,4),"#,##0.0000"), " \cr")</f>
        <v>AdaBoost_Medium_Tomek_1_v1_Linear_Transform &amp; 0.4210 &amp; 0.1610 &amp; 0.2329 &amp; 0.7013 \cr</v>
      </c>
    </row>
    <row r="179" spans="1:25" x14ac:dyDescent="0.2">
      <c r="A179" t="s">
        <v>389</v>
      </c>
      <c r="B179">
        <v>142215</v>
      </c>
      <c r="C179">
        <v>8556</v>
      </c>
      <c r="D179">
        <v>20413</v>
      </c>
      <c r="E179">
        <v>6208</v>
      </c>
      <c r="F179">
        <f>B179+C179</f>
        <v>150771</v>
      </c>
      <c r="G179">
        <f>D179+E179</f>
        <v>26621</v>
      </c>
      <c r="H179">
        <f>B179+C179+D179+E179</f>
        <v>177392</v>
      </c>
      <c r="I179">
        <v>0.77286289609168901</v>
      </c>
      <c r="J179">
        <v>0.726431737578212</v>
      </c>
      <c r="K179">
        <f>E179/(C179+E179+0.00001)</f>
        <v>0.42048225384686927</v>
      </c>
      <c r="L179">
        <f>E179/(D179+E179+0.00001)</f>
        <v>0.23319935380594292</v>
      </c>
      <c r="M179">
        <f>2/(1/(K179+0.00001)+1/(L179+0.00001))</f>
        <v>0.30002290235184809</v>
      </c>
      <c r="N179">
        <f>(B179+E179)/(B179+C179+D179+E179)</f>
        <v>0.83669500315685041</v>
      </c>
      <c r="O179">
        <f>COUNTIF(A179,"*Linear*")</f>
        <v>1</v>
      </c>
      <c r="P179" t="str">
        <f>LEFT(A179, FIND("_", A179)-1)</f>
        <v>BRFC</v>
      </c>
      <c r="Q179" t="str">
        <f>IF(COUNTIF(A179,"*Hard*")=1,"Hard",IF(COUNTIF(A179,"*Medium*")=1,"Medium","Easy"))</f>
        <v>Medium</v>
      </c>
      <c r="R179" t="str">
        <f>_xlfn.CONCAT(B179," &amp; ", C179 )</f>
        <v>142215 &amp; 8556</v>
      </c>
      <c r="S179" t="str">
        <f>_xlfn.CONCAT(D179," &amp; ", E179)</f>
        <v>20413 &amp; 6208</v>
      </c>
      <c r="T179" t="str">
        <f>_xlfn.CONCAT(TEXT(ROUND(K179,3),"#,##0.000")," &amp; Precision \cr")</f>
        <v>0.420 &amp; Precision \cr</v>
      </c>
      <c r="U179" t="str">
        <f>_xlfn.CONCAT(TEXT(ROUND(L179,3),"#,##0.000")," &amp; Recall \cr")</f>
        <v>0.233 &amp; Recall \cr</v>
      </c>
      <c r="V179" t="str">
        <f>_xlfn.CONCAT(TEXT(ROUND(M179,3),"#,##0.000")," &amp; F1 \cr")</f>
        <v>0.300 &amp; F1 \cr</v>
      </c>
      <c r="W179" t="str">
        <f>_xlfn.CONCAT(TEXT(ROUND(J179,3),"#,##0.000")," &amp; AUC \cr")</f>
        <v>0.726 &amp; AUC \cr</v>
      </c>
      <c r="X179" t="str">
        <f>_xlfn.CONCAT(TEXT(ROUND(I179,3),"#,##0.000")," &amp; $p$ \cr")</f>
        <v>0.773 &amp; $p$ \cr</v>
      </c>
      <c r="Y179" t="str">
        <f>_xlfn.CONCAT(A179," &amp; ",TEXT(ROUND(K179,4),"#,##0.0000"), " &amp; ", TEXT(ROUND(L179,4),"#,##0.0000"), " &amp; ", TEXT(ROUND(M179,4),"#,##0.0000"), " &amp; ", TEXT(ROUND(J179,4),"#,##0.0000"), " \cr")</f>
        <v>BRFC_Medium_Tomek_2_alpha_balanced_v2_Linear_Transform &amp; 0.4205 &amp; 0.2332 &amp; 0.3000 &amp; 0.7264 \cr</v>
      </c>
    </row>
    <row r="180" spans="1:25" x14ac:dyDescent="0.2">
      <c r="A180" t="s">
        <v>45</v>
      </c>
      <c r="B180">
        <v>141634</v>
      </c>
      <c r="C180">
        <v>9137</v>
      </c>
      <c r="D180">
        <v>19999</v>
      </c>
      <c r="E180">
        <v>6622</v>
      </c>
      <c r="F180">
        <f>B180+C180</f>
        <v>150771</v>
      </c>
      <c r="G180">
        <f>D180+E180</f>
        <v>26621</v>
      </c>
      <c r="H180">
        <f>B180+C180+D180+E180</f>
        <v>177392</v>
      </c>
      <c r="I180">
        <v>0.52619477440683304</v>
      </c>
      <c r="J180">
        <v>0.73292870515975905</v>
      </c>
      <c r="K180">
        <f>E180/(C180+E180+0.00001)</f>
        <v>0.42020432741912284</v>
      </c>
      <c r="L180">
        <f>E180/(D180+E180+0.00001)</f>
        <v>0.24875098597019232</v>
      </c>
      <c r="M180">
        <f>2/(1/(K180+0.00001)+1/(L180+0.00001))</f>
        <v>0.31251655573947468</v>
      </c>
      <c r="N180">
        <f>(B180+E180)/(B180+C180+D180+E180)</f>
        <v>0.83575358528005772</v>
      </c>
      <c r="O180">
        <f>COUNTIF(A180,"*Linear*")</f>
        <v>1</v>
      </c>
      <c r="P180" t="str">
        <f>LEFT(A180, FIND("_", A180)-1)</f>
        <v>EEC</v>
      </c>
      <c r="Q180" t="str">
        <f>IF(COUNTIF(A180,"*Hard*")=1,"Hard",IF(COUNTIF(A180,"*Medium*")=1,"Medium","Easy"))</f>
        <v>Hard</v>
      </c>
      <c r="R180" t="str">
        <f>_xlfn.CONCAT(B180," &amp; ", C180 )</f>
        <v>141634 &amp; 9137</v>
      </c>
      <c r="S180" t="str">
        <f>_xlfn.CONCAT(D180," &amp; ", E180)</f>
        <v>19999 &amp; 6622</v>
      </c>
      <c r="T180" t="str">
        <f>_xlfn.CONCAT(TEXT(ROUND(K180,3),"#,##0.000")," &amp; Precision \cr")</f>
        <v>0.420 &amp; Precision \cr</v>
      </c>
      <c r="U180" t="str">
        <f>_xlfn.CONCAT(TEXT(ROUND(L180,3),"#,##0.000")," &amp; Recall \cr")</f>
        <v>0.249 &amp; Recall \cr</v>
      </c>
      <c r="V180" t="str">
        <f>_xlfn.CONCAT(TEXT(ROUND(M180,3),"#,##0.000")," &amp; F1 \cr")</f>
        <v>0.313 &amp; F1 \cr</v>
      </c>
      <c r="W180" t="str">
        <f>_xlfn.CONCAT(TEXT(ROUND(J180,3),"#,##0.000")," &amp; AUC \cr")</f>
        <v>0.733 &amp; AUC \cr</v>
      </c>
      <c r="X180" t="str">
        <f>_xlfn.CONCAT(TEXT(ROUND(I180,3),"#,##0.000")," &amp; $p$ \cr")</f>
        <v>0.526 &amp; $p$ \cr</v>
      </c>
      <c r="Y180" t="str">
        <f>_xlfn.CONCAT(A180," &amp; ",TEXT(ROUND(K180,4),"#,##0.0000"), " &amp; ", TEXT(ROUND(L180,4),"#,##0.0000"), " &amp; ", TEXT(ROUND(M180,4),"#,##0.0000"), " &amp; ", TEXT(ROUND(J180,4),"#,##0.0000"), " \cr")</f>
        <v>EEC_Hard_Tomek_0_v1_Linear_Transform &amp; 0.4202 &amp; 0.2488 &amp; 0.3125 &amp; 0.7329 \cr</v>
      </c>
    </row>
    <row r="181" spans="1:25" x14ac:dyDescent="0.2">
      <c r="A181" t="s">
        <v>397</v>
      </c>
      <c r="B181">
        <v>145903</v>
      </c>
      <c r="C181">
        <v>4868</v>
      </c>
      <c r="D181">
        <v>23094</v>
      </c>
      <c r="E181">
        <v>3527</v>
      </c>
      <c r="F181">
        <f>B181+C181</f>
        <v>150771</v>
      </c>
      <c r="G181">
        <f>D181+E181</f>
        <v>26621</v>
      </c>
      <c r="H181">
        <f>B181+C181+D181+E181</f>
        <v>177392</v>
      </c>
      <c r="I181">
        <v>0.8</v>
      </c>
      <c r="J181">
        <v>0.69525398526489601</v>
      </c>
      <c r="K181">
        <f>E181/(C181+E181+0.00001)</f>
        <v>0.42013102987476947</v>
      </c>
      <c r="L181">
        <f>E181/(D181+E181+0.00001)</f>
        <v>0.13248938802731325</v>
      </c>
      <c r="M181">
        <f>2/(1/(K181+0.00001)+1/(L181+0.00001))</f>
        <v>0.2014634744049266</v>
      </c>
      <c r="N181">
        <f>(B181+E181)/(B181+C181+D181+E181)</f>
        <v>0.84237169658158206</v>
      </c>
      <c r="O181">
        <f>COUNTIF(A181,"*Linear*")</f>
        <v>1</v>
      </c>
      <c r="P181" t="str">
        <f>LEFT(A181, FIND("_", A181)-1)</f>
        <v>Bagging</v>
      </c>
      <c r="Q181" t="str">
        <f>IF(COUNTIF(A181,"*Hard*")=1,"Hard",IF(COUNTIF(A181,"*Medium*")=1,"Medium","Easy"))</f>
        <v>Medium</v>
      </c>
      <c r="R181" t="str">
        <f>_xlfn.CONCAT(B181," &amp; ", C181 )</f>
        <v>145903 &amp; 4868</v>
      </c>
      <c r="S181" t="str">
        <f>_xlfn.CONCAT(D181," &amp; ", E181)</f>
        <v>23094 &amp; 3527</v>
      </c>
      <c r="T181" t="str">
        <f>_xlfn.CONCAT(TEXT(ROUND(K181,3),"#,##0.000")," &amp; Precision \cr")</f>
        <v>0.420 &amp; Precision \cr</v>
      </c>
      <c r="U181" t="str">
        <f>_xlfn.CONCAT(TEXT(ROUND(L181,3),"#,##0.000")," &amp; Recall \cr")</f>
        <v>0.132 &amp; Recall \cr</v>
      </c>
      <c r="V181" t="str">
        <f>_xlfn.CONCAT(TEXT(ROUND(M181,3),"#,##0.000")," &amp; F1 \cr")</f>
        <v>0.201 &amp; F1 \cr</v>
      </c>
      <c r="W181" t="str">
        <f>_xlfn.CONCAT(TEXT(ROUND(J181,3),"#,##0.000")," &amp; AUC \cr")</f>
        <v>0.695 &amp; AUC \cr</v>
      </c>
      <c r="X181" t="str">
        <f>_xlfn.CONCAT(TEXT(ROUND(I181,3),"#,##0.000")," &amp; $p$ \cr")</f>
        <v>0.800 &amp; $p$ \cr</v>
      </c>
      <c r="Y181" t="str">
        <f>_xlfn.CONCAT(A181," &amp; ",TEXT(ROUND(K181,4),"#,##0.0000"), " &amp; ", TEXT(ROUND(L181,4),"#,##0.0000"), " &amp; ", TEXT(ROUND(M181,4),"#,##0.0000"), " &amp; ", TEXT(ROUND(J181,4),"#,##0.0000"), " \cr")</f>
        <v>Bagging_Medium_Tomek_1_v2_Linear_Transform &amp; 0.4201 &amp; 0.1325 &amp; 0.2015 &amp; 0.6953 \cr</v>
      </c>
    </row>
    <row r="182" spans="1:25" x14ac:dyDescent="0.2">
      <c r="A182" t="s">
        <v>297</v>
      </c>
      <c r="B182">
        <v>141873</v>
      </c>
      <c r="C182">
        <v>8898</v>
      </c>
      <c r="D182">
        <v>20183</v>
      </c>
      <c r="E182">
        <v>6438</v>
      </c>
      <c r="F182">
        <f>B182+C182</f>
        <v>150771</v>
      </c>
      <c r="G182">
        <f>D182+E182</f>
        <v>26621</v>
      </c>
      <c r="H182">
        <f>B182+C182+D182+E182</f>
        <v>177392</v>
      </c>
      <c r="I182">
        <v>0.76380000000000003</v>
      </c>
      <c r="J182">
        <v>0.72753361446916398</v>
      </c>
      <c r="K182">
        <f>E182/(C182+E182+0.00001)</f>
        <v>0.41979655684676803</v>
      </c>
      <c r="L182">
        <f>E182/(D182+E182+0.00001)</f>
        <v>0.24183914945274815</v>
      </c>
      <c r="M182">
        <f>2/(1/(K182+0.00001)+1/(L182+0.00001))</f>
        <v>0.30689634425103079</v>
      </c>
      <c r="N182">
        <f>(B182+E182)/(B182+C182+D182+E182)</f>
        <v>0.83606363308379184</v>
      </c>
      <c r="O182">
        <f>COUNTIF(A182,"*Linear*")</f>
        <v>1</v>
      </c>
      <c r="P182" t="str">
        <f>LEFT(A182, FIND("_", A182)-1)</f>
        <v>BRFC</v>
      </c>
      <c r="Q182" t="str">
        <f>IF(COUNTIF(A182,"*Hard*")=1,"Hard",IF(COUNTIF(A182,"*Medium*")=1,"Medium","Easy"))</f>
        <v>Medium</v>
      </c>
      <c r="R182" t="str">
        <f>_xlfn.CONCAT(B182," &amp; ", C182 )</f>
        <v>141873 &amp; 8898</v>
      </c>
      <c r="S182" t="str">
        <f>_xlfn.CONCAT(D182," &amp; ", E182)</f>
        <v>20183 &amp; 6438</v>
      </c>
      <c r="T182" t="str">
        <f>_xlfn.CONCAT(TEXT(ROUND(K182,3),"#,##0.000")," &amp; Precision \cr")</f>
        <v>0.420 &amp; Precision \cr</v>
      </c>
      <c r="U182" t="str">
        <f>_xlfn.CONCAT(TEXT(ROUND(L182,3),"#,##0.000")," &amp; Recall \cr")</f>
        <v>0.242 &amp; Recall \cr</v>
      </c>
      <c r="V182" t="str">
        <f>_xlfn.CONCAT(TEXT(ROUND(M182,3),"#,##0.000")," &amp; F1 \cr")</f>
        <v>0.307 &amp; F1 \cr</v>
      </c>
      <c r="W182" t="str">
        <f>_xlfn.CONCAT(TEXT(ROUND(J182,3),"#,##0.000")," &amp; AUC \cr")</f>
        <v>0.728 &amp; AUC \cr</v>
      </c>
      <c r="X182" t="str">
        <f>_xlfn.CONCAT(TEXT(ROUND(I182,3),"#,##0.000")," &amp; $p$ \cr")</f>
        <v>0.764 &amp; $p$ \cr</v>
      </c>
      <c r="Y182" t="str">
        <f>_xlfn.CONCAT(A182," &amp; ",TEXT(ROUND(K182,4),"#,##0.0000"), " &amp; ", TEXT(ROUND(L182,4),"#,##0.0000"), " &amp; ", TEXT(ROUND(M182,4),"#,##0.0000"), " &amp; ", TEXT(ROUND(J182,4),"#,##0.0000"), " \cr")</f>
        <v>BRFC_Medium_Tomek_0_alpha_balanced_v2_Linear_Transform &amp; 0.4198 &amp; 0.2418 &amp; 0.3069 &amp; 0.7275 \cr</v>
      </c>
    </row>
    <row r="183" spans="1:25" x14ac:dyDescent="0.2">
      <c r="A183" t="s">
        <v>491</v>
      </c>
      <c r="B183">
        <v>144766</v>
      </c>
      <c r="C183">
        <v>6005</v>
      </c>
      <c r="D183">
        <v>22290</v>
      </c>
      <c r="E183">
        <v>4331</v>
      </c>
      <c r="F183">
        <f>B183+C183</f>
        <v>150771</v>
      </c>
      <c r="G183">
        <f>D183+E183</f>
        <v>26621</v>
      </c>
      <c r="H183">
        <f>B183+C183+D183+E183</f>
        <v>177392</v>
      </c>
      <c r="I183">
        <v>0.50045228733976799</v>
      </c>
      <c r="J183">
        <v>0.70117722175961905</v>
      </c>
      <c r="K183">
        <f>E183/(C183+E183+0.00001)</f>
        <v>0.41902089742741788</v>
      </c>
      <c r="L183">
        <f>E183/(D183+E183+0.00001)</f>
        <v>0.16269110846223242</v>
      </c>
      <c r="M183">
        <f>2/(1/(K183+0.00001)+1/(L183+0.00001))</f>
        <v>0.23439243775869356</v>
      </c>
      <c r="N183">
        <f>(B183+E183)/(B183+C183+D183+E183)</f>
        <v>0.84049449806079191</v>
      </c>
      <c r="O183">
        <f>COUNTIF(A183,"*Linear*")</f>
        <v>1</v>
      </c>
      <c r="P183" t="str">
        <f>LEFT(A183, FIND("_", A183)-1)</f>
        <v>RUSBoost</v>
      </c>
      <c r="Q183" t="str">
        <f>IF(COUNTIF(A183,"*Hard*")=1,"Hard",IF(COUNTIF(A183,"*Medium*")=1,"Medium","Easy"))</f>
        <v>Medium</v>
      </c>
      <c r="R183" t="str">
        <f>_xlfn.CONCAT(B183," &amp; ", C183 )</f>
        <v>144766 &amp; 6005</v>
      </c>
      <c r="S183" t="str">
        <f>_xlfn.CONCAT(D183," &amp; ", E183)</f>
        <v>22290 &amp; 4331</v>
      </c>
      <c r="T183" t="str">
        <f>_xlfn.CONCAT(TEXT(ROUND(K183,3),"#,##0.000")," &amp; Precision \cr")</f>
        <v>0.419 &amp; Precision \cr</v>
      </c>
      <c r="U183" t="str">
        <f>_xlfn.CONCAT(TEXT(ROUND(L183,3),"#,##0.000")," &amp; Recall \cr")</f>
        <v>0.163 &amp; Recall \cr</v>
      </c>
      <c r="V183" t="str">
        <f>_xlfn.CONCAT(TEXT(ROUND(M183,3),"#,##0.000")," &amp; F1 \cr")</f>
        <v>0.234 &amp; F1 \cr</v>
      </c>
      <c r="W183" t="str">
        <f>_xlfn.CONCAT(TEXT(ROUND(J183,3),"#,##0.000")," &amp; AUC \cr")</f>
        <v>0.701 &amp; AUC \cr</v>
      </c>
      <c r="X183" t="str">
        <f>_xlfn.CONCAT(TEXT(ROUND(I183,3),"#,##0.000")," &amp; $p$ \cr")</f>
        <v>0.500 &amp; $p$ \cr</v>
      </c>
      <c r="Y183" t="str">
        <f>_xlfn.CONCAT(A183," &amp; ",TEXT(ROUND(K183,4),"#,##0.0000"), " &amp; ", TEXT(ROUND(L183,4),"#,##0.0000"), " &amp; ", TEXT(ROUND(M183,4),"#,##0.0000"), " &amp; ", TEXT(ROUND(J183,4),"#,##0.0000"), " \cr")</f>
        <v>RUSBoost_Medium_Tomek_1_v1_Linear_Transform &amp; 0.4190 &amp; 0.1627 &amp; 0.2344 &amp; 0.7012 \cr</v>
      </c>
    </row>
    <row r="184" spans="1:25" x14ac:dyDescent="0.2">
      <c r="A184" t="s">
        <v>59</v>
      </c>
      <c r="B184">
        <v>144716</v>
      </c>
      <c r="C184">
        <v>6055</v>
      </c>
      <c r="D184">
        <v>22254</v>
      </c>
      <c r="E184">
        <v>4367</v>
      </c>
      <c r="F184">
        <f>B184+C184</f>
        <v>150771</v>
      </c>
      <c r="G184">
        <f>D184+E184</f>
        <v>26621</v>
      </c>
      <c r="H184">
        <f>B184+C184+D184+E184</f>
        <v>177392</v>
      </c>
      <c r="I184">
        <v>0.52505685543243796</v>
      </c>
      <c r="J184">
        <v>0.69208662924778497</v>
      </c>
      <c r="K184">
        <f>E184/(C184+E184+0.00001)</f>
        <v>0.4190174626568629</v>
      </c>
      <c r="L184">
        <f>E184/(D184+E184+0.00001)</f>
        <v>0.16404342430260194</v>
      </c>
      <c r="M184">
        <f>2/(1/(K184+0.00001)+1/(L184+0.00001))</f>
        <v>0.23579195155634711</v>
      </c>
      <c r="N184">
        <f>(B184+E184)/(B184+C184+D184+E184)</f>
        <v>0.84041557680165957</v>
      </c>
      <c r="O184">
        <f>COUNTIF(A184,"*Linear*")</f>
        <v>1</v>
      </c>
      <c r="P184" t="str">
        <f>LEFT(A184, FIND("_", A184)-1)</f>
        <v>EEC</v>
      </c>
      <c r="Q184" t="str">
        <f>IF(COUNTIF(A184,"*Hard*")=1,"Hard",IF(COUNTIF(A184,"*Medium*")=1,"Medium","Easy"))</f>
        <v>Medium</v>
      </c>
      <c r="R184" t="str">
        <f>_xlfn.CONCAT(B184," &amp; ", C184 )</f>
        <v>144716 &amp; 6055</v>
      </c>
      <c r="S184" t="str">
        <f>_xlfn.CONCAT(D184," &amp; ", E184)</f>
        <v>22254 &amp; 4367</v>
      </c>
      <c r="T184" t="str">
        <f>_xlfn.CONCAT(TEXT(ROUND(K184,3),"#,##0.000")," &amp; Precision \cr")</f>
        <v>0.419 &amp; Precision \cr</v>
      </c>
      <c r="U184" t="str">
        <f>_xlfn.CONCAT(TEXT(ROUND(L184,3),"#,##0.000")," &amp; Recall \cr")</f>
        <v>0.164 &amp; Recall \cr</v>
      </c>
      <c r="V184" t="str">
        <f>_xlfn.CONCAT(TEXT(ROUND(M184,3),"#,##0.000")," &amp; F1 \cr")</f>
        <v>0.236 &amp; F1 \cr</v>
      </c>
      <c r="W184" t="str">
        <f>_xlfn.CONCAT(TEXT(ROUND(J184,3),"#,##0.000")," &amp; AUC \cr")</f>
        <v>0.692 &amp; AUC \cr</v>
      </c>
      <c r="X184" t="str">
        <f>_xlfn.CONCAT(TEXT(ROUND(I184,3),"#,##0.000")," &amp; $p$ \cr")</f>
        <v>0.525 &amp; $p$ \cr</v>
      </c>
      <c r="Y184" t="str">
        <f>_xlfn.CONCAT(A184," &amp; ",TEXT(ROUND(K184,4),"#,##0.0000"), " &amp; ", TEXT(ROUND(L184,4),"#,##0.0000"), " &amp; ", TEXT(ROUND(M184,4),"#,##0.0000"), " &amp; ", TEXT(ROUND(J184,4),"#,##0.0000"), " \cr")</f>
        <v>EEC_Medium_Tomek_0_v2_Linear_Transform &amp; 0.4190 &amp; 0.1640 &amp; 0.2358 &amp; 0.6921 \cr</v>
      </c>
    </row>
    <row r="185" spans="1:25" x14ac:dyDescent="0.2">
      <c r="A185" t="s">
        <v>367</v>
      </c>
      <c r="B185">
        <v>144772</v>
      </c>
      <c r="C185">
        <v>5999</v>
      </c>
      <c r="D185">
        <v>22296</v>
      </c>
      <c r="E185">
        <v>4325</v>
      </c>
      <c r="F185">
        <f>B185+C185</f>
        <v>150771</v>
      </c>
      <c r="G185">
        <f>D185+E185</f>
        <v>26621</v>
      </c>
      <c r="H185">
        <f>B185+C185+D185+E185</f>
        <v>177392</v>
      </c>
      <c r="I185">
        <v>0.49853238384725901</v>
      </c>
      <c r="J185">
        <v>0.70140836430312503</v>
      </c>
      <c r="K185">
        <f>E185/(C185+E185+0.00001)</f>
        <v>0.41892677216299229</v>
      </c>
      <c r="L185">
        <f>E185/(D185+E185+0.00001)</f>
        <v>0.16246572248883748</v>
      </c>
      <c r="M185">
        <f>2/(1/(K185+0.00001)+1/(L185+0.00001))</f>
        <v>0.23414376319891309</v>
      </c>
      <c r="N185">
        <f>(B185+E185)/(B185+C185+D185+E185)</f>
        <v>0.84049449806079191</v>
      </c>
      <c r="O185">
        <f>COUNTIF(A185,"*Linear*")</f>
        <v>1</v>
      </c>
      <c r="P185" t="str">
        <f>LEFT(A185, FIND("_", A185)-1)</f>
        <v>AdaBoost</v>
      </c>
      <c r="Q185" t="str">
        <f>IF(COUNTIF(A185,"*Hard*")=1,"Hard",IF(COUNTIF(A185,"*Medium*")=1,"Medium","Easy"))</f>
        <v>Medium</v>
      </c>
      <c r="R185" t="str">
        <f>_xlfn.CONCAT(B185," &amp; ", C185 )</f>
        <v>144772 &amp; 5999</v>
      </c>
      <c r="S185" t="str">
        <f>_xlfn.CONCAT(D185," &amp; ", E185)</f>
        <v>22296 &amp; 4325</v>
      </c>
      <c r="T185" t="str">
        <f>_xlfn.CONCAT(TEXT(ROUND(K185,3),"#,##0.000")," &amp; Precision \cr")</f>
        <v>0.419 &amp; Precision \cr</v>
      </c>
      <c r="U185" t="str">
        <f>_xlfn.CONCAT(TEXT(ROUND(L185,3),"#,##0.000")," &amp; Recall \cr")</f>
        <v>0.162 &amp; Recall \cr</v>
      </c>
      <c r="V185" t="str">
        <f>_xlfn.CONCAT(TEXT(ROUND(M185,3),"#,##0.000")," &amp; F1 \cr")</f>
        <v>0.234 &amp; F1 \cr</v>
      </c>
      <c r="W185" t="str">
        <f>_xlfn.CONCAT(TEXT(ROUND(J185,3),"#,##0.000")," &amp; AUC \cr")</f>
        <v>0.701 &amp; AUC \cr</v>
      </c>
      <c r="X185" t="str">
        <f>_xlfn.CONCAT(TEXT(ROUND(I185,3),"#,##0.000")," &amp; $p$ \cr")</f>
        <v>0.499 &amp; $p$ \cr</v>
      </c>
      <c r="Y185" t="str">
        <f>_xlfn.CONCAT(A185," &amp; ",TEXT(ROUND(K185,4),"#,##0.0000"), " &amp; ", TEXT(ROUND(L185,4),"#,##0.0000"), " &amp; ", TEXT(ROUND(M185,4),"#,##0.0000"), " &amp; ", TEXT(ROUND(J185,4),"#,##0.0000"), " \cr")</f>
        <v>AdaBoost_Medium_Tomek_2_v1_Linear_Transform &amp; 0.4189 &amp; 0.1625 &amp; 0.2341 &amp; 0.7014 \cr</v>
      </c>
    </row>
    <row r="186" spans="1:25" x14ac:dyDescent="0.2">
      <c r="A186" t="s">
        <v>387</v>
      </c>
      <c r="B186">
        <v>142786</v>
      </c>
      <c r="C186">
        <v>7985</v>
      </c>
      <c r="D186">
        <v>20866</v>
      </c>
      <c r="E186">
        <v>5755</v>
      </c>
      <c r="F186">
        <f>B186+C186</f>
        <v>150771</v>
      </c>
      <c r="G186">
        <f>D186+E186</f>
        <v>26621</v>
      </c>
      <c r="H186">
        <f>B186+C186+D186+E186</f>
        <v>177392</v>
      </c>
      <c r="I186">
        <v>0.78259999999999996</v>
      </c>
      <c r="J186">
        <v>0.72449054829265502</v>
      </c>
      <c r="K186">
        <f>E186/(C186+E186+0.00001)</f>
        <v>0.41885007247536388</v>
      </c>
      <c r="L186">
        <f>E186/(D186+E186+0.00001)</f>
        <v>0.21618271281462653</v>
      </c>
      <c r="M186">
        <f>2/(1/(K186+0.00001)+1/(L186+0.00001))</f>
        <v>0.2851873023966951</v>
      </c>
      <c r="N186">
        <f>(B186+E186)/(B186+C186+D186+E186)</f>
        <v>0.83736019662667993</v>
      </c>
      <c r="O186">
        <f>COUNTIF(A186,"*Linear*")</f>
        <v>1</v>
      </c>
      <c r="P186" t="str">
        <f>LEFT(A186, FIND("_", A186)-1)</f>
        <v>BRFC</v>
      </c>
      <c r="Q186" t="str">
        <f>IF(COUNTIF(A186,"*Hard*")=1,"Hard",IF(COUNTIF(A186,"*Medium*")=1,"Medium","Easy"))</f>
        <v>Medium</v>
      </c>
      <c r="R186" t="str">
        <f>_xlfn.CONCAT(B186," &amp; ", C186 )</f>
        <v>142786 &amp; 7985</v>
      </c>
      <c r="S186" t="str">
        <f>_xlfn.CONCAT(D186," &amp; ", E186)</f>
        <v>20866 &amp; 5755</v>
      </c>
      <c r="T186" t="str">
        <f>_xlfn.CONCAT(TEXT(ROUND(K186,3),"#,##0.000")," &amp; Precision \cr")</f>
        <v>0.419 &amp; Precision \cr</v>
      </c>
      <c r="U186" t="str">
        <f>_xlfn.CONCAT(TEXT(ROUND(L186,3),"#,##0.000")," &amp; Recall \cr")</f>
        <v>0.216 &amp; Recall \cr</v>
      </c>
      <c r="V186" t="str">
        <f>_xlfn.CONCAT(TEXT(ROUND(M186,3),"#,##0.000")," &amp; F1 \cr")</f>
        <v>0.285 &amp; F1 \cr</v>
      </c>
      <c r="W186" t="str">
        <f>_xlfn.CONCAT(TEXT(ROUND(J186,3),"#,##0.000")," &amp; AUC \cr")</f>
        <v>0.724 &amp; AUC \cr</v>
      </c>
      <c r="X186" t="str">
        <f>_xlfn.CONCAT(TEXT(ROUND(I186,3),"#,##0.000")," &amp; $p$ \cr")</f>
        <v>0.783 &amp; $p$ \cr</v>
      </c>
      <c r="Y186" t="str">
        <f>_xlfn.CONCAT(A186," &amp; ",TEXT(ROUND(K186,4),"#,##0.0000"), " &amp; ", TEXT(ROUND(L186,4),"#,##0.0000"), " &amp; ", TEXT(ROUND(M186,4),"#,##0.0000"), " &amp; ", TEXT(ROUND(J186,4),"#,##0.0000"), " \cr")</f>
        <v>BRFC_Medium_Tomek_2_alpha_balanced_v1_Linear_Transform &amp; 0.4189 &amp; 0.2162 &amp; 0.2852 &amp; 0.7245 \cr</v>
      </c>
    </row>
    <row r="187" spans="1:25" x14ac:dyDescent="0.2">
      <c r="A187" t="s">
        <v>17</v>
      </c>
      <c r="B187">
        <v>144721</v>
      </c>
      <c r="C187">
        <v>6050</v>
      </c>
      <c r="D187">
        <v>22271</v>
      </c>
      <c r="E187">
        <v>4350</v>
      </c>
      <c r="F187">
        <f>B187+C187</f>
        <v>150771</v>
      </c>
      <c r="G187">
        <f>D187+E187</f>
        <v>26621</v>
      </c>
      <c r="H187">
        <f>B187+C187+D187+E187</f>
        <v>177392</v>
      </c>
      <c r="I187">
        <v>0.49832079920590899</v>
      </c>
      <c r="J187">
        <v>0.70132852101320098</v>
      </c>
      <c r="K187">
        <f>E187/(C187+E187+0.00001)</f>
        <v>0.41826923036704883</v>
      </c>
      <c r="L187">
        <f>E187/(D187+E187+0.00001)</f>
        <v>0.16340483071131631</v>
      </c>
      <c r="M187">
        <f>2/(1/(K187+0.00001)+1/(L187+0.00001))</f>
        <v>0.23501367538040768</v>
      </c>
      <c r="N187">
        <f>(B187+E187)/(B187+C187+D187+E187)</f>
        <v>0.84034793000811758</v>
      </c>
      <c r="O187">
        <f>COUNTIF(A187,"*Linear*")</f>
        <v>1</v>
      </c>
      <c r="P187" t="str">
        <f>LEFT(A187, FIND("_", A187)-1)</f>
        <v>AdaBoost</v>
      </c>
      <c r="Q187" t="str">
        <f>IF(COUNTIF(A187,"*Hard*")=1,"Hard",IF(COUNTIF(A187,"*Medium*")=1,"Medium","Easy"))</f>
        <v>Medium</v>
      </c>
      <c r="R187" t="str">
        <f>_xlfn.CONCAT(B187," &amp; ", C187 )</f>
        <v>144721 &amp; 6050</v>
      </c>
      <c r="S187" t="str">
        <f>_xlfn.CONCAT(D187," &amp; ", E187)</f>
        <v>22271 &amp; 4350</v>
      </c>
      <c r="T187" t="str">
        <f>_xlfn.CONCAT(TEXT(ROUND(K187,3),"#,##0.000")," &amp; Precision \cr")</f>
        <v>0.418 &amp; Precision \cr</v>
      </c>
      <c r="U187" t="str">
        <f>_xlfn.CONCAT(TEXT(ROUND(L187,3),"#,##0.000")," &amp; Recall \cr")</f>
        <v>0.163 &amp; Recall \cr</v>
      </c>
      <c r="V187" t="str">
        <f>_xlfn.CONCAT(TEXT(ROUND(M187,3),"#,##0.000")," &amp; F1 \cr")</f>
        <v>0.235 &amp; F1 \cr</v>
      </c>
      <c r="W187" t="str">
        <f>_xlfn.CONCAT(TEXT(ROUND(J187,3),"#,##0.000")," &amp; AUC \cr")</f>
        <v>0.701 &amp; AUC \cr</v>
      </c>
      <c r="X187" t="str">
        <f>_xlfn.CONCAT(TEXT(ROUND(I187,3),"#,##0.000")," &amp; $p$ \cr")</f>
        <v>0.498 &amp; $p$ \cr</v>
      </c>
      <c r="Y187" t="str">
        <f>_xlfn.CONCAT(A187," &amp; ",TEXT(ROUND(K187,4),"#,##0.0000"), " &amp; ", TEXT(ROUND(L187,4),"#,##0.0000"), " &amp; ", TEXT(ROUND(M187,4),"#,##0.0000"), " &amp; ", TEXT(ROUND(J187,4),"#,##0.0000"), " \cr")</f>
        <v>AdaBoost_Medium_Tomek_0_v1_Linear_Transform &amp; 0.4183 &amp; 0.1634 &amp; 0.2350 &amp; 0.7013 \cr</v>
      </c>
    </row>
    <row r="188" spans="1:25" x14ac:dyDescent="0.2">
      <c r="A188" t="s">
        <v>355</v>
      </c>
      <c r="B188">
        <v>144649</v>
      </c>
      <c r="C188">
        <v>6122</v>
      </c>
      <c r="D188">
        <v>22223</v>
      </c>
      <c r="E188">
        <v>4398</v>
      </c>
      <c r="F188">
        <f>B188+C188</f>
        <v>150771</v>
      </c>
      <c r="G188">
        <f>D188+E188</f>
        <v>26621</v>
      </c>
      <c r="H188">
        <f>B188+C188+D188+E188</f>
        <v>177392</v>
      </c>
      <c r="I188">
        <v>0.74563891880673006</v>
      </c>
      <c r="J188">
        <v>0.70157480703573005</v>
      </c>
      <c r="K188">
        <f>E188/(C188+E188+0.00001)</f>
        <v>0.4180608361045049</v>
      </c>
      <c r="L188">
        <f>E188/(D188+E188+0.00001)</f>
        <v>0.16520791849847566</v>
      </c>
      <c r="M188">
        <f>2/(1/(K188+0.00001)+1/(L188+0.00001))</f>
        <v>0.2368391050951035</v>
      </c>
      <c r="N188">
        <f>(B188+E188)/(B188+C188+D188+E188)</f>
        <v>0.84021263642103361</v>
      </c>
      <c r="O188">
        <f>COUNTIF(A188,"*Linear*")</f>
        <v>1</v>
      </c>
      <c r="P188" t="str">
        <f>LEFT(A188, FIND("_", A188)-1)</f>
        <v>LRC</v>
      </c>
      <c r="Q188" t="str">
        <f>IF(COUNTIF(A188,"*Hard*")=1,"Hard",IF(COUNTIF(A188,"*Medium*")=1,"Medium","Easy"))</f>
        <v>Medium</v>
      </c>
      <c r="R188" t="str">
        <f>_xlfn.CONCAT(B188," &amp; ", C188 )</f>
        <v>144649 &amp; 6122</v>
      </c>
      <c r="S188" t="str">
        <f>_xlfn.CONCAT(D188," &amp; ", E188)</f>
        <v>22223 &amp; 4398</v>
      </c>
      <c r="T188" t="str">
        <f>_xlfn.CONCAT(TEXT(ROUND(K188,3),"#,##0.000")," &amp; Precision \cr")</f>
        <v>0.418 &amp; Precision \cr</v>
      </c>
      <c r="U188" t="str">
        <f>_xlfn.CONCAT(TEXT(ROUND(L188,3),"#,##0.000")," &amp; Recall \cr")</f>
        <v>0.165 &amp; Recall \cr</v>
      </c>
      <c r="V188" t="str">
        <f>_xlfn.CONCAT(TEXT(ROUND(M188,3),"#,##0.000")," &amp; F1 \cr")</f>
        <v>0.237 &amp; F1 \cr</v>
      </c>
      <c r="W188" t="str">
        <f>_xlfn.CONCAT(TEXT(ROUND(J188,3),"#,##0.000")," &amp; AUC \cr")</f>
        <v>0.702 &amp; AUC \cr</v>
      </c>
      <c r="X188" t="str">
        <f>_xlfn.CONCAT(TEXT(ROUND(I188,3),"#,##0.000")," &amp; $p$ \cr")</f>
        <v>0.746 &amp; $p$ \cr</v>
      </c>
      <c r="Y188" t="str">
        <f>_xlfn.CONCAT(A188," &amp; ",TEXT(ROUND(K188,4),"#,##0.0000"), " &amp; ", TEXT(ROUND(L188,4),"#,##0.0000"), " &amp; ", TEXT(ROUND(M188,4),"#,##0.0000"), " &amp; ", TEXT(ROUND(J188,4),"#,##0.0000"), " \cr")</f>
        <v>LRC_Medium_Tomek_0_alpha_balanced_v1_Linear_Transform &amp; 0.4181 &amp; 0.1652 &amp; 0.2368 &amp; 0.7016 \cr</v>
      </c>
    </row>
    <row r="189" spans="1:25" x14ac:dyDescent="0.2">
      <c r="A189" t="s">
        <v>495</v>
      </c>
      <c r="B189">
        <v>144623</v>
      </c>
      <c r="C189">
        <v>6148</v>
      </c>
      <c r="D189">
        <v>22210</v>
      </c>
      <c r="E189">
        <v>4411</v>
      </c>
      <c r="F189">
        <f>B189+C189</f>
        <v>150771</v>
      </c>
      <c r="G189">
        <f>D189+E189</f>
        <v>26621</v>
      </c>
      <c r="H189">
        <f>B189+C189+D189+E189</f>
        <v>177392</v>
      </c>
      <c r="I189">
        <v>0.50045215293012502</v>
      </c>
      <c r="J189">
        <v>0.700990847417164</v>
      </c>
      <c r="K189">
        <f>E189/(C189+E189+0.00001)</f>
        <v>0.41774789239724608</v>
      </c>
      <c r="L189">
        <f>E189/(D189+E189+0.00001)</f>
        <v>0.16569625477416466</v>
      </c>
      <c r="M189">
        <f>2/(1/(K189+0.00001)+1/(L189+0.00001))</f>
        <v>0.23728997261303567</v>
      </c>
      <c r="N189">
        <f>(B189+E189)/(B189+C189+D189+E189)</f>
        <v>0.8401393523946965</v>
      </c>
      <c r="O189">
        <f>COUNTIF(A189,"*Linear*")</f>
        <v>1</v>
      </c>
      <c r="P189" t="str">
        <f>LEFT(A189, FIND("_", A189)-1)</f>
        <v>RUSBoost</v>
      </c>
      <c r="Q189" t="str">
        <f>IF(COUNTIF(A189,"*Hard*")=1,"Hard",IF(COUNTIF(A189,"*Medium*")=1,"Medium","Easy"))</f>
        <v>Medium</v>
      </c>
      <c r="R189" t="str">
        <f>_xlfn.CONCAT(B189," &amp; ", C189 )</f>
        <v>144623 &amp; 6148</v>
      </c>
      <c r="S189" t="str">
        <f>_xlfn.CONCAT(D189," &amp; ", E189)</f>
        <v>22210 &amp; 4411</v>
      </c>
      <c r="T189" t="str">
        <f>_xlfn.CONCAT(TEXT(ROUND(K189,3),"#,##0.000")," &amp; Precision \cr")</f>
        <v>0.418 &amp; Precision \cr</v>
      </c>
      <c r="U189" t="str">
        <f>_xlfn.CONCAT(TEXT(ROUND(L189,3),"#,##0.000")," &amp; Recall \cr")</f>
        <v>0.166 &amp; Recall \cr</v>
      </c>
      <c r="V189" t="str">
        <f>_xlfn.CONCAT(TEXT(ROUND(M189,3),"#,##0.000")," &amp; F1 \cr")</f>
        <v>0.237 &amp; F1 \cr</v>
      </c>
      <c r="W189" t="str">
        <f>_xlfn.CONCAT(TEXT(ROUND(J189,3),"#,##0.000")," &amp; AUC \cr")</f>
        <v>0.701 &amp; AUC \cr</v>
      </c>
      <c r="X189" t="str">
        <f>_xlfn.CONCAT(TEXT(ROUND(I189,3),"#,##0.000")," &amp; $p$ \cr")</f>
        <v>0.500 &amp; $p$ \cr</v>
      </c>
      <c r="Y189" t="str">
        <f>_xlfn.CONCAT(A189," &amp; ",TEXT(ROUND(K189,4),"#,##0.0000"), " &amp; ", TEXT(ROUND(L189,4),"#,##0.0000"), " &amp; ", TEXT(ROUND(M189,4),"#,##0.0000"), " &amp; ", TEXT(ROUND(J189,4),"#,##0.0000"), " \cr")</f>
        <v>RUSBoost_Medium_Tomek_2_v1_Linear_Transform &amp; 0.4177 &amp; 0.1657 &amp; 0.2373 &amp; 0.7010 \cr</v>
      </c>
    </row>
    <row r="190" spans="1:25" x14ac:dyDescent="0.2">
      <c r="A190" t="s">
        <v>217</v>
      </c>
      <c r="B190">
        <v>144674</v>
      </c>
      <c r="C190">
        <v>6097</v>
      </c>
      <c r="D190">
        <v>22248</v>
      </c>
      <c r="E190">
        <v>4373</v>
      </c>
      <c r="F190">
        <f>B190+C190</f>
        <v>150771</v>
      </c>
      <c r="G190">
        <f>D190+E190</f>
        <v>26621</v>
      </c>
      <c r="H190">
        <f>B190+C190+D190+E190</f>
        <v>177392</v>
      </c>
      <c r="I190">
        <v>0.50044225030630396</v>
      </c>
      <c r="J190">
        <v>0.70135535751730504</v>
      </c>
      <c r="K190">
        <f>E190/(C190+E190+0.00001)</f>
        <v>0.41766953159725928</v>
      </c>
      <c r="L190">
        <f>E190/(D190+E190+0.00001)</f>
        <v>0.16426881027599685</v>
      </c>
      <c r="M190">
        <f>2/(1/(K190+0.00001)+1/(L190+0.00001))</f>
        <v>0.23581033758040759</v>
      </c>
      <c r="N190">
        <f>(B190+E190)/(B190+C190+D190+E190)</f>
        <v>0.84021263642103361</v>
      </c>
      <c r="O190">
        <f>COUNTIF(A190,"*Linear*")</f>
        <v>1</v>
      </c>
      <c r="P190" t="str">
        <f>LEFT(A190, FIND("_", A190)-1)</f>
        <v>RUSBoost</v>
      </c>
      <c r="Q190" t="str">
        <f>IF(COUNTIF(A190,"*Hard*")=1,"Hard",IF(COUNTIF(A190,"*Medium*")=1,"Medium","Easy"))</f>
        <v>Medium</v>
      </c>
      <c r="R190" t="str">
        <f>_xlfn.CONCAT(B190," &amp; ", C190 )</f>
        <v>144674 &amp; 6097</v>
      </c>
      <c r="S190" t="str">
        <f>_xlfn.CONCAT(D190," &amp; ", E190)</f>
        <v>22248 &amp; 4373</v>
      </c>
      <c r="T190" t="str">
        <f>_xlfn.CONCAT(TEXT(ROUND(K190,3),"#,##0.000")," &amp; Precision \cr")</f>
        <v>0.418 &amp; Precision \cr</v>
      </c>
      <c r="U190" t="str">
        <f>_xlfn.CONCAT(TEXT(ROUND(L190,3),"#,##0.000")," &amp; Recall \cr")</f>
        <v>0.164 &amp; Recall \cr</v>
      </c>
      <c r="V190" t="str">
        <f>_xlfn.CONCAT(TEXT(ROUND(M190,3),"#,##0.000")," &amp; F1 \cr")</f>
        <v>0.236 &amp; F1 \cr</v>
      </c>
      <c r="W190" t="str">
        <f>_xlfn.CONCAT(TEXT(ROUND(J190,3),"#,##0.000")," &amp; AUC \cr")</f>
        <v>0.701 &amp; AUC \cr</v>
      </c>
      <c r="X190" t="str">
        <f>_xlfn.CONCAT(TEXT(ROUND(I190,3),"#,##0.000")," &amp; $p$ \cr")</f>
        <v>0.500 &amp; $p$ \cr</v>
      </c>
      <c r="Y190" t="str">
        <f>_xlfn.CONCAT(A190," &amp; ",TEXT(ROUND(K190,4),"#,##0.0000"), " &amp; ", TEXT(ROUND(L190,4),"#,##0.0000"), " &amp; ", TEXT(ROUND(M190,4),"#,##0.0000"), " &amp; ", TEXT(ROUND(J190,4),"#,##0.0000"), " \cr")</f>
        <v>RUSBoost_Medium_Tomek_0_v1_Linear_Transform &amp; 0.4177 &amp; 0.1643 &amp; 0.2358 &amp; 0.7014 \cr</v>
      </c>
    </row>
    <row r="191" spans="1:25" x14ac:dyDescent="0.2">
      <c r="A191" t="s">
        <v>409</v>
      </c>
      <c r="B191">
        <v>144597</v>
      </c>
      <c r="C191">
        <v>6174</v>
      </c>
      <c r="D191">
        <v>22210</v>
      </c>
      <c r="E191">
        <v>4411</v>
      </c>
      <c r="F191">
        <f>B191+C191</f>
        <v>150771</v>
      </c>
      <c r="G191">
        <f>D191+E191</f>
        <v>26621</v>
      </c>
      <c r="H191">
        <f>B191+C191+D191+E191</f>
        <v>177392</v>
      </c>
      <c r="I191">
        <v>0.52703717619205803</v>
      </c>
      <c r="J191">
        <v>0.69076778049305598</v>
      </c>
      <c r="K191">
        <f>E191/(C191+E191+0.00001)</f>
        <v>0.41672177570456137</v>
      </c>
      <c r="L191">
        <f>E191/(D191+E191+0.00001)</f>
        <v>0.16569625477416466</v>
      </c>
      <c r="M191">
        <f>2/(1/(K191+0.00001)+1/(L191+0.00001))</f>
        <v>0.23712415118439759</v>
      </c>
      <c r="N191">
        <f>(B191+E191)/(B191+C191+D191+E191)</f>
        <v>0.83999278434202218</v>
      </c>
      <c r="O191">
        <f>COUNTIF(A191,"*Linear*")</f>
        <v>1</v>
      </c>
      <c r="P191" t="str">
        <f>LEFT(A191, FIND("_", A191)-1)</f>
        <v>EEC</v>
      </c>
      <c r="Q191" t="str">
        <f>IF(COUNTIF(A191,"*Hard*")=1,"Hard",IF(COUNTIF(A191,"*Medium*")=1,"Medium","Easy"))</f>
        <v>Medium</v>
      </c>
      <c r="R191" t="str">
        <f>_xlfn.CONCAT(B191," &amp; ", C191 )</f>
        <v>144597 &amp; 6174</v>
      </c>
      <c r="S191" t="str">
        <f>_xlfn.CONCAT(D191," &amp; ", E191)</f>
        <v>22210 &amp; 4411</v>
      </c>
      <c r="T191" t="str">
        <f>_xlfn.CONCAT(TEXT(ROUND(K191,3),"#,##0.000")," &amp; Precision \cr")</f>
        <v>0.417 &amp; Precision \cr</v>
      </c>
      <c r="U191" t="str">
        <f>_xlfn.CONCAT(TEXT(ROUND(L191,3),"#,##0.000")," &amp; Recall \cr")</f>
        <v>0.166 &amp; Recall \cr</v>
      </c>
      <c r="V191" t="str">
        <f>_xlfn.CONCAT(TEXT(ROUND(M191,3),"#,##0.000")," &amp; F1 \cr")</f>
        <v>0.237 &amp; F1 \cr</v>
      </c>
      <c r="W191" t="str">
        <f>_xlfn.CONCAT(TEXT(ROUND(J191,3),"#,##0.000")," &amp; AUC \cr")</f>
        <v>0.691 &amp; AUC \cr</v>
      </c>
      <c r="X191" t="str">
        <f>_xlfn.CONCAT(TEXT(ROUND(I191,3),"#,##0.000")," &amp; $p$ \cr")</f>
        <v>0.527 &amp; $p$ \cr</v>
      </c>
      <c r="Y191" t="str">
        <f>_xlfn.CONCAT(A191," &amp; ",TEXT(ROUND(K191,4),"#,##0.0000"), " &amp; ", TEXT(ROUND(L191,4),"#,##0.0000"), " &amp; ", TEXT(ROUND(M191,4),"#,##0.0000"), " &amp; ", TEXT(ROUND(J191,4),"#,##0.0000"), " \cr")</f>
        <v>EEC_Medium_Tomek_2_v2_Linear_Transform &amp; 0.4167 &amp; 0.1657 &amp; 0.2371 &amp; 0.6908 \cr</v>
      </c>
    </row>
    <row r="192" spans="1:25" x14ac:dyDescent="0.2">
      <c r="A192" t="s">
        <v>471</v>
      </c>
      <c r="B192">
        <v>144470</v>
      </c>
      <c r="C192">
        <v>6301</v>
      </c>
      <c r="D192">
        <v>22150</v>
      </c>
      <c r="E192">
        <v>4471</v>
      </c>
      <c r="F192">
        <f>B192+C192</f>
        <v>150771</v>
      </c>
      <c r="G192">
        <f>D192+E192</f>
        <v>26621</v>
      </c>
      <c r="H192">
        <f>B192+C192+D192+E192</f>
        <v>177392</v>
      </c>
      <c r="I192">
        <v>0.74997310560790298</v>
      </c>
      <c r="J192">
        <v>0.70160050916790795</v>
      </c>
      <c r="K192">
        <f>E192/(C192+E192+0.00001)</f>
        <v>0.41505755624298407</v>
      </c>
      <c r="L192">
        <f>E192/(D192+E192+0.00001)</f>
        <v>0.16795011450811384</v>
      </c>
      <c r="M192">
        <f>2/(1/(K192+0.00001)+1/(L192+0.00001))</f>
        <v>0.23914746339693627</v>
      </c>
      <c r="N192">
        <f>(B192+E192)/(B192+C192+D192+E192)</f>
        <v>0.83961508974474608</v>
      </c>
      <c r="O192">
        <f>COUNTIF(A192,"*Linear*")</f>
        <v>1</v>
      </c>
      <c r="P192" t="str">
        <f>LEFT(A192, FIND("_", A192)-1)</f>
        <v>LRC</v>
      </c>
      <c r="Q192" t="str">
        <f>IF(COUNTIF(A192,"*Hard*")=1,"Hard",IF(COUNTIF(A192,"*Medium*")=1,"Medium","Easy"))</f>
        <v>Medium</v>
      </c>
      <c r="R192" t="str">
        <f>_xlfn.CONCAT(B192," &amp; ", C192 )</f>
        <v>144470 &amp; 6301</v>
      </c>
      <c r="S192" t="str">
        <f>_xlfn.CONCAT(D192," &amp; ", E192)</f>
        <v>22150 &amp; 4471</v>
      </c>
      <c r="T192" t="str">
        <f>_xlfn.CONCAT(TEXT(ROUND(K192,3),"#,##0.000")," &amp; Precision \cr")</f>
        <v>0.415 &amp; Precision \cr</v>
      </c>
      <c r="U192" t="str">
        <f>_xlfn.CONCAT(TEXT(ROUND(L192,3),"#,##0.000")," &amp; Recall \cr")</f>
        <v>0.168 &amp; Recall \cr</v>
      </c>
      <c r="V192" t="str">
        <f>_xlfn.CONCAT(TEXT(ROUND(M192,3),"#,##0.000")," &amp; F1 \cr")</f>
        <v>0.239 &amp; F1 \cr</v>
      </c>
      <c r="W192" t="str">
        <f>_xlfn.CONCAT(TEXT(ROUND(J192,3),"#,##0.000")," &amp; AUC \cr")</f>
        <v>0.702 &amp; AUC \cr</v>
      </c>
      <c r="X192" t="str">
        <f>_xlfn.CONCAT(TEXT(ROUND(I192,3),"#,##0.000")," &amp; $p$ \cr")</f>
        <v>0.750 &amp; $p$ \cr</v>
      </c>
      <c r="Y192" t="str">
        <f>_xlfn.CONCAT(A192," &amp; ",TEXT(ROUND(K192,4),"#,##0.0000"), " &amp; ", TEXT(ROUND(L192,4),"#,##0.0000"), " &amp; ", TEXT(ROUND(M192,4),"#,##0.0000"), " &amp; ", TEXT(ROUND(J192,4),"#,##0.0000"), " \cr")</f>
        <v>LRC_Medium_Tomek_1_alpha_balanced_v1_Linear_Transform &amp; 0.4151 &amp; 0.1680 &amp; 0.2391 &amp; 0.7016 \cr</v>
      </c>
    </row>
    <row r="193" spans="1:25" x14ac:dyDescent="0.2">
      <c r="A193" t="s">
        <v>483</v>
      </c>
      <c r="B193">
        <v>144438</v>
      </c>
      <c r="C193">
        <v>6333</v>
      </c>
      <c r="D193">
        <v>22129</v>
      </c>
      <c r="E193">
        <v>4492</v>
      </c>
      <c r="F193">
        <f>B193+C193</f>
        <v>150771</v>
      </c>
      <c r="G193">
        <f>D193+E193</f>
        <v>26621</v>
      </c>
      <c r="H193">
        <f>B193+C193+D193+E193</f>
        <v>177392</v>
      </c>
      <c r="I193">
        <v>0.75083291129930896</v>
      </c>
      <c r="J193">
        <v>0.70159855833720897</v>
      </c>
      <c r="K193">
        <f>E193/(C193+E193+0.00001)</f>
        <v>0.41496535758432762</v>
      </c>
      <c r="L193">
        <f>E193/(D193+E193+0.00001)</f>
        <v>0.16873896541499608</v>
      </c>
      <c r="M193">
        <f>2/(1/(K193+0.00001)+1/(L193+0.00001))</f>
        <v>0.23993059568002431</v>
      </c>
      <c r="N193">
        <f>(B193+E193)/(B193+C193+D193+E193)</f>
        <v>0.83955308018399932</v>
      </c>
      <c r="O193">
        <f>COUNTIF(A193,"*Linear*")</f>
        <v>1</v>
      </c>
      <c r="P193" t="str">
        <f>LEFT(A193, FIND("_", A193)-1)</f>
        <v>LRC</v>
      </c>
      <c r="Q193" t="str">
        <f>IF(COUNTIF(A193,"*Hard*")=1,"Hard",IF(COUNTIF(A193,"*Medium*")=1,"Medium","Easy"))</f>
        <v>Medium</v>
      </c>
      <c r="R193" t="str">
        <f>_xlfn.CONCAT(B193," &amp; ", C193 )</f>
        <v>144438 &amp; 6333</v>
      </c>
      <c r="S193" t="str">
        <f>_xlfn.CONCAT(D193," &amp; ", E193)</f>
        <v>22129 &amp; 4492</v>
      </c>
      <c r="T193" t="str">
        <f>_xlfn.CONCAT(TEXT(ROUND(K193,3),"#,##0.000")," &amp; Precision \cr")</f>
        <v>0.415 &amp; Precision \cr</v>
      </c>
      <c r="U193" t="str">
        <f>_xlfn.CONCAT(TEXT(ROUND(L193,3),"#,##0.000")," &amp; Recall \cr")</f>
        <v>0.169 &amp; Recall \cr</v>
      </c>
      <c r="V193" t="str">
        <f>_xlfn.CONCAT(TEXT(ROUND(M193,3),"#,##0.000")," &amp; F1 \cr")</f>
        <v>0.240 &amp; F1 \cr</v>
      </c>
      <c r="W193" t="str">
        <f>_xlfn.CONCAT(TEXT(ROUND(J193,3),"#,##0.000")," &amp; AUC \cr")</f>
        <v>0.702 &amp; AUC \cr</v>
      </c>
      <c r="X193" t="str">
        <f>_xlfn.CONCAT(TEXT(ROUND(I193,3),"#,##0.000")," &amp; $p$ \cr")</f>
        <v>0.751 &amp; $p$ \cr</v>
      </c>
      <c r="Y193" t="str">
        <f>_xlfn.CONCAT(A193," &amp; ",TEXT(ROUND(K193,4),"#,##0.0000"), " &amp; ", TEXT(ROUND(L193,4),"#,##0.0000"), " &amp; ", TEXT(ROUND(M193,4),"#,##0.0000"), " &amp; ", TEXT(ROUND(J193,4),"#,##0.0000"), " \cr")</f>
        <v>LRC_Medium_Tomek_2_alpha_balanced_v1_Linear_Transform &amp; 0.4150 &amp; 0.1687 &amp; 0.2399 &amp; 0.7016 \cr</v>
      </c>
    </row>
    <row r="194" spans="1:25" x14ac:dyDescent="0.2">
      <c r="A194" t="s">
        <v>295</v>
      </c>
      <c r="B194">
        <v>142514</v>
      </c>
      <c r="C194">
        <v>8257</v>
      </c>
      <c r="D194">
        <v>20765</v>
      </c>
      <c r="E194">
        <v>5856</v>
      </c>
      <c r="F194">
        <f>B194+C194</f>
        <v>150771</v>
      </c>
      <c r="G194">
        <f>D194+E194</f>
        <v>26621</v>
      </c>
      <c r="H194">
        <f>B194+C194+D194+E194</f>
        <v>177392</v>
      </c>
      <c r="I194">
        <v>0.7732</v>
      </c>
      <c r="J194">
        <v>0.72437331806736305</v>
      </c>
      <c r="K194">
        <f>E194/(C194+E194+0.00001)</f>
        <v>0.41493658299799008</v>
      </c>
      <c r="L194">
        <f>E194/(D194+E194+0.00001)</f>
        <v>0.21997671003344099</v>
      </c>
      <c r="M194">
        <f>2/(1/(K194+0.00001)+1/(L194+0.00001))</f>
        <v>0.28753487849888898</v>
      </c>
      <c r="N194">
        <f>(B194+E194)/(B194+C194+D194+E194)</f>
        <v>0.83639622981870654</v>
      </c>
      <c r="O194">
        <f>COUNTIF(A194,"*Linear*")</f>
        <v>1</v>
      </c>
      <c r="P194" t="str">
        <f>LEFT(A194, FIND("_", A194)-1)</f>
        <v>BRFC</v>
      </c>
      <c r="Q194" t="str">
        <f>IF(COUNTIF(A194,"*Hard*")=1,"Hard",IF(COUNTIF(A194,"*Medium*")=1,"Medium","Easy"))</f>
        <v>Medium</v>
      </c>
      <c r="R194" t="str">
        <f>_xlfn.CONCAT(B194," &amp; ", C194 )</f>
        <v>142514 &amp; 8257</v>
      </c>
      <c r="S194" t="str">
        <f>_xlfn.CONCAT(D194," &amp; ", E194)</f>
        <v>20765 &amp; 5856</v>
      </c>
      <c r="T194" t="str">
        <f>_xlfn.CONCAT(TEXT(ROUND(K194,3),"#,##0.000")," &amp; Precision \cr")</f>
        <v>0.415 &amp; Precision \cr</v>
      </c>
      <c r="U194" t="str">
        <f>_xlfn.CONCAT(TEXT(ROUND(L194,3),"#,##0.000")," &amp; Recall \cr")</f>
        <v>0.220 &amp; Recall \cr</v>
      </c>
      <c r="V194" t="str">
        <f>_xlfn.CONCAT(TEXT(ROUND(M194,3),"#,##0.000")," &amp; F1 \cr")</f>
        <v>0.288 &amp; F1 \cr</v>
      </c>
      <c r="W194" t="str">
        <f>_xlfn.CONCAT(TEXT(ROUND(J194,3),"#,##0.000")," &amp; AUC \cr")</f>
        <v>0.724 &amp; AUC \cr</v>
      </c>
      <c r="X194" t="str">
        <f>_xlfn.CONCAT(TEXT(ROUND(I194,3),"#,##0.000")," &amp; $p$ \cr")</f>
        <v>0.773 &amp; $p$ \cr</v>
      </c>
      <c r="Y194" t="str">
        <f>_xlfn.CONCAT(A194," &amp; ",TEXT(ROUND(K194,4),"#,##0.0000"), " &amp; ", TEXT(ROUND(L194,4),"#,##0.0000"), " &amp; ", TEXT(ROUND(M194,4),"#,##0.0000"), " &amp; ", TEXT(ROUND(J194,4),"#,##0.0000"), " \cr")</f>
        <v>BRFC_Medium_Tomek_0_alpha_balanced_v1_Linear_Transform &amp; 0.4149 &amp; 0.2200 &amp; 0.2875 &amp; 0.7244 \cr</v>
      </c>
    </row>
    <row r="195" spans="1:25" x14ac:dyDescent="0.2">
      <c r="A195" t="s">
        <v>37</v>
      </c>
      <c r="B195">
        <v>146040</v>
      </c>
      <c r="C195">
        <v>4731</v>
      </c>
      <c r="D195">
        <v>23268</v>
      </c>
      <c r="E195">
        <v>3353</v>
      </c>
      <c r="F195">
        <f>B195+C195</f>
        <v>150771</v>
      </c>
      <c r="G195">
        <f>D195+E195</f>
        <v>26621</v>
      </c>
      <c r="H195">
        <f>B195+C195+D195+E195</f>
        <v>177392</v>
      </c>
      <c r="I195">
        <v>0.81</v>
      </c>
      <c r="J195">
        <v>0.68946622212771103</v>
      </c>
      <c r="K195">
        <f>E195/(C195+E195+0.00001)</f>
        <v>0.41476991537015101</v>
      </c>
      <c r="L195">
        <f>E195/(D195+E195+0.00001)</f>
        <v>0.12595319479886061</v>
      </c>
      <c r="M195">
        <f>2/(1/(K195+0.00001)+1/(L195+0.00001))</f>
        <v>0.19324149414347683</v>
      </c>
      <c r="N195">
        <f>(B195+E195)/(B195+C195+D195+E195)</f>
        <v>0.84216311896816087</v>
      </c>
      <c r="O195">
        <f>COUNTIF(A195,"*Linear*")</f>
        <v>1</v>
      </c>
      <c r="P195" t="str">
        <f>LEFT(A195, FIND("_", A195)-1)</f>
        <v>Bagging</v>
      </c>
      <c r="Q195" t="str">
        <f>IF(COUNTIF(A195,"*Hard*")=1,"Hard",IF(COUNTIF(A195,"*Medium*")=1,"Medium","Easy"))</f>
        <v>Medium</v>
      </c>
      <c r="R195" t="str">
        <f>_xlfn.CONCAT(B195," &amp; ", C195 )</f>
        <v>146040 &amp; 4731</v>
      </c>
      <c r="S195" t="str">
        <f>_xlfn.CONCAT(D195," &amp; ", E195)</f>
        <v>23268 &amp; 3353</v>
      </c>
      <c r="T195" t="str">
        <f>_xlfn.CONCAT(TEXT(ROUND(K195,3),"#,##0.000")," &amp; Precision \cr")</f>
        <v>0.415 &amp; Precision \cr</v>
      </c>
      <c r="U195" t="str">
        <f>_xlfn.CONCAT(TEXT(ROUND(L195,3),"#,##0.000")," &amp; Recall \cr")</f>
        <v>0.126 &amp; Recall \cr</v>
      </c>
      <c r="V195" t="str">
        <f>_xlfn.CONCAT(TEXT(ROUND(M195,3),"#,##0.000")," &amp; F1 \cr")</f>
        <v>0.193 &amp; F1 \cr</v>
      </c>
      <c r="W195" t="str">
        <f>_xlfn.CONCAT(TEXT(ROUND(J195,3),"#,##0.000")," &amp; AUC \cr")</f>
        <v>0.689 &amp; AUC \cr</v>
      </c>
      <c r="X195" t="str">
        <f>_xlfn.CONCAT(TEXT(ROUND(I195,3),"#,##0.000")," &amp; $p$ \cr")</f>
        <v>0.810 &amp; $p$ \cr</v>
      </c>
      <c r="Y195" t="str">
        <f>_xlfn.CONCAT(A195," &amp; ",TEXT(ROUND(K195,4),"#,##0.0000"), " &amp; ", TEXT(ROUND(L195,4),"#,##0.0000"), " &amp; ", TEXT(ROUND(M195,4),"#,##0.0000"), " &amp; ", TEXT(ROUND(J195,4),"#,##0.0000"), " \cr")</f>
        <v>Bagging_Medium_Tomek_0_v1_Linear_Transform &amp; 0.4148 &amp; 0.1260 &amp; 0.1932 &amp; 0.6895 \cr</v>
      </c>
    </row>
    <row r="196" spans="1:25" x14ac:dyDescent="0.2">
      <c r="A196" t="s">
        <v>405</v>
      </c>
      <c r="B196">
        <v>144468</v>
      </c>
      <c r="C196">
        <v>6303</v>
      </c>
      <c r="D196">
        <v>22159</v>
      </c>
      <c r="E196">
        <v>4462</v>
      </c>
      <c r="F196">
        <f>B196+C196</f>
        <v>150771</v>
      </c>
      <c r="G196">
        <f>D196+E196</f>
        <v>26621</v>
      </c>
      <c r="H196">
        <f>B196+C196+D196+E196</f>
        <v>177392</v>
      </c>
      <c r="I196">
        <v>0.52604508557706497</v>
      </c>
      <c r="J196">
        <v>0.69129223254998795</v>
      </c>
      <c r="K196">
        <f>E196/(C196+E196+0.00001)</f>
        <v>0.41449140695356118</v>
      </c>
      <c r="L196">
        <f>E196/(D196+E196+0.00001)</f>
        <v>0.16761203554802148</v>
      </c>
      <c r="M196">
        <f>2/(1/(K196+0.00001)+1/(L196+0.00001))</f>
        <v>0.23871077678128674</v>
      </c>
      <c r="N196">
        <f>(B196+E196)/(B196+C196+D196+E196)</f>
        <v>0.83955308018399932</v>
      </c>
      <c r="O196">
        <f>COUNTIF(A196,"*Linear*")</f>
        <v>1</v>
      </c>
      <c r="P196" t="str">
        <f>LEFT(A196, FIND("_", A196)-1)</f>
        <v>EEC</v>
      </c>
      <c r="Q196" t="str">
        <f>IF(COUNTIF(A196,"*Hard*")=1,"Hard",IF(COUNTIF(A196,"*Medium*")=1,"Medium","Easy"))</f>
        <v>Medium</v>
      </c>
      <c r="R196" t="str">
        <f>_xlfn.CONCAT(B196," &amp; ", C196 )</f>
        <v>144468 &amp; 6303</v>
      </c>
      <c r="S196" t="str">
        <f>_xlfn.CONCAT(D196," &amp; ", E196)</f>
        <v>22159 &amp; 4462</v>
      </c>
      <c r="T196" t="str">
        <f>_xlfn.CONCAT(TEXT(ROUND(K196,3),"#,##0.000")," &amp; Precision \cr")</f>
        <v>0.414 &amp; Precision \cr</v>
      </c>
      <c r="U196" t="str">
        <f>_xlfn.CONCAT(TEXT(ROUND(L196,3),"#,##0.000")," &amp; Recall \cr")</f>
        <v>0.168 &amp; Recall \cr</v>
      </c>
      <c r="V196" t="str">
        <f>_xlfn.CONCAT(TEXT(ROUND(M196,3),"#,##0.000")," &amp; F1 \cr")</f>
        <v>0.239 &amp; F1 \cr</v>
      </c>
      <c r="W196" t="str">
        <f>_xlfn.CONCAT(TEXT(ROUND(J196,3),"#,##0.000")," &amp; AUC \cr")</f>
        <v>0.691 &amp; AUC \cr</v>
      </c>
      <c r="X196" t="str">
        <f>_xlfn.CONCAT(TEXT(ROUND(I196,3),"#,##0.000")," &amp; $p$ \cr")</f>
        <v>0.526 &amp; $p$ \cr</v>
      </c>
      <c r="Y196" t="str">
        <f>_xlfn.CONCAT(A196," &amp; ",TEXT(ROUND(K196,4),"#,##0.0000"), " &amp; ", TEXT(ROUND(L196,4),"#,##0.0000"), " &amp; ", TEXT(ROUND(M196,4),"#,##0.0000"), " &amp; ", TEXT(ROUND(J196,4),"#,##0.0000"), " \cr")</f>
        <v>EEC_Medium_Tomek_1_v2_Linear_Transform &amp; 0.4145 &amp; 0.1676 &amp; 0.2387 &amp; 0.6913 \cr</v>
      </c>
    </row>
    <row r="197" spans="1:25" x14ac:dyDescent="0.2">
      <c r="A197" t="s">
        <v>359</v>
      </c>
      <c r="B197">
        <v>144359</v>
      </c>
      <c r="C197">
        <v>6412</v>
      </c>
      <c r="D197">
        <v>22083</v>
      </c>
      <c r="E197">
        <v>4538</v>
      </c>
      <c r="F197">
        <f>B197+C197</f>
        <v>150771</v>
      </c>
      <c r="G197">
        <f>D197+E197</f>
        <v>26621</v>
      </c>
      <c r="H197">
        <f>B197+C197+D197+E197</f>
        <v>177392</v>
      </c>
      <c r="I197">
        <v>0.49936163165131497</v>
      </c>
      <c r="J197">
        <v>0.70134584765365404</v>
      </c>
      <c r="K197">
        <f>E197/(C197+E197+0.00001)</f>
        <v>0.41442922336581806</v>
      </c>
      <c r="L197">
        <f>E197/(D197+E197+0.00001)</f>
        <v>0.17046692454435711</v>
      </c>
      <c r="M197">
        <f>2/(1/(K197+0.00001)+1/(L197+0.00001))</f>
        <v>0.24158103503344047</v>
      </c>
      <c r="N197">
        <f>(B197+E197)/(B197+C197+D197+E197)</f>
        <v>0.83936705150175883</v>
      </c>
      <c r="O197">
        <f>COUNTIF(A197,"*Linear*")</f>
        <v>1</v>
      </c>
      <c r="P197" t="str">
        <f>LEFT(A197, FIND("_", A197)-1)</f>
        <v>LRC</v>
      </c>
      <c r="Q197" t="str">
        <f>IF(COUNTIF(A197,"*Hard*")=1,"Hard",IF(COUNTIF(A197,"*Medium*")=1,"Medium","Easy"))</f>
        <v>Medium</v>
      </c>
      <c r="R197" t="str">
        <f>_xlfn.CONCAT(B197," &amp; ", C197 )</f>
        <v>144359 &amp; 6412</v>
      </c>
      <c r="S197" t="str">
        <f>_xlfn.CONCAT(D197," &amp; ", E197)</f>
        <v>22083 &amp; 4538</v>
      </c>
      <c r="T197" t="str">
        <f>_xlfn.CONCAT(TEXT(ROUND(K197,3),"#,##0.000")," &amp; Precision \cr")</f>
        <v>0.414 &amp; Precision \cr</v>
      </c>
      <c r="U197" t="str">
        <f>_xlfn.CONCAT(TEXT(ROUND(L197,3),"#,##0.000")," &amp; Recall \cr")</f>
        <v>0.170 &amp; Recall \cr</v>
      </c>
      <c r="V197" t="str">
        <f>_xlfn.CONCAT(TEXT(ROUND(M197,3),"#,##0.000")," &amp; F1 \cr")</f>
        <v>0.242 &amp; F1 \cr</v>
      </c>
      <c r="W197" t="str">
        <f>_xlfn.CONCAT(TEXT(ROUND(J197,3),"#,##0.000")," &amp; AUC \cr")</f>
        <v>0.701 &amp; AUC \cr</v>
      </c>
      <c r="X197" t="str">
        <f>_xlfn.CONCAT(TEXT(ROUND(I197,3),"#,##0.000")," &amp; $p$ \cr")</f>
        <v>0.499 &amp; $p$ \cr</v>
      </c>
      <c r="Y197" t="str">
        <f>_xlfn.CONCAT(A197," &amp; ",TEXT(ROUND(K197,4),"#,##0.0000"), " &amp; ", TEXT(ROUND(L197,4),"#,##0.0000"), " &amp; ", TEXT(ROUND(M197,4),"#,##0.0000"), " &amp; ", TEXT(ROUND(J197,4),"#,##0.0000"), " \cr")</f>
        <v>LRC_Medium_Tomek_0_alpha_target_v1_Linear_Transform &amp; 0.4144 &amp; 0.1705 &amp; 0.2416 &amp; 0.7013 \cr</v>
      </c>
    </row>
    <row r="198" spans="1:25" x14ac:dyDescent="0.2">
      <c r="A198" t="s">
        <v>395</v>
      </c>
      <c r="B198">
        <v>145800</v>
      </c>
      <c r="C198">
        <v>4971</v>
      </c>
      <c r="D198">
        <v>23115</v>
      </c>
      <c r="E198">
        <v>3506</v>
      </c>
      <c r="F198">
        <f>B198+C198</f>
        <v>150771</v>
      </c>
      <c r="G198">
        <f>D198+E198</f>
        <v>26621</v>
      </c>
      <c r="H198">
        <f>B198+C198+D198+E198</f>
        <v>177392</v>
      </c>
      <c r="I198">
        <v>0.81</v>
      </c>
      <c r="J198">
        <v>0.694009113853987</v>
      </c>
      <c r="K198">
        <f>E198/(C198+E198+0.00001)</f>
        <v>0.41358971285408791</v>
      </c>
      <c r="L198">
        <f>E198/(D198+E198+0.00001)</f>
        <v>0.13170053712043103</v>
      </c>
      <c r="M198">
        <f>2/(1/(K198+0.00001)+1/(L198+0.00001))</f>
        <v>0.19979613563256318</v>
      </c>
      <c r="N198">
        <f>(B198+E198)/(B198+C198+D198+E198)</f>
        <v>0.8416726797149815</v>
      </c>
      <c r="O198">
        <f>COUNTIF(A198,"*Linear*")</f>
        <v>1</v>
      </c>
      <c r="P198" t="str">
        <f>LEFT(A198, FIND("_", A198)-1)</f>
        <v>Bagging</v>
      </c>
      <c r="Q198" t="str">
        <f>IF(COUNTIF(A198,"*Hard*")=1,"Hard",IF(COUNTIF(A198,"*Medium*")=1,"Medium","Easy"))</f>
        <v>Medium</v>
      </c>
      <c r="R198" t="str">
        <f>_xlfn.CONCAT(B198," &amp; ", C198 )</f>
        <v>145800 &amp; 4971</v>
      </c>
      <c r="S198" t="str">
        <f>_xlfn.CONCAT(D198," &amp; ", E198)</f>
        <v>23115 &amp; 3506</v>
      </c>
      <c r="T198" t="str">
        <f>_xlfn.CONCAT(TEXT(ROUND(K198,3),"#,##0.000")," &amp; Precision \cr")</f>
        <v>0.414 &amp; Precision \cr</v>
      </c>
      <c r="U198" t="str">
        <f>_xlfn.CONCAT(TEXT(ROUND(L198,3),"#,##0.000")," &amp; Recall \cr")</f>
        <v>0.132 &amp; Recall \cr</v>
      </c>
      <c r="V198" t="str">
        <f>_xlfn.CONCAT(TEXT(ROUND(M198,3),"#,##0.000")," &amp; F1 \cr")</f>
        <v>0.200 &amp; F1 \cr</v>
      </c>
      <c r="W198" t="str">
        <f>_xlfn.CONCAT(TEXT(ROUND(J198,3),"#,##0.000")," &amp; AUC \cr")</f>
        <v>0.694 &amp; AUC \cr</v>
      </c>
      <c r="X198" t="str">
        <f>_xlfn.CONCAT(TEXT(ROUND(I198,3),"#,##0.000")," &amp; $p$ \cr")</f>
        <v>0.810 &amp; $p$ \cr</v>
      </c>
      <c r="Y198" t="str">
        <f>_xlfn.CONCAT(A198," &amp; ",TEXT(ROUND(K198,4),"#,##0.0000"), " &amp; ", TEXT(ROUND(L198,4),"#,##0.0000"), " &amp; ", TEXT(ROUND(M198,4),"#,##0.0000"), " &amp; ", TEXT(ROUND(J198,4),"#,##0.0000"), " \cr")</f>
        <v>Bagging_Medium_Tomek_1_v1_Linear_Transform &amp; 0.4136 &amp; 0.1317 &amp; 0.1998 &amp; 0.6940 \cr</v>
      </c>
    </row>
    <row r="199" spans="1:25" x14ac:dyDescent="0.2">
      <c r="A199" t="s">
        <v>251</v>
      </c>
      <c r="B199">
        <v>148791</v>
      </c>
      <c r="C199">
        <v>1980</v>
      </c>
      <c r="D199">
        <v>25226</v>
      </c>
      <c r="E199">
        <v>1395</v>
      </c>
      <c r="F199">
        <f>B199+C199</f>
        <v>150771</v>
      </c>
      <c r="G199">
        <f>D199+E199</f>
        <v>26621</v>
      </c>
      <c r="H199">
        <f>B199+C199+D199+E199</f>
        <v>177392</v>
      </c>
      <c r="I199">
        <v>0.91394161911128002</v>
      </c>
      <c r="J199">
        <v>0.66270303250884299</v>
      </c>
      <c r="K199">
        <f>E199/(C199+E199+0.00001)</f>
        <v>0.41333333210864193</v>
      </c>
      <c r="L199">
        <f>E199/(D199+E199+0.00001)</f>
        <v>5.2402238814318679E-2</v>
      </c>
      <c r="M199">
        <f>2/(1/(K199+0.00001)+1/(L199+0.00001))</f>
        <v>9.3028407118581971E-2</v>
      </c>
      <c r="N199">
        <f>(B199+E199)/(B199+C199+D199+E199)</f>
        <v>0.84663344457472711</v>
      </c>
      <c r="O199">
        <f>COUNTIF(A199,"*Linear*")</f>
        <v>1</v>
      </c>
      <c r="P199" t="str">
        <f>LEFT(A199, FIND("_", A199)-1)</f>
        <v>BRFC</v>
      </c>
      <c r="Q199" t="str">
        <f>IF(COUNTIF(A199,"*Hard*")=1,"Hard",IF(COUNTIF(A199,"*Medium*")=1,"Medium","Easy"))</f>
        <v>Easy</v>
      </c>
      <c r="R199" t="str">
        <f>_xlfn.CONCAT(B199," &amp; ", C199 )</f>
        <v>148791 &amp; 1980</v>
      </c>
      <c r="S199" t="str">
        <f>_xlfn.CONCAT(D199," &amp; ", E199)</f>
        <v>25226 &amp; 1395</v>
      </c>
      <c r="T199" t="str">
        <f>_xlfn.CONCAT(TEXT(ROUND(K199,3),"#,##0.000")," &amp; Precision \cr")</f>
        <v>0.413 &amp; Precision \cr</v>
      </c>
      <c r="U199" t="str">
        <f>_xlfn.CONCAT(TEXT(ROUND(L199,3),"#,##0.000")," &amp; Recall \cr")</f>
        <v>0.052 &amp; Recall \cr</v>
      </c>
      <c r="V199" t="str">
        <f>_xlfn.CONCAT(TEXT(ROUND(M199,3),"#,##0.000")," &amp; F1 \cr")</f>
        <v>0.093 &amp; F1 \cr</v>
      </c>
      <c r="W199" t="str">
        <f>_xlfn.CONCAT(TEXT(ROUND(J199,3),"#,##0.000")," &amp; AUC \cr")</f>
        <v>0.663 &amp; AUC \cr</v>
      </c>
      <c r="X199" t="str">
        <f>_xlfn.CONCAT(TEXT(ROUND(I199,3),"#,##0.000")," &amp; $p$ \cr")</f>
        <v>0.914 &amp; $p$ \cr</v>
      </c>
      <c r="Y199" t="str">
        <f>_xlfn.CONCAT(A199," &amp; ",TEXT(ROUND(K199,4),"#,##0.0000"), " &amp; ", TEXT(ROUND(L199,4),"#,##0.0000"), " &amp; ", TEXT(ROUND(M199,4),"#,##0.0000"), " &amp; ", TEXT(ROUND(J199,4),"#,##0.0000"), " \cr")</f>
        <v>BRFC_Easy_Tomek_0_alpha_target_v1_Linear_Transform &amp; 0.4133 &amp; 0.0524 &amp; 0.0930 &amp; 0.6627 \cr</v>
      </c>
    </row>
    <row r="200" spans="1:25" x14ac:dyDescent="0.2">
      <c r="A200" t="s">
        <v>351</v>
      </c>
      <c r="B200">
        <v>144099</v>
      </c>
      <c r="C200">
        <v>6672</v>
      </c>
      <c r="D200">
        <v>21929</v>
      </c>
      <c r="E200">
        <v>4692</v>
      </c>
      <c r="F200">
        <f>B200+C200</f>
        <v>150771</v>
      </c>
      <c r="G200">
        <f>D200+E200</f>
        <v>26621</v>
      </c>
      <c r="H200">
        <f>B200+C200+D200+E200</f>
        <v>177392</v>
      </c>
      <c r="I200">
        <v>0.32658009630617002</v>
      </c>
      <c r="J200">
        <v>0.70115767695240705</v>
      </c>
      <c r="K200">
        <f>E200/(C200+E200+0.00001)</f>
        <v>0.41288278738746675</v>
      </c>
      <c r="L200">
        <f>E200/(D200+E200+0.00001)</f>
        <v>0.17625183119482671</v>
      </c>
      <c r="M200">
        <f>2/(1/(K200+0.00001)+1/(L200+0.00001))</f>
        <v>0.24705649925032566</v>
      </c>
      <c r="N200">
        <f>(B200+E200)/(B200+C200+D200+E200)</f>
        <v>0.8387695048254713</v>
      </c>
      <c r="O200">
        <f>COUNTIF(A200,"*Linear*")</f>
        <v>1</v>
      </c>
      <c r="P200" t="str">
        <f>LEFT(A200, FIND("_", A200)-1)</f>
        <v>LRC</v>
      </c>
      <c r="Q200" t="str">
        <f>IF(COUNTIF(A200,"*Hard*")=1,"Hard",IF(COUNTIF(A200,"*Medium*")=1,"Medium","Easy"))</f>
        <v>Medium</v>
      </c>
      <c r="R200" t="str">
        <f>_xlfn.CONCAT(B200," &amp; ", C200 )</f>
        <v>144099 &amp; 6672</v>
      </c>
      <c r="S200" t="str">
        <f>_xlfn.CONCAT(D200," &amp; ", E200)</f>
        <v>21929 &amp; 4692</v>
      </c>
      <c r="T200" t="str">
        <f>_xlfn.CONCAT(TEXT(ROUND(K200,3),"#,##0.000")," &amp; Precision \cr")</f>
        <v>0.413 &amp; Precision \cr</v>
      </c>
      <c r="U200" t="str">
        <f>_xlfn.CONCAT(TEXT(ROUND(L200,3),"#,##0.000")," &amp; Recall \cr")</f>
        <v>0.176 &amp; Recall \cr</v>
      </c>
      <c r="V200" t="str">
        <f>_xlfn.CONCAT(TEXT(ROUND(M200,3),"#,##0.000")," &amp; F1 \cr")</f>
        <v>0.247 &amp; F1 \cr</v>
      </c>
      <c r="W200" t="str">
        <f>_xlfn.CONCAT(TEXT(ROUND(J200,3),"#,##0.000")," &amp; AUC \cr")</f>
        <v>0.701 &amp; AUC \cr</v>
      </c>
      <c r="X200" t="str">
        <f>_xlfn.CONCAT(TEXT(ROUND(I200,3),"#,##0.000")," &amp; $p$ \cr")</f>
        <v>0.327 &amp; $p$ \cr</v>
      </c>
      <c r="Y200" t="str">
        <f>_xlfn.CONCAT(A200," &amp; ",TEXT(ROUND(K200,4),"#,##0.0000"), " &amp; ", TEXT(ROUND(L200,4),"#,##0.0000"), " &amp; ", TEXT(ROUND(M200,4),"#,##0.0000"), " &amp; ", TEXT(ROUND(J200,4),"#,##0.0000"), " \cr")</f>
        <v>LRC_Medium_Tomek_0_alpha_0_5_v1_Linear_Transform &amp; 0.4129 &amp; 0.1763 &amp; 0.2471 &amp; 0.7012 \cr</v>
      </c>
    </row>
    <row r="201" spans="1:25" x14ac:dyDescent="0.2">
      <c r="A201" t="s">
        <v>403</v>
      </c>
      <c r="B201">
        <v>144897</v>
      </c>
      <c r="C201">
        <v>5874</v>
      </c>
      <c r="D201">
        <v>22492</v>
      </c>
      <c r="E201">
        <v>4129</v>
      </c>
      <c r="F201">
        <f>B201+C201</f>
        <v>150771</v>
      </c>
      <c r="G201">
        <f>D201+E201</f>
        <v>26621</v>
      </c>
      <c r="H201">
        <f>B201+C201+D201+E201</f>
        <v>177392</v>
      </c>
      <c r="I201">
        <v>0.52806041359340705</v>
      </c>
      <c r="J201">
        <v>0.68863214197066702</v>
      </c>
      <c r="K201">
        <f>E201/(C201+E201+0.00001)</f>
        <v>0.41277616673720269</v>
      </c>
      <c r="L201">
        <f>E201/(D201+E201+0.00001)</f>
        <v>0.15510311402460347</v>
      </c>
      <c r="M201">
        <f>2/(1/(K201+0.00001)+1/(L201+0.00001))</f>
        <v>0.22549261785644759</v>
      </c>
      <c r="N201">
        <f>(B201+E201)/(B201+C201+D201+E201)</f>
        <v>0.84009425453233522</v>
      </c>
      <c r="O201">
        <f>COUNTIF(A201,"*Linear*")</f>
        <v>1</v>
      </c>
      <c r="P201" t="str">
        <f>LEFT(A201, FIND("_", A201)-1)</f>
        <v>EEC</v>
      </c>
      <c r="Q201" t="str">
        <f>IF(COUNTIF(A201,"*Hard*")=1,"Hard",IF(COUNTIF(A201,"*Medium*")=1,"Medium","Easy"))</f>
        <v>Medium</v>
      </c>
      <c r="R201" t="str">
        <f>_xlfn.CONCAT(B201," &amp; ", C201 )</f>
        <v>144897 &amp; 5874</v>
      </c>
      <c r="S201" t="str">
        <f>_xlfn.CONCAT(D201," &amp; ", E201)</f>
        <v>22492 &amp; 4129</v>
      </c>
      <c r="T201" t="str">
        <f>_xlfn.CONCAT(TEXT(ROUND(K201,3),"#,##0.000")," &amp; Precision \cr")</f>
        <v>0.413 &amp; Precision \cr</v>
      </c>
      <c r="U201" t="str">
        <f>_xlfn.CONCAT(TEXT(ROUND(L201,3),"#,##0.000")," &amp; Recall \cr")</f>
        <v>0.155 &amp; Recall \cr</v>
      </c>
      <c r="V201" t="str">
        <f>_xlfn.CONCAT(TEXT(ROUND(M201,3),"#,##0.000")," &amp; F1 \cr")</f>
        <v>0.225 &amp; F1 \cr</v>
      </c>
      <c r="W201" t="str">
        <f>_xlfn.CONCAT(TEXT(ROUND(J201,3),"#,##0.000")," &amp; AUC \cr")</f>
        <v>0.689 &amp; AUC \cr</v>
      </c>
      <c r="X201" t="str">
        <f>_xlfn.CONCAT(TEXT(ROUND(I201,3),"#,##0.000")," &amp; $p$ \cr")</f>
        <v>0.528 &amp; $p$ \cr</v>
      </c>
      <c r="Y201" t="str">
        <f>_xlfn.CONCAT(A201," &amp; ",TEXT(ROUND(K201,4),"#,##0.0000"), " &amp; ", TEXT(ROUND(L201,4),"#,##0.0000"), " &amp; ", TEXT(ROUND(M201,4),"#,##0.0000"), " &amp; ", TEXT(ROUND(J201,4),"#,##0.0000"), " \cr")</f>
        <v>EEC_Medium_Tomek_1_v1_Linear_Transform &amp; 0.4128 &amp; 0.1551 &amp; 0.2255 &amp; 0.6886 \cr</v>
      </c>
    </row>
    <row r="202" spans="1:25" x14ac:dyDescent="0.2">
      <c r="A202" t="s">
        <v>475</v>
      </c>
      <c r="B202">
        <v>144163</v>
      </c>
      <c r="C202">
        <v>6608</v>
      </c>
      <c r="D202">
        <v>21988</v>
      </c>
      <c r="E202">
        <v>4633</v>
      </c>
      <c r="F202">
        <f>B202+C202</f>
        <v>150771</v>
      </c>
      <c r="G202">
        <f>D202+E202</f>
        <v>26621</v>
      </c>
      <c r="H202">
        <f>B202+C202+D202+E202</f>
        <v>177392</v>
      </c>
      <c r="I202">
        <v>0.51055654296589803</v>
      </c>
      <c r="J202">
        <v>0.70136273467204202</v>
      </c>
      <c r="K202">
        <f>E202/(C202+E202+0.00001)</f>
        <v>0.41215194341059341</v>
      </c>
      <c r="L202">
        <f>E202/(D202+E202+0.00001)</f>
        <v>0.17403553578977668</v>
      </c>
      <c r="M202">
        <f>2/(1/(K202+0.00001)+1/(L202+0.00001))</f>
        <v>0.24474251461582877</v>
      </c>
      <c r="N202">
        <f>(B202+E202)/(B202+C202+D202+E202)</f>
        <v>0.83879769098944712</v>
      </c>
      <c r="O202">
        <f>COUNTIF(A202,"*Linear*")</f>
        <v>1</v>
      </c>
      <c r="P202" t="str">
        <f>LEFT(A202, FIND("_", A202)-1)</f>
        <v>LRC</v>
      </c>
      <c r="Q202" t="str">
        <f>IF(COUNTIF(A202,"*Hard*")=1,"Hard",IF(COUNTIF(A202,"*Medium*")=1,"Medium","Easy"))</f>
        <v>Medium</v>
      </c>
      <c r="R202" t="str">
        <f>_xlfn.CONCAT(B202," &amp; ", C202 )</f>
        <v>144163 &amp; 6608</v>
      </c>
      <c r="S202" t="str">
        <f>_xlfn.CONCAT(D202," &amp; ", E202)</f>
        <v>21988 &amp; 4633</v>
      </c>
      <c r="T202" t="str">
        <f>_xlfn.CONCAT(TEXT(ROUND(K202,3),"#,##0.000")," &amp; Precision \cr")</f>
        <v>0.412 &amp; Precision \cr</v>
      </c>
      <c r="U202" t="str">
        <f>_xlfn.CONCAT(TEXT(ROUND(L202,3),"#,##0.000")," &amp; Recall \cr")</f>
        <v>0.174 &amp; Recall \cr</v>
      </c>
      <c r="V202" t="str">
        <f>_xlfn.CONCAT(TEXT(ROUND(M202,3),"#,##0.000")," &amp; F1 \cr")</f>
        <v>0.245 &amp; F1 \cr</v>
      </c>
      <c r="W202" t="str">
        <f>_xlfn.CONCAT(TEXT(ROUND(J202,3),"#,##0.000")," &amp; AUC \cr")</f>
        <v>0.701 &amp; AUC \cr</v>
      </c>
      <c r="X202" t="str">
        <f>_xlfn.CONCAT(TEXT(ROUND(I202,3),"#,##0.000")," &amp; $p$ \cr")</f>
        <v>0.511 &amp; $p$ \cr</v>
      </c>
      <c r="Y202" t="str">
        <f>_xlfn.CONCAT(A202," &amp; ",TEXT(ROUND(K202,4),"#,##0.0000"), " &amp; ", TEXT(ROUND(L202,4),"#,##0.0000"), " &amp; ", TEXT(ROUND(M202,4),"#,##0.0000"), " &amp; ", TEXT(ROUND(J202,4),"#,##0.0000"), " \cr")</f>
        <v>LRC_Medium_Tomek_1_alpha_target_v1_Linear_Transform &amp; 0.4122 &amp; 0.1740 &amp; 0.2447 &amp; 0.7014 \cr</v>
      </c>
    </row>
    <row r="203" spans="1:25" x14ac:dyDescent="0.2">
      <c r="A203" t="s">
        <v>407</v>
      </c>
      <c r="B203">
        <v>144835</v>
      </c>
      <c r="C203">
        <v>5936</v>
      </c>
      <c r="D203">
        <v>22465</v>
      </c>
      <c r="E203">
        <v>4156</v>
      </c>
      <c r="F203">
        <f>B203+C203</f>
        <v>150771</v>
      </c>
      <c r="G203">
        <f>D203+E203</f>
        <v>26621</v>
      </c>
      <c r="H203">
        <f>B203+C203+D203+E203</f>
        <v>177392</v>
      </c>
      <c r="I203">
        <v>0.52794121393240001</v>
      </c>
      <c r="J203">
        <v>0.68794971759833301</v>
      </c>
      <c r="K203">
        <f>E203/(C203+E203+0.00001)</f>
        <v>0.41181133530339742</v>
      </c>
      <c r="L203">
        <f>E203/(D203+E203+0.00001)</f>
        <v>0.1561173509048806</v>
      </c>
      <c r="M203">
        <f>2/(1/(K203+0.00001)+1/(L203+0.00001))</f>
        <v>0.22641684253654987</v>
      </c>
      <c r="N203">
        <f>(B203+E203)/(B203+C203+D203+E203)</f>
        <v>0.83989695138450438</v>
      </c>
      <c r="O203">
        <f>COUNTIF(A203,"*Linear*")</f>
        <v>1</v>
      </c>
      <c r="P203" t="str">
        <f>LEFT(A203, FIND("_", A203)-1)</f>
        <v>EEC</v>
      </c>
      <c r="Q203" t="str">
        <f>IF(COUNTIF(A203,"*Hard*")=1,"Hard",IF(COUNTIF(A203,"*Medium*")=1,"Medium","Easy"))</f>
        <v>Medium</v>
      </c>
      <c r="R203" t="str">
        <f>_xlfn.CONCAT(B203," &amp; ", C203 )</f>
        <v>144835 &amp; 5936</v>
      </c>
      <c r="S203" t="str">
        <f>_xlfn.CONCAT(D203," &amp; ", E203)</f>
        <v>22465 &amp; 4156</v>
      </c>
      <c r="T203" t="str">
        <f>_xlfn.CONCAT(TEXT(ROUND(K203,3),"#,##0.000")," &amp; Precision \cr")</f>
        <v>0.412 &amp; Precision \cr</v>
      </c>
      <c r="U203" t="str">
        <f>_xlfn.CONCAT(TEXT(ROUND(L203,3),"#,##0.000")," &amp; Recall \cr")</f>
        <v>0.156 &amp; Recall \cr</v>
      </c>
      <c r="V203" t="str">
        <f>_xlfn.CONCAT(TEXT(ROUND(M203,3),"#,##0.000")," &amp; F1 \cr")</f>
        <v>0.226 &amp; F1 \cr</v>
      </c>
      <c r="W203" t="str">
        <f>_xlfn.CONCAT(TEXT(ROUND(J203,3),"#,##0.000")," &amp; AUC \cr")</f>
        <v>0.688 &amp; AUC \cr</v>
      </c>
      <c r="X203" t="str">
        <f>_xlfn.CONCAT(TEXT(ROUND(I203,3),"#,##0.000")," &amp; $p$ \cr")</f>
        <v>0.528 &amp; $p$ \cr</v>
      </c>
      <c r="Y203" t="str">
        <f>_xlfn.CONCAT(A203," &amp; ",TEXT(ROUND(K203,4),"#,##0.0000"), " &amp; ", TEXT(ROUND(L203,4),"#,##0.0000"), " &amp; ", TEXT(ROUND(M203,4),"#,##0.0000"), " &amp; ", TEXT(ROUND(J203,4),"#,##0.0000"), " \cr")</f>
        <v>EEC_Medium_Tomek_2_v1_Linear_Transform &amp; 0.4118 &amp; 0.1561 &amp; 0.2264 &amp; 0.6879 \cr</v>
      </c>
    </row>
    <row r="204" spans="1:25" x14ac:dyDescent="0.2">
      <c r="A204" t="s">
        <v>467</v>
      </c>
      <c r="B204">
        <v>144061</v>
      </c>
      <c r="C204">
        <v>6710</v>
      </c>
      <c r="D204">
        <v>21926</v>
      </c>
      <c r="E204">
        <v>4695</v>
      </c>
      <c r="F204">
        <f>B204+C204</f>
        <v>150771</v>
      </c>
      <c r="G204">
        <f>D204+E204</f>
        <v>26621</v>
      </c>
      <c r="H204">
        <f>B204+C204+D204+E204</f>
        <v>177392</v>
      </c>
      <c r="I204">
        <v>0.33932356241483702</v>
      </c>
      <c r="J204">
        <v>0.70116095113397003</v>
      </c>
      <c r="K204">
        <f>E204/(C204+E204+0.00001)</f>
        <v>0.41166155158995044</v>
      </c>
      <c r="L204">
        <f>E204/(D204+E204+0.00001)</f>
        <v>0.17636452418152415</v>
      </c>
      <c r="M204">
        <f>2/(1/(K204+0.00001)+1/(L204+0.00001))</f>
        <v>0.24694790773151667</v>
      </c>
      <c r="N204">
        <f>(B204+E204)/(B204+C204+D204+E204)</f>
        <v>0.83857220167764046</v>
      </c>
      <c r="O204">
        <f>COUNTIF(A204,"*Linear*")</f>
        <v>1</v>
      </c>
      <c r="P204" t="str">
        <f>LEFT(A204, FIND("_", A204)-1)</f>
        <v>LRC</v>
      </c>
      <c r="Q204" t="str">
        <f>IF(COUNTIF(A204,"*Hard*")=1,"Hard",IF(COUNTIF(A204,"*Medium*")=1,"Medium","Easy"))</f>
        <v>Medium</v>
      </c>
      <c r="R204" t="str">
        <f>_xlfn.CONCAT(B204," &amp; ", C204 )</f>
        <v>144061 &amp; 6710</v>
      </c>
      <c r="S204" t="str">
        <f>_xlfn.CONCAT(D204," &amp; ", E204)</f>
        <v>21926 &amp; 4695</v>
      </c>
      <c r="T204" t="str">
        <f>_xlfn.CONCAT(TEXT(ROUND(K204,3),"#,##0.000")," &amp; Precision \cr")</f>
        <v>0.412 &amp; Precision \cr</v>
      </c>
      <c r="U204" t="str">
        <f>_xlfn.CONCAT(TEXT(ROUND(L204,3),"#,##0.000")," &amp; Recall \cr")</f>
        <v>0.176 &amp; Recall \cr</v>
      </c>
      <c r="V204" t="str">
        <f>_xlfn.CONCAT(TEXT(ROUND(M204,3),"#,##0.000")," &amp; F1 \cr")</f>
        <v>0.247 &amp; F1 \cr</v>
      </c>
      <c r="W204" t="str">
        <f>_xlfn.CONCAT(TEXT(ROUND(J204,3),"#,##0.000")," &amp; AUC \cr")</f>
        <v>0.701 &amp; AUC \cr</v>
      </c>
      <c r="X204" t="str">
        <f>_xlfn.CONCAT(TEXT(ROUND(I204,3),"#,##0.000")," &amp; $p$ \cr")</f>
        <v>0.339 &amp; $p$ \cr</v>
      </c>
      <c r="Y204" t="str">
        <f>_xlfn.CONCAT(A204," &amp; ",TEXT(ROUND(K204,4),"#,##0.0000"), " &amp; ", TEXT(ROUND(L204,4),"#,##0.0000"), " &amp; ", TEXT(ROUND(M204,4),"#,##0.0000"), " &amp; ", TEXT(ROUND(J204,4),"#,##0.0000"), " \cr")</f>
        <v>LRC_Medium_Tomek_1_alpha_0_5_v1_Linear_Transform &amp; 0.4117 &amp; 0.1764 &amp; 0.2469 &amp; 0.7012 \cr</v>
      </c>
    </row>
    <row r="205" spans="1:25" x14ac:dyDescent="0.2">
      <c r="A205" t="s">
        <v>479</v>
      </c>
      <c r="B205">
        <v>144048</v>
      </c>
      <c r="C205">
        <v>6723</v>
      </c>
      <c r="D205">
        <v>21921</v>
      </c>
      <c r="E205">
        <v>4700</v>
      </c>
      <c r="F205">
        <f>B205+C205</f>
        <v>150771</v>
      </c>
      <c r="G205">
        <f>D205+E205</f>
        <v>26621</v>
      </c>
      <c r="H205">
        <f>B205+C205+D205+E205</f>
        <v>177392</v>
      </c>
      <c r="I205">
        <v>0.34172353711986198</v>
      </c>
      <c r="J205">
        <v>0.70115578604185902</v>
      </c>
      <c r="K205">
        <f>E205/(C205+E205+0.00001)</f>
        <v>0.41145058179860755</v>
      </c>
      <c r="L205">
        <f>E205/(D205+E205+0.00001)</f>
        <v>0.17655234582601992</v>
      </c>
      <c r="M205">
        <f>2/(1/(K205+0.00001)+1/(L205+0.00001))</f>
        <v>0.24709392142504091</v>
      </c>
      <c r="N205">
        <f>(B205+E205)/(B205+C205+D205+E205)</f>
        <v>0.83852710381527917</v>
      </c>
      <c r="O205">
        <f>COUNTIF(A205,"*Linear*")</f>
        <v>1</v>
      </c>
      <c r="P205" t="str">
        <f>LEFT(A205, FIND("_", A205)-1)</f>
        <v>LRC</v>
      </c>
      <c r="Q205" t="str">
        <f>IF(COUNTIF(A205,"*Hard*")=1,"Hard",IF(COUNTIF(A205,"*Medium*")=1,"Medium","Easy"))</f>
        <v>Medium</v>
      </c>
      <c r="R205" t="str">
        <f>_xlfn.CONCAT(B205," &amp; ", C205 )</f>
        <v>144048 &amp; 6723</v>
      </c>
      <c r="S205" t="str">
        <f>_xlfn.CONCAT(D205," &amp; ", E205)</f>
        <v>21921 &amp; 4700</v>
      </c>
      <c r="T205" t="str">
        <f>_xlfn.CONCAT(TEXT(ROUND(K205,3),"#,##0.000")," &amp; Precision \cr")</f>
        <v>0.411 &amp; Precision \cr</v>
      </c>
      <c r="U205" t="str">
        <f>_xlfn.CONCAT(TEXT(ROUND(L205,3),"#,##0.000")," &amp; Recall \cr")</f>
        <v>0.177 &amp; Recall \cr</v>
      </c>
      <c r="V205" t="str">
        <f>_xlfn.CONCAT(TEXT(ROUND(M205,3),"#,##0.000")," &amp; F1 \cr")</f>
        <v>0.247 &amp; F1 \cr</v>
      </c>
      <c r="W205" t="str">
        <f>_xlfn.CONCAT(TEXT(ROUND(J205,3),"#,##0.000")," &amp; AUC \cr")</f>
        <v>0.701 &amp; AUC \cr</v>
      </c>
      <c r="X205" t="str">
        <f>_xlfn.CONCAT(TEXT(ROUND(I205,3),"#,##0.000")," &amp; $p$ \cr")</f>
        <v>0.342 &amp; $p$ \cr</v>
      </c>
      <c r="Y205" t="str">
        <f>_xlfn.CONCAT(A205," &amp; ",TEXT(ROUND(K205,4),"#,##0.0000"), " &amp; ", TEXT(ROUND(L205,4),"#,##0.0000"), " &amp; ", TEXT(ROUND(M205,4),"#,##0.0000"), " &amp; ", TEXT(ROUND(J205,4),"#,##0.0000"), " \cr")</f>
        <v>LRC_Medium_Tomek_2_alpha_0_5_v1_Linear_Transform &amp; 0.4115 &amp; 0.1766 &amp; 0.2471 &amp; 0.7012 \cr</v>
      </c>
    </row>
    <row r="206" spans="1:25" x14ac:dyDescent="0.2">
      <c r="A206" t="s">
        <v>487</v>
      </c>
      <c r="B206">
        <v>144112</v>
      </c>
      <c r="C206">
        <v>6659</v>
      </c>
      <c r="D206">
        <v>21966</v>
      </c>
      <c r="E206">
        <v>4655</v>
      </c>
      <c r="F206">
        <f>B206+C206</f>
        <v>150771</v>
      </c>
      <c r="G206">
        <f>D206+E206</f>
        <v>26621</v>
      </c>
      <c r="H206">
        <f>B206+C206+D206+E206</f>
        <v>177392</v>
      </c>
      <c r="I206">
        <v>0.51276261101058396</v>
      </c>
      <c r="J206">
        <v>0.70135899719933203</v>
      </c>
      <c r="K206">
        <f>E206/(C206+E206+0.00001)</f>
        <v>0.41143715714032425</v>
      </c>
      <c r="L206">
        <f>E206/(D206+E206+0.00001)</f>
        <v>0.17486195102555804</v>
      </c>
      <c r="M206">
        <f>2/(1/(K206+0.00001)+1/(L206+0.00001))</f>
        <v>0.2454314250071874</v>
      </c>
      <c r="N206">
        <f>(B206+E206)/(B206+C206+D206+E206)</f>
        <v>0.83863421123838733</v>
      </c>
      <c r="O206">
        <f>COUNTIF(A206,"*Linear*")</f>
        <v>1</v>
      </c>
      <c r="P206" t="str">
        <f>LEFT(A206, FIND("_", A206)-1)</f>
        <v>LRC</v>
      </c>
      <c r="Q206" t="str">
        <f>IF(COUNTIF(A206,"*Hard*")=1,"Hard",IF(COUNTIF(A206,"*Medium*")=1,"Medium","Easy"))</f>
        <v>Medium</v>
      </c>
      <c r="R206" t="str">
        <f>_xlfn.CONCAT(B206," &amp; ", C206 )</f>
        <v>144112 &amp; 6659</v>
      </c>
      <c r="S206" t="str">
        <f>_xlfn.CONCAT(D206," &amp; ", E206)</f>
        <v>21966 &amp; 4655</v>
      </c>
      <c r="T206" t="str">
        <f>_xlfn.CONCAT(TEXT(ROUND(K206,3),"#,##0.000")," &amp; Precision \cr")</f>
        <v>0.411 &amp; Precision \cr</v>
      </c>
      <c r="U206" t="str">
        <f>_xlfn.CONCAT(TEXT(ROUND(L206,3),"#,##0.000")," &amp; Recall \cr")</f>
        <v>0.175 &amp; Recall \cr</v>
      </c>
      <c r="V206" t="str">
        <f>_xlfn.CONCAT(TEXT(ROUND(M206,3),"#,##0.000")," &amp; F1 \cr")</f>
        <v>0.245 &amp; F1 \cr</v>
      </c>
      <c r="W206" t="str">
        <f>_xlfn.CONCAT(TEXT(ROUND(J206,3),"#,##0.000")," &amp; AUC \cr")</f>
        <v>0.701 &amp; AUC \cr</v>
      </c>
      <c r="X206" t="str">
        <f>_xlfn.CONCAT(TEXT(ROUND(I206,3),"#,##0.000")," &amp; $p$ \cr")</f>
        <v>0.513 &amp; $p$ \cr</v>
      </c>
      <c r="Y206" t="str">
        <f>_xlfn.CONCAT(A206," &amp; ",TEXT(ROUND(K206,4),"#,##0.0000"), " &amp; ", TEXT(ROUND(L206,4),"#,##0.0000"), " &amp; ", TEXT(ROUND(M206,4),"#,##0.0000"), " &amp; ", TEXT(ROUND(J206,4),"#,##0.0000"), " \cr")</f>
        <v>LRC_Medium_Tomek_2_alpha_target_v1_Linear_Transform &amp; 0.4114 &amp; 0.1749 &amp; 0.2454 &amp; 0.7014 \cr</v>
      </c>
    </row>
    <row r="207" spans="1:25" x14ac:dyDescent="0.2">
      <c r="A207" t="s">
        <v>243</v>
      </c>
      <c r="B207">
        <v>148586</v>
      </c>
      <c r="C207">
        <v>2185</v>
      </c>
      <c r="D207">
        <v>25094</v>
      </c>
      <c r="E207">
        <v>1527</v>
      </c>
      <c r="F207">
        <f>B207+C207</f>
        <v>150771</v>
      </c>
      <c r="G207">
        <f>D207+E207</f>
        <v>26621</v>
      </c>
      <c r="H207">
        <f>B207+C207+D207+E207</f>
        <v>177392</v>
      </c>
      <c r="I207">
        <v>0.86789450274725299</v>
      </c>
      <c r="J207">
        <v>0.66636712832272904</v>
      </c>
      <c r="K207">
        <f>E207/(C207+E207+0.00001)</f>
        <v>0.41136853337454593</v>
      </c>
      <c r="L207">
        <f>E207/(D207+E207+0.00001)</f>
        <v>5.7360730229006902E-2</v>
      </c>
      <c r="M207">
        <f>2/(1/(K207+0.00001)+1/(L207+0.00001))</f>
        <v>0.10069812879832633</v>
      </c>
      <c r="N207">
        <f>(B207+E207)/(B207+C207+D207+E207)</f>
        <v>0.84622192658068007</v>
      </c>
      <c r="O207">
        <f>COUNTIF(A207,"*Linear*")</f>
        <v>1</v>
      </c>
      <c r="P207" t="str">
        <f>LEFT(A207, FIND("_", A207)-1)</f>
        <v>BRFC</v>
      </c>
      <c r="Q207" t="str">
        <f>IF(COUNTIF(A207,"*Hard*")=1,"Hard",IF(COUNTIF(A207,"*Medium*")=1,"Medium","Easy"))</f>
        <v>Easy</v>
      </c>
      <c r="R207" t="str">
        <f>_xlfn.CONCAT(B207," &amp; ", C207 )</f>
        <v>148586 &amp; 2185</v>
      </c>
      <c r="S207" t="str">
        <f>_xlfn.CONCAT(D207," &amp; ", E207)</f>
        <v>25094 &amp; 1527</v>
      </c>
      <c r="T207" t="str">
        <f>_xlfn.CONCAT(TEXT(ROUND(K207,3),"#,##0.000")," &amp; Precision \cr")</f>
        <v>0.411 &amp; Precision \cr</v>
      </c>
      <c r="U207" t="str">
        <f>_xlfn.CONCAT(TEXT(ROUND(L207,3),"#,##0.000")," &amp; Recall \cr")</f>
        <v>0.057 &amp; Recall \cr</v>
      </c>
      <c r="V207" t="str">
        <f>_xlfn.CONCAT(TEXT(ROUND(M207,3),"#,##0.000")," &amp; F1 \cr")</f>
        <v>0.101 &amp; F1 \cr</v>
      </c>
      <c r="W207" t="str">
        <f>_xlfn.CONCAT(TEXT(ROUND(J207,3),"#,##0.000")," &amp; AUC \cr")</f>
        <v>0.666 &amp; AUC \cr</v>
      </c>
      <c r="X207" t="str">
        <f>_xlfn.CONCAT(TEXT(ROUND(I207,3),"#,##0.000")," &amp; $p$ \cr")</f>
        <v>0.868 &amp; $p$ \cr</v>
      </c>
      <c r="Y207" t="str">
        <f>_xlfn.CONCAT(A207," &amp; ",TEXT(ROUND(K207,4),"#,##0.0000"), " &amp; ", TEXT(ROUND(L207,4),"#,##0.0000"), " &amp; ", TEXT(ROUND(M207,4),"#,##0.0000"), " &amp; ", TEXT(ROUND(J207,4),"#,##0.0000"), " \cr")</f>
        <v>BRFC_Easy_Tomek_0_alpha_0_5_v1_Linear_Transform &amp; 0.4114 &amp; 0.0574 &amp; 0.1007 &amp; 0.6664 \cr</v>
      </c>
    </row>
    <row r="208" spans="1:25" x14ac:dyDescent="0.2">
      <c r="A208" t="s">
        <v>57</v>
      </c>
      <c r="B208">
        <v>144854</v>
      </c>
      <c r="C208">
        <v>5917</v>
      </c>
      <c r="D208">
        <v>22489</v>
      </c>
      <c r="E208">
        <v>4132</v>
      </c>
      <c r="F208">
        <f>B208+C208</f>
        <v>150771</v>
      </c>
      <c r="G208">
        <f>D208+E208</f>
        <v>26621</v>
      </c>
      <c r="H208">
        <f>B208+C208+D208+E208</f>
        <v>177392</v>
      </c>
      <c r="I208">
        <v>0.52698927363256898</v>
      </c>
      <c r="J208">
        <v>0.68854314385333004</v>
      </c>
      <c r="K208">
        <f>E208/(C208+E208+0.00001)</f>
        <v>0.4111851921472931</v>
      </c>
      <c r="L208">
        <f>E208/(D208+E208+0.00001)</f>
        <v>0.15521580701130092</v>
      </c>
      <c r="M208">
        <f>2/(1/(K208+0.00001)+1/(L208+0.00001))</f>
        <v>0.22537337293301546</v>
      </c>
      <c r="N208">
        <f>(B208+E208)/(B208+C208+D208+E208)</f>
        <v>0.83986876522052856</v>
      </c>
      <c r="O208">
        <f>COUNTIF(A208,"*Linear*")</f>
        <v>1</v>
      </c>
      <c r="P208" t="str">
        <f>LEFT(A208, FIND("_", A208)-1)</f>
        <v>EEC</v>
      </c>
      <c r="Q208" t="str">
        <f>IF(COUNTIF(A208,"*Hard*")=1,"Hard",IF(COUNTIF(A208,"*Medium*")=1,"Medium","Easy"))</f>
        <v>Medium</v>
      </c>
      <c r="R208" t="str">
        <f>_xlfn.CONCAT(B208," &amp; ", C208 )</f>
        <v>144854 &amp; 5917</v>
      </c>
      <c r="S208" t="str">
        <f>_xlfn.CONCAT(D208," &amp; ", E208)</f>
        <v>22489 &amp; 4132</v>
      </c>
      <c r="T208" t="str">
        <f>_xlfn.CONCAT(TEXT(ROUND(K208,3),"#,##0.000")," &amp; Precision \cr")</f>
        <v>0.411 &amp; Precision \cr</v>
      </c>
      <c r="U208" t="str">
        <f>_xlfn.CONCAT(TEXT(ROUND(L208,3),"#,##0.000")," &amp; Recall \cr")</f>
        <v>0.155 &amp; Recall \cr</v>
      </c>
      <c r="V208" t="str">
        <f>_xlfn.CONCAT(TEXT(ROUND(M208,3),"#,##0.000")," &amp; F1 \cr")</f>
        <v>0.225 &amp; F1 \cr</v>
      </c>
      <c r="W208" t="str">
        <f>_xlfn.CONCAT(TEXT(ROUND(J208,3),"#,##0.000")," &amp; AUC \cr")</f>
        <v>0.689 &amp; AUC \cr</v>
      </c>
      <c r="X208" t="str">
        <f>_xlfn.CONCAT(TEXT(ROUND(I208,3),"#,##0.000")," &amp; $p$ \cr")</f>
        <v>0.527 &amp; $p$ \cr</v>
      </c>
      <c r="Y208" t="str">
        <f>_xlfn.CONCAT(A208," &amp; ",TEXT(ROUND(K208,4),"#,##0.0000"), " &amp; ", TEXT(ROUND(L208,4),"#,##0.0000"), " &amp; ", TEXT(ROUND(M208,4),"#,##0.0000"), " &amp; ", TEXT(ROUND(J208,4),"#,##0.0000"), " \cr")</f>
        <v>EEC_Medium_Tomek_0_v1_Linear_Transform &amp; 0.4112 &amp; 0.1552 &amp; 0.2254 &amp; 0.6885 \cr</v>
      </c>
    </row>
    <row r="209" spans="1:25" x14ac:dyDescent="0.2">
      <c r="A209" t="s">
        <v>21</v>
      </c>
      <c r="B209">
        <v>148950</v>
      </c>
      <c r="C209">
        <v>1821</v>
      </c>
      <c r="D209">
        <v>25391</v>
      </c>
      <c r="E209">
        <v>1230</v>
      </c>
      <c r="F209">
        <f>B209+C209</f>
        <v>150771</v>
      </c>
      <c r="G209">
        <f>D209+E209</f>
        <v>26621</v>
      </c>
      <c r="H209">
        <f>B209+C209+D209+E209</f>
        <v>177392</v>
      </c>
      <c r="I209">
        <v>0.89</v>
      </c>
      <c r="J209">
        <v>0.65715517657643696</v>
      </c>
      <c r="K209">
        <f>E209/(C209+E209+0.00001)</f>
        <v>0.40314650801984098</v>
      </c>
      <c r="L209">
        <f>E209/(D209+E209+0.00001)</f>
        <v>4.620412454595841E-2</v>
      </c>
      <c r="M209">
        <f>2/(1/(K209+0.00001)+1/(L209+0.00001))</f>
        <v>8.2922753392944415E-2</v>
      </c>
      <c r="N209">
        <f>(B209+E209)/(B209+C209+D209+E209)</f>
        <v>0.84659962117795617</v>
      </c>
      <c r="O209">
        <f>COUNTIF(A209,"*Linear*")</f>
        <v>1</v>
      </c>
      <c r="P209" t="str">
        <f>LEFT(A209, FIND("_", A209)-1)</f>
        <v>Bagging</v>
      </c>
      <c r="Q209" t="str">
        <f>IF(COUNTIF(A209,"*Hard*")=1,"Hard",IF(COUNTIF(A209,"*Medium*")=1,"Medium","Easy"))</f>
        <v>Easy</v>
      </c>
      <c r="R209" t="str">
        <f>_xlfn.CONCAT(B209," &amp; ", C209 )</f>
        <v>148950 &amp; 1821</v>
      </c>
      <c r="S209" t="str">
        <f>_xlfn.CONCAT(D209," &amp; ", E209)</f>
        <v>25391 &amp; 1230</v>
      </c>
      <c r="T209" t="str">
        <f>_xlfn.CONCAT(TEXT(ROUND(K209,3),"#,##0.000")," &amp; Precision \cr")</f>
        <v>0.403 &amp; Precision \cr</v>
      </c>
      <c r="U209" t="str">
        <f>_xlfn.CONCAT(TEXT(ROUND(L209,3),"#,##0.000")," &amp; Recall \cr")</f>
        <v>0.046 &amp; Recall \cr</v>
      </c>
      <c r="V209" t="str">
        <f>_xlfn.CONCAT(TEXT(ROUND(M209,3),"#,##0.000")," &amp; F1 \cr")</f>
        <v>0.083 &amp; F1 \cr</v>
      </c>
      <c r="W209" t="str">
        <f>_xlfn.CONCAT(TEXT(ROUND(J209,3),"#,##0.000")," &amp; AUC \cr")</f>
        <v>0.657 &amp; AUC \cr</v>
      </c>
      <c r="X209" t="str">
        <f>_xlfn.CONCAT(TEXT(ROUND(I209,3),"#,##0.000")," &amp; $p$ \cr")</f>
        <v>0.890 &amp; $p$ \cr</v>
      </c>
      <c r="Y209" t="str">
        <f>_xlfn.CONCAT(A209," &amp; ",TEXT(ROUND(K209,4),"#,##0.0000"), " &amp; ", TEXT(ROUND(L209,4),"#,##0.0000"), " &amp; ", TEXT(ROUND(M209,4),"#,##0.0000"), " &amp; ", TEXT(ROUND(J209,4),"#,##0.0000"), " \cr")</f>
        <v>Bagging_Easy_Tomek_0_v1_Linear_Transform &amp; 0.4031 &amp; 0.0462 &amp; 0.0829 &amp; 0.6572 \cr</v>
      </c>
    </row>
    <row r="210" spans="1:25" x14ac:dyDescent="0.2">
      <c r="A210" t="s">
        <v>253</v>
      </c>
      <c r="B210">
        <v>148820</v>
      </c>
      <c r="C210">
        <v>1951</v>
      </c>
      <c r="D210">
        <v>25309</v>
      </c>
      <c r="E210">
        <v>1312</v>
      </c>
      <c r="F210">
        <f>B210+C210</f>
        <v>150771</v>
      </c>
      <c r="G210">
        <f>D210+E210</f>
        <v>26621</v>
      </c>
      <c r="H210">
        <f>B210+C210+D210+E210</f>
        <v>177392</v>
      </c>
      <c r="I210">
        <v>0.91329395731234697</v>
      </c>
      <c r="J210">
        <v>0.66026350601258699</v>
      </c>
      <c r="K210">
        <f>E210/(C210+E210+0.00001)</f>
        <v>0.4020839705728349</v>
      </c>
      <c r="L210">
        <f>E210/(D210+E210+0.00001)</f>
        <v>4.928439951568897E-2</v>
      </c>
      <c r="M210">
        <f>2/(1/(K210+0.00001)+1/(L210+0.00001))</f>
        <v>8.7822292915432545E-2</v>
      </c>
      <c r="N210">
        <f>(B210+E210)/(B210+C210+D210+E210)</f>
        <v>0.84632903400378823</v>
      </c>
      <c r="O210">
        <f>COUNTIF(A210,"*Linear*")</f>
        <v>1</v>
      </c>
      <c r="P210" t="str">
        <f>LEFT(A210, FIND("_", A210)-1)</f>
        <v>BRFC</v>
      </c>
      <c r="Q210" t="str">
        <f>IF(COUNTIF(A210,"*Hard*")=1,"Hard",IF(COUNTIF(A210,"*Medium*")=1,"Medium","Easy"))</f>
        <v>Easy</v>
      </c>
      <c r="R210" t="str">
        <f>_xlfn.CONCAT(B210," &amp; ", C210 )</f>
        <v>148820 &amp; 1951</v>
      </c>
      <c r="S210" t="str">
        <f>_xlfn.CONCAT(D210," &amp; ", E210)</f>
        <v>25309 &amp; 1312</v>
      </c>
      <c r="T210" t="str">
        <f>_xlfn.CONCAT(TEXT(ROUND(K210,3),"#,##0.000")," &amp; Precision \cr")</f>
        <v>0.402 &amp; Precision \cr</v>
      </c>
      <c r="U210" t="str">
        <f>_xlfn.CONCAT(TEXT(ROUND(L210,3),"#,##0.000")," &amp; Recall \cr")</f>
        <v>0.049 &amp; Recall \cr</v>
      </c>
      <c r="V210" t="str">
        <f>_xlfn.CONCAT(TEXT(ROUND(M210,3),"#,##0.000")," &amp; F1 \cr")</f>
        <v>0.088 &amp; F1 \cr</v>
      </c>
      <c r="W210" t="str">
        <f>_xlfn.CONCAT(TEXT(ROUND(J210,3),"#,##0.000")," &amp; AUC \cr")</f>
        <v>0.660 &amp; AUC \cr</v>
      </c>
      <c r="X210" t="str">
        <f>_xlfn.CONCAT(TEXT(ROUND(I210,3),"#,##0.000")," &amp; $p$ \cr")</f>
        <v>0.913 &amp; $p$ \cr</v>
      </c>
      <c r="Y210" t="str">
        <f>_xlfn.CONCAT(A210," &amp; ",TEXT(ROUND(K210,4),"#,##0.0000"), " &amp; ", TEXT(ROUND(L210,4),"#,##0.0000"), " &amp; ", TEXT(ROUND(M210,4),"#,##0.0000"), " &amp; ", TEXT(ROUND(J210,4),"#,##0.0000"), " \cr")</f>
        <v>BRFC_Easy_Tomek_0_alpha_target_v2_Linear_Transform &amp; 0.4021 &amp; 0.0493 &amp; 0.0878 &amp; 0.6603 \cr</v>
      </c>
    </row>
    <row r="211" spans="1:25" x14ac:dyDescent="0.2">
      <c r="A211" t="s">
        <v>245</v>
      </c>
      <c r="B211">
        <v>148287</v>
      </c>
      <c r="C211">
        <v>2484</v>
      </c>
      <c r="D211">
        <v>24965</v>
      </c>
      <c r="E211">
        <v>1656</v>
      </c>
      <c r="F211">
        <f>B211+C211</f>
        <v>150771</v>
      </c>
      <c r="G211">
        <f>D211+E211</f>
        <v>26621</v>
      </c>
      <c r="H211">
        <f>B211+C211+D211+E211</f>
        <v>177392</v>
      </c>
      <c r="I211">
        <v>0.85679174603174602</v>
      </c>
      <c r="J211">
        <v>0.66394097161919197</v>
      </c>
      <c r="K211">
        <f>E211/(C211+E211+0.00001)</f>
        <v>0.39999999903381644</v>
      </c>
      <c r="L211">
        <f>E211/(D211+E211+0.00001)</f>
        <v>6.2206528656997662E-2</v>
      </c>
      <c r="M211">
        <f>2/(1/(K211+0.00001)+1/(L211+0.00001))</f>
        <v>0.10768414219886686</v>
      </c>
      <c r="N211">
        <f>(B211+E211)/(B211+C211+D211+E211)</f>
        <v>0.84526359700550191</v>
      </c>
      <c r="O211">
        <f>COUNTIF(A211,"*Linear*")</f>
        <v>1</v>
      </c>
      <c r="P211" t="str">
        <f>LEFT(A211, FIND("_", A211)-1)</f>
        <v>BRFC</v>
      </c>
      <c r="Q211" t="str">
        <f>IF(COUNTIF(A211,"*Hard*")=1,"Hard",IF(COUNTIF(A211,"*Medium*")=1,"Medium","Easy"))</f>
        <v>Easy</v>
      </c>
      <c r="R211" t="str">
        <f>_xlfn.CONCAT(B211," &amp; ", C211 )</f>
        <v>148287 &amp; 2484</v>
      </c>
      <c r="S211" t="str">
        <f>_xlfn.CONCAT(D211," &amp; ", E211)</f>
        <v>24965 &amp; 1656</v>
      </c>
      <c r="T211" t="str">
        <f>_xlfn.CONCAT(TEXT(ROUND(K211,3),"#,##0.000")," &amp; Precision \cr")</f>
        <v>0.400 &amp; Precision \cr</v>
      </c>
      <c r="U211" t="str">
        <f>_xlfn.CONCAT(TEXT(ROUND(L211,3),"#,##0.000")," &amp; Recall \cr")</f>
        <v>0.062 &amp; Recall \cr</v>
      </c>
      <c r="V211" t="str">
        <f>_xlfn.CONCAT(TEXT(ROUND(M211,3),"#,##0.000")," &amp; F1 \cr")</f>
        <v>0.108 &amp; F1 \cr</v>
      </c>
      <c r="W211" t="str">
        <f>_xlfn.CONCAT(TEXT(ROUND(J211,3),"#,##0.000")," &amp; AUC \cr")</f>
        <v>0.664 &amp; AUC \cr</v>
      </c>
      <c r="X211" t="str">
        <f>_xlfn.CONCAT(TEXT(ROUND(I211,3),"#,##0.000")," &amp; $p$ \cr")</f>
        <v>0.857 &amp; $p$ \cr</v>
      </c>
      <c r="Y211" t="str">
        <f>_xlfn.CONCAT(A211," &amp; ",TEXT(ROUND(K211,4),"#,##0.0000"), " &amp; ", TEXT(ROUND(L211,4),"#,##0.0000"), " &amp; ", TEXT(ROUND(M211,4),"#,##0.0000"), " &amp; ", TEXT(ROUND(J211,4),"#,##0.0000"), " \cr")</f>
        <v>BRFC_Easy_Tomek_0_alpha_0_5_v2_Linear_Transform &amp; 0.4000 &amp; 0.0622 &amp; 0.1077 &amp; 0.6639 \cr</v>
      </c>
    </row>
    <row r="212" spans="1:25" x14ac:dyDescent="0.2">
      <c r="A212" t="s">
        <v>23</v>
      </c>
      <c r="B212">
        <v>148805</v>
      </c>
      <c r="C212">
        <v>1966</v>
      </c>
      <c r="D212">
        <v>25325</v>
      </c>
      <c r="E212">
        <v>1296</v>
      </c>
      <c r="F212">
        <f>B212+C212</f>
        <v>150771</v>
      </c>
      <c r="G212">
        <f>D212+E212</f>
        <v>26621</v>
      </c>
      <c r="H212">
        <f>B212+C212+D212+E212</f>
        <v>177392</v>
      </c>
      <c r="I212">
        <v>0.88</v>
      </c>
      <c r="J212">
        <v>0.65485118659679598</v>
      </c>
      <c r="K212">
        <f>E212/(C212+E212+0.00001)</f>
        <v>0.39730226732893231</v>
      </c>
      <c r="L212">
        <f>E212/(D212+E212+0.00001)</f>
        <v>4.8683370253302514E-2</v>
      </c>
      <c r="M212">
        <f>2/(1/(K212+0.00001)+1/(L212+0.00001))</f>
        <v>8.6754389222982384E-2</v>
      </c>
      <c r="N212">
        <f>(B212+E212)/(B212+C212+D212+E212)</f>
        <v>0.84615427978713809</v>
      </c>
      <c r="O212">
        <f>COUNTIF(A212,"*Linear*")</f>
        <v>1</v>
      </c>
      <c r="P212" t="str">
        <f>LEFT(A212, FIND("_", A212)-1)</f>
        <v>Bagging</v>
      </c>
      <c r="Q212" t="str">
        <f>IF(COUNTIF(A212,"*Hard*")=1,"Hard",IF(COUNTIF(A212,"*Medium*")=1,"Medium","Easy"))</f>
        <v>Easy</v>
      </c>
      <c r="R212" t="str">
        <f>_xlfn.CONCAT(B212," &amp; ", C212 )</f>
        <v>148805 &amp; 1966</v>
      </c>
      <c r="S212" t="str">
        <f>_xlfn.CONCAT(D212," &amp; ", E212)</f>
        <v>25325 &amp; 1296</v>
      </c>
      <c r="T212" t="str">
        <f>_xlfn.CONCAT(TEXT(ROUND(K212,3),"#,##0.000")," &amp; Precision \cr")</f>
        <v>0.397 &amp; Precision \cr</v>
      </c>
      <c r="U212" t="str">
        <f>_xlfn.CONCAT(TEXT(ROUND(L212,3),"#,##0.000")," &amp; Recall \cr")</f>
        <v>0.049 &amp; Recall \cr</v>
      </c>
      <c r="V212" t="str">
        <f>_xlfn.CONCAT(TEXT(ROUND(M212,3),"#,##0.000")," &amp; F1 \cr")</f>
        <v>0.087 &amp; F1 \cr</v>
      </c>
      <c r="W212" t="str">
        <f>_xlfn.CONCAT(TEXT(ROUND(J212,3),"#,##0.000")," &amp; AUC \cr")</f>
        <v>0.655 &amp; AUC \cr</v>
      </c>
      <c r="X212" t="str">
        <f>_xlfn.CONCAT(TEXT(ROUND(I212,3),"#,##0.000")," &amp; $p$ \cr")</f>
        <v>0.880 &amp; $p$ \cr</v>
      </c>
      <c r="Y212" t="str">
        <f>_xlfn.CONCAT(A212," &amp; ",TEXT(ROUND(K212,4),"#,##0.0000"), " &amp; ", TEXT(ROUND(L212,4),"#,##0.0000"), " &amp; ", TEXT(ROUND(M212,4),"#,##0.0000"), " &amp; ", TEXT(ROUND(J212,4),"#,##0.0000"), " \cr")</f>
        <v>Bagging_Easy_Tomek_0_v2_Linear_Transform &amp; 0.3973 &amp; 0.0487 &amp; 0.0868 &amp; 0.6549 \cr</v>
      </c>
    </row>
    <row r="213" spans="1:25" x14ac:dyDescent="0.2">
      <c r="A213" t="s">
        <v>39</v>
      </c>
      <c r="B213">
        <v>141963</v>
      </c>
      <c r="C213">
        <v>8808</v>
      </c>
      <c r="D213">
        <v>20915</v>
      </c>
      <c r="E213">
        <v>5706</v>
      </c>
      <c r="F213">
        <f>B213+C213</f>
        <v>150771</v>
      </c>
      <c r="G213">
        <f>D213+E213</f>
        <v>26621</v>
      </c>
      <c r="H213">
        <f>B213+C213+D213+E213</f>
        <v>177392</v>
      </c>
      <c r="I213">
        <v>0.79</v>
      </c>
      <c r="J213">
        <v>0.69403666915075601</v>
      </c>
      <c r="K213">
        <f>E213/(C213+E213+0.00001)</f>
        <v>0.39313765991929334</v>
      </c>
      <c r="L213">
        <f>E213/(D213+E213+0.00001)</f>
        <v>0.21434206069856804</v>
      </c>
      <c r="M213">
        <f>2/(1/(K213+0.00001)+1/(L213+0.00001))</f>
        <v>0.27743884713827022</v>
      </c>
      <c r="N213">
        <f>(B213+E213)/(B213+C213+D213+E213)</f>
        <v>0.8324445296292956</v>
      </c>
      <c r="O213">
        <f>COUNTIF(A213,"*Linear*")</f>
        <v>1</v>
      </c>
      <c r="P213" t="str">
        <f>LEFT(A213, FIND("_", A213)-1)</f>
        <v>Bagging</v>
      </c>
      <c r="Q213" t="str">
        <f>IF(COUNTIF(A213,"*Hard*")=1,"Hard",IF(COUNTIF(A213,"*Medium*")=1,"Medium","Easy"))</f>
        <v>Medium</v>
      </c>
      <c r="R213" t="str">
        <f>_xlfn.CONCAT(B213," &amp; ", C213 )</f>
        <v>141963 &amp; 8808</v>
      </c>
      <c r="S213" t="str">
        <f>_xlfn.CONCAT(D213," &amp; ", E213)</f>
        <v>20915 &amp; 5706</v>
      </c>
      <c r="T213" t="str">
        <f>_xlfn.CONCAT(TEXT(ROUND(K213,3),"#,##0.000")," &amp; Precision \cr")</f>
        <v>0.393 &amp; Precision \cr</v>
      </c>
      <c r="U213" t="str">
        <f>_xlfn.CONCAT(TEXT(ROUND(L213,3),"#,##0.000")," &amp; Recall \cr")</f>
        <v>0.214 &amp; Recall \cr</v>
      </c>
      <c r="V213" t="str">
        <f>_xlfn.CONCAT(TEXT(ROUND(M213,3),"#,##0.000")," &amp; F1 \cr")</f>
        <v>0.277 &amp; F1 \cr</v>
      </c>
      <c r="W213" t="str">
        <f>_xlfn.CONCAT(TEXT(ROUND(J213,3),"#,##0.000")," &amp; AUC \cr")</f>
        <v>0.694 &amp; AUC \cr</v>
      </c>
      <c r="X213" t="str">
        <f>_xlfn.CONCAT(TEXT(ROUND(I213,3),"#,##0.000")," &amp; $p$ \cr")</f>
        <v>0.790 &amp; $p$ \cr</v>
      </c>
      <c r="Y213" t="str">
        <f>_xlfn.CONCAT(A213," &amp; ",TEXT(ROUND(K213,4),"#,##0.0000"), " &amp; ", TEXT(ROUND(L213,4),"#,##0.0000"), " &amp; ", TEXT(ROUND(M213,4),"#,##0.0000"), " &amp; ", TEXT(ROUND(J213,4),"#,##0.0000"), " \cr")</f>
        <v>Bagging_Medium_Tomek_0_v2_Linear_Transform &amp; 0.3931 &amp; 0.2143 &amp; 0.2774 &amp; 0.6940 \cr</v>
      </c>
    </row>
    <row r="214" spans="1:25" x14ac:dyDescent="0.2">
      <c r="A214" t="s">
        <v>3</v>
      </c>
      <c r="B214">
        <v>150468</v>
      </c>
      <c r="C214">
        <v>303</v>
      </c>
      <c r="D214">
        <v>26427</v>
      </c>
      <c r="E214">
        <v>194</v>
      </c>
      <c r="F214">
        <f>B214+C214</f>
        <v>150771</v>
      </c>
      <c r="G214">
        <f>D214+E214</f>
        <v>26621</v>
      </c>
      <c r="H214">
        <f>B214+C214+D214+E214</f>
        <v>177392</v>
      </c>
      <c r="I214">
        <v>0.499002005659128</v>
      </c>
      <c r="J214">
        <v>0.65755367660030195</v>
      </c>
      <c r="K214">
        <f>E214/(C214+E214+0.00001)</f>
        <v>0.39034204445991866</v>
      </c>
      <c r="L214">
        <f>E214/(D214+E214+0.00001)</f>
        <v>7.2874798064357163E-3</v>
      </c>
      <c r="M214">
        <f>2/(1/(K214+0.00001)+1/(L214+0.00001))</f>
        <v>1.4327119677070748E-2</v>
      </c>
      <c r="N214">
        <f>(B214+E214)/(B214+C214+D214+E214)</f>
        <v>0.84931676738522599</v>
      </c>
      <c r="O214">
        <f>COUNTIF(A214,"*Linear*")</f>
        <v>1</v>
      </c>
      <c r="P214" t="str">
        <f>LEFT(A214, FIND("_", A214)-1)</f>
        <v>AdaBoost</v>
      </c>
      <c r="Q214" t="str">
        <f>IF(COUNTIF(A214,"*Hard*")=1,"Hard",IF(COUNTIF(A214,"*Medium*")=1,"Medium","Easy"))</f>
        <v>Easy</v>
      </c>
      <c r="R214" t="str">
        <f>_xlfn.CONCAT(B214," &amp; ", C214 )</f>
        <v>150468 &amp; 303</v>
      </c>
      <c r="S214" t="str">
        <f>_xlfn.CONCAT(D214," &amp; ", E214)</f>
        <v>26427 &amp; 194</v>
      </c>
      <c r="T214" t="str">
        <f>_xlfn.CONCAT(TEXT(ROUND(K214,3),"#,##0.000")," &amp; Precision \cr")</f>
        <v>0.390 &amp; Precision \cr</v>
      </c>
      <c r="U214" t="str">
        <f>_xlfn.CONCAT(TEXT(ROUND(L214,3),"#,##0.000")," &amp; Recall \cr")</f>
        <v>0.007 &amp; Recall \cr</v>
      </c>
      <c r="V214" t="str">
        <f>_xlfn.CONCAT(TEXT(ROUND(M214,3),"#,##0.000")," &amp; F1 \cr")</f>
        <v>0.014 &amp; F1 \cr</v>
      </c>
      <c r="W214" t="str">
        <f>_xlfn.CONCAT(TEXT(ROUND(J214,3),"#,##0.000")," &amp; AUC \cr")</f>
        <v>0.658 &amp; AUC \cr</v>
      </c>
      <c r="X214" t="str">
        <f>_xlfn.CONCAT(TEXT(ROUND(I214,3),"#,##0.000")," &amp; $p$ \cr")</f>
        <v>0.499 &amp; $p$ \cr</v>
      </c>
      <c r="Y214" t="str">
        <f>_xlfn.CONCAT(A214," &amp; ",TEXT(ROUND(K214,4),"#,##0.0000"), " &amp; ", TEXT(ROUND(L214,4),"#,##0.0000"), " &amp; ", TEXT(ROUND(M214,4),"#,##0.0000"), " &amp; ", TEXT(ROUND(J214,4),"#,##0.0000"), " \cr")</f>
        <v>AdaBoost_Easy_Tomek_0_v2_Linear_Transform &amp; 0.3903 &amp; 0.0073 &amp; 0.0143 &amp; 0.6576 \cr</v>
      </c>
    </row>
    <row r="215" spans="1:25" x14ac:dyDescent="0.2">
      <c r="A215" t="s">
        <v>203</v>
      </c>
      <c r="B215">
        <v>150465</v>
      </c>
      <c r="C215">
        <v>306</v>
      </c>
      <c r="D215">
        <v>26426</v>
      </c>
      <c r="E215">
        <v>195</v>
      </c>
      <c r="F215">
        <f>B215+C215</f>
        <v>150771</v>
      </c>
      <c r="G215">
        <f>D215+E215</f>
        <v>26621</v>
      </c>
      <c r="H215">
        <f>B215+C215+D215+E215</f>
        <v>177392</v>
      </c>
      <c r="I215">
        <v>0.50050763579522495</v>
      </c>
      <c r="J215">
        <v>0.65734102621270296</v>
      </c>
      <c r="K215">
        <f>E215/(C215+E215+0.00001)</f>
        <v>0.38922154911733436</v>
      </c>
      <c r="L215">
        <f>E215/(D215+E215+0.00001)</f>
        <v>7.3250441353348694E-3</v>
      </c>
      <c r="M215">
        <f>2/(1/(K215+0.00001)+1/(L215+0.00001))</f>
        <v>1.4398744827309998E-2</v>
      </c>
      <c r="N215">
        <f>(B215+E215)/(B215+C215+D215+E215)</f>
        <v>0.84930549291963564</v>
      </c>
      <c r="O215">
        <f>COUNTIF(A215,"*Linear*")</f>
        <v>1</v>
      </c>
      <c r="P215" t="str">
        <f>LEFT(A215, FIND("_", A215)-1)</f>
        <v>RUSBoost</v>
      </c>
      <c r="Q215" t="str">
        <f>IF(COUNTIF(A215,"*Hard*")=1,"Hard",IF(COUNTIF(A215,"*Medium*")=1,"Medium","Easy"))</f>
        <v>Easy</v>
      </c>
      <c r="R215" t="str">
        <f>_xlfn.CONCAT(B215," &amp; ", C215 )</f>
        <v>150465 &amp; 306</v>
      </c>
      <c r="S215" t="str">
        <f>_xlfn.CONCAT(D215," &amp; ", E215)</f>
        <v>26426 &amp; 195</v>
      </c>
      <c r="T215" t="str">
        <f>_xlfn.CONCAT(TEXT(ROUND(K215,3),"#,##0.000")," &amp; Precision \cr")</f>
        <v>0.389 &amp; Precision \cr</v>
      </c>
      <c r="U215" t="str">
        <f>_xlfn.CONCAT(TEXT(ROUND(L215,3),"#,##0.000")," &amp; Recall \cr")</f>
        <v>0.007 &amp; Recall \cr</v>
      </c>
      <c r="V215" t="str">
        <f>_xlfn.CONCAT(TEXT(ROUND(M215,3),"#,##0.000")," &amp; F1 \cr")</f>
        <v>0.014 &amp; F1 \cr</v>
      </c>
      <c r="W215" t="str">
        <f>_xlfn.CONCAT(TEXT(ROUND(J215,3),"#,##0.000")," &amp; AUC \cr")</f>
        <v>0.657 &amp; AUC \cr</v>
      </c>
      <c r="X215" t="str">
        <f>_xlfn.CONCAT(TEXT(ROUND(I215,3),"#,##0.000")," &amp; $p$ \cr")</f>
        <v>0.501 &amp; $p$ \cr</v>
      </c>
      <c r="Y215" t="str">
        <f>_xlfn.CONCAT(A215," &amp; ",TEXT(ROUND(K215,4),"#,##0.0000"), " &amp; ", TEXT(ROUND(L215,4),"#,##0.0000"), " &amp; ", TEXT(ROUND(M215,4),"#,##0.0000"), " &amp; ", TEXT(ROUND(J215,4),"#,##0.0000"), " \cr")</f>
        <v>RUSBoost_Easy_Tomek_0_v2_Linear_Transform &amp; 0.3892 &amp; 0.0073 &amp; 0.0144 &amp; 0.6573 \cr</v>
      </c>
    </row>
    <row r="216" spans="1:25" x14ac:dyDescent="0.2">
      <c r="A216" t="s">
        <v>313</v>
      </c>
      <c r="B216">
        <v>150347</v>
      </c>
      <c r="C216">
        <v>424</v>
      </c>
      <c r="D216">
        <v>26351</v>
      </c>
      <c r="E216">
        <v>270</v>
      </c>
      <c r="F216">
        <f>B216+C216</f>
        <v>150771</v>
      </c>
      <c r="G216">
        <f>D216+E216</f>
        <v>26621</v>
      </c>
      <c r="H216">
        <f>B216+C216+D216+E216</f>
        <v>177392</v>
      </c>
      <c r="I216">
        <v>0.56196510127110899</v>
      </c>
      <c r="J216">
        <v>0.65759509786850501</v>
      </c>
      <c r="K216">
        <f>E216/(C216+E216+0.00001)</f>
        <v>0.38904898574857372</v>
      </c>
      <c r="L216">
        <f>E216/(D216+E216+0.00001)</f>
        <v>1.0142368802771357E-2</v>
      </c>
      <c r="M216">
        <f>2/(1/(K216+0.00001)+1/(L216+0.00001))</f>
        <v>1.9788366559817718E-2</v>
      </c>
      <c r="N216">
        <f>(B216+E216)/(B216+C216+D216+E216)</f>
        <v>0.84906309190944351</v>
      </c>
      <c r="O216">
        <f>COUNTIF(A216,"*Linear*")</f>
        <v>1</v>
      </c>
      <c r="P216" t="str">
        <f>LEFT(A216, FIND("_", A216)-1)</f>
        <v>LRC</v>
      </c>
      <c r="Q216" t="str">
        <f>IF(COUNTIF(A216,"*Hard*")=1,"Hard",IF(COUNTIF(A216,"*Medium*")=1,"Medium","Easy"))</f>
        <v>Easy</v>
      </c>
      <c r="R216" t="str">
        <f>_xlfn.CONCAT(B216," &amp; ", C216 )</f>
        <v>150347 &amp; 424</v>
      </c>
      <c r="S216" t="str">
        <f>_xlfn.CONCAT(D216," &amp; ", E216)</f>
        <v>26351 &amp; 270</v>
      </c>
      <c r="T216" t="str">
        <f>_xlfn.CONCAT(TEXT(ROUND(K216,3),"#,##0.000")," &amp; Precision \cr")</f>
        <v>0.389 &amp; Precision \cr</v>
      </c>
      <c r="U216" t="str">
        <f>_xlfn.CONCAT(TEXT(ROUND(L216,3),"#,##0.000")," &amp; Recall \cr")</f>
        <v>0.010 &amp; Recall \cr</v>
      </c>
      <c r="V216" t="str">
        <f>_xlfn.CONCAT(TEXT(ROUND(M216,3),"#,##0.000")," &amp; F1 \cr")</f>
        <v>0.020 &amp; F1 \cr</v>
      </c>
      <c r="W216" t="str">
        <f>_xlfn.CONCAT(TEXT(ROUND(J216,3),"#,##0.000")," &amp; AUC \cr")</f>
        <v>0.658 &amp; AUC \cr</v>
      </c>
      <c r="X216" t="str">
        <f>_xlfn.CONCAT(TEXT(ROUND(I216,3),"#,##0.000")," &amp; $p$ \cr")</f>
        <v>0.562 &amp; $p$ \cr</v>
      </c>
      <c r="Y216" t="str">
        <f>_xlfn.CONCAT(A216," &amp; ",TEXT(ROUND(K216,4),"#,##0.0000"), " &amp; ", TEXT(ROUND(L216,4),"#,##0.0000"), " &amp; ", TEXT(ROUND(M216,4),"#,##0.0000"), " &amp; ", TEXT(ROUND(J216,4),"#,##0.0000"), " \cr")</f>
        <v>LRC_Easy_Tomek_0_alpha_target_v2_Linear_Transform &amp; 0.3890 &amp; 0.0101 &amp; 0.0198 &amp; 0.6576 \cr</v>
      </c>
    </row>
    <row r="217" spans="1:25" x14ac:dyDescent="0.2">
      <c r="A217" t="s">
        <v>309</v>
      </c>
      <c r="B217">
        <v>150448</v>
      </c>
      <c r="C217">
        <v>323</v>
      </c>
      <c r="D217">
        <v>26418</v>
      </c>
      <c r="E217">
        <v>203</v>
      </c>
      <c r="F217">
        <f>B217+C217</f>
        <v>150771</v>
      </c>
      <c r="G217">
        <f>D217+E217</f>
        <v>26621</v>
      </c>
      <c r="H217">
        <f>B217+C217+D217+E217</f>
        <v>177392</v>
      </c>
      <c r="I217">
        <v>0.791452404512339</v>
      </c>
      <c r="J217">
        <v>0.65760543789408299</v>
      </c>
      <c r="K217">
        <f>E217/(C217+E217+0.00001)</f>
        <v>0.38593155159825948</v>
      </c>
      <c r="L217">
        <f>E217/(D217+E217+0.00001)</f>
        <v>7.6255587665280946E-3</v>
      </c>
      <c r="M217">
        <f>2/(1/(K217+0.00001)+1/(L217+0.00001))</f>
        <v>1.4974851535152666E-2</v>
      </c>
      <c r="N217">
        <f>(B217+E217)/(B217+C217+D217+E217)</f>
        <v>0.84925475782447912</v>
      </c>
      <c r="O217">
        <f>COUNTIF(A217,"*Linear*")</f>
        <v>1</v>
      </c>
      <c r="P217" t="str">
        <f>LEFT(A217, FIND("_", A217)-1)</f>
        <v>LRC</v>
      </c>
      <c r="Q217" t="str">
        <f>IF(COUNTIF(A217,"*Hard*")=1,"Hard",IF(COUNTIF(A217,"*Medium*")=1,"Medium","Easy"))</f>
        <v>Easy</v>
      </c>
      <c r="R217" t="str">
        <f>_xlfn.CONCAT(B217," &amp; ", C217 )</f>
        <v>150448 &amp; 323</v>
      </c>
      <c r="S217" t="str">
        <f>_xlfn.CONCAT(D217," &amp; ", E217)</f>
        <v>26418 &amp; 203</v>
      </c>
      <c r="T217" t="str">
        <f>_xlfn.CONCAT(TEXT(ROUND(K217,3),"#,##0.000")," &amp; Precision \cr")</f>
        <v>0.386 &amp; Precision \cr</v>
      </c>
      <c r="U217" t="str">
        <f>_xlfn.CONCAT(TEXT(ROUND(L217,3),"#,##0.000")," &amp; Recall \cr")</f>
        <v>0.008 &amp; Recall \cr</v>
      </c>
      <c r="V217" t="str">
        <f>_xlfn.CONCAT(TEXT(ROUND(M217,3),"#,##0.000")," &amp; F1 \cr")</f>
        <v>0.015 &amp; F1 \cr</v>
      </c>
      <c r="W217" t="str">
        <f>_xlfn.CONCAT(TEXT(ROUND(J217,3),"#,##0.000")," &amp; AUC \cr")</f>
        <v>0.658 &amp; AUC \cr</v>
      </c>
      <c r="X217" t="str">
        <f>_xlfn.CONCAT(TEXT(ROUND(I217,3),"#,##0.000")," &amp; $p$ \cr")</f>
        <v>0.791 &amp; $p$ \cr</v>
      </c>
      <c r="Y217" t="str">
        <f>_xlfn.CONCAT(A217," &amp; ",TEXT(ROUND(K217,4),"#,##0.0000"), " &amp; ", TEXT(ROUND(L217,4),"#,##0.0000"), " &amp; ", TEXT(ROUND(M217,4),"#,##0.0000"), " &amp; ", TEXT(ROUND(J217,4),"#,##0.0000"), " \cr")</f>
        <v>LRC_Easy_Tomek_0_alpha_balanced_v2_Linear_Transform &amp; 0.3859 &amp; 0.0076 &amp; 0.0150 &amp; 0.6576 \cr</v>
      </c>
    </row>
    <row r="218" spans="1:25" x14ac:dyDescent="0.2">
      <c r="A218" t="s">
        <v>81</v>
      </c>
      <c r="B218">
        <v>149444</v>
      </c>
      <c r="C218">
        <v>1327</v>
      </c>
      <c r="D218">
        <v>25798</v>
      </c>
      <c r="E218">
        <v>823</v>
      </c>
      <c r="F218">
        <f>B218+C218</f>
        <v>150771</v>
      </c>
      <c r="G218">
        <f>D218+E218</f>
        <v>26621</v>
      </c>
      <c r="H218">
        <f>B218+C218+D218+E218</f>
        <v>177392</v>
      </c>
      <c r="I218">
        <v>0.58476210403442397</v>
      </c>
      <c r="J218">
        <v>0.66398478620536505</v>
      </c>
      <c r="K218">
        <f>E218/(C218+E218+0.00001)</f>
        <v>0.38279069589399672</v>
      </c>
      <c r="L218">
        <f>E218/(D218+E218+0.00001)</f>
        <v>3.0915442684003064E-2</v>
      </c>
      <c r="M218">
        <f>2/(1/(K218+0.00001)+1/(L218+0.00001))</f>
        <v>5.7227619318204671E-2</v>
      </c>
      <c r="N218">
        <f>(B218+E218)/(B218+C218+D218+E218)</f>
        <v>0.84709006043113555</v>
      </c>
      <c r="O218">
        <f>COUNTIF(A218,"*Linear*")</f>
        <v>1</v>
      </c>
      <c r="P218" t="str">
        <f>LEFT(A218, FIND("_", A218)-1)</f>
        <v>KBFC</v>
      </c>
      <c r="Q218" t="str">
        <f>IF(COUNTIF(A218,"*Hard*")=1,"Hard",IF(COUNTIF(A218,"*Medium*")=1,"Medium","Easy"))</f>
        <v>Easy</v>
      </c>
      <c r="R218" t="str">
        <f>_xlfn.CONCAT(B218," &amp; ", C218 )</f>
        <v>149444 &amp; 1327</v>
      </c>
      <c r="S218" t="str">
        <f>_xlfn.CONCAT(D218," &amp; ", E218)</f>
        <v>25798 &amp; 823</v>
      </c>
      <c r="T218" t="str">
        <f>_xlfn.CONCAT(TEXT(ROUND(K218,3),"#,##0.000")," &amp; Precision \cr")</f>
        <v>0.383 &amp; Precision \cr</v>
      </c>
      <c r="U218" t="str">
        <f>_xlfn.CONCAT(TEXT(ROUND(L218,3),"#,##0.000")," &amp; Recall \cr")</f>
        <v>0.031 &amp; Recall \cr</v>
      </c>
      <c r="V218" t="str">
        <f>_xlfn.CONCAT(TEXT(ROUND(M218,3),"#,##0.000")," &amp; F1 \cr")</f>
        <v>0.057 &amp; F1 \cr</v>
      </c>
      <c r="W218" t="str">
        <f>_xlfn.CONCAT(TEXT(ROUND(J218,3),"#,##0.000")," &amp; AUC \cr")</f>
        <v>0.664 &amp; AUC \cr</v>
      </c>
      <c r="X218" t="str">
        <f>_xlfn.CONCAT(TEXT(ROUND(I218,3),"#,##0.000")," &amp; $p$ \cr")</f>
        <v>0.585 &amp; $p$ \cr</v>
      </c>
      <c r="Y218" t="str">
        <f>_xlfn.CONCAT(A218," &amp; ",TEXT(ROUND(K218,4),"#,##0.0000"), " &amp; ", TEXT(ROUND(L218,4),"#,##0.0000"), " &amp; ", TEXT(ROUND(M218,4),"#,##0.0000"), " &amp; ", TEXT(ROUND(J218,4),"#,##0.0000"), " \cr")</f>
        <v>KBFC_Easy_Tomek_0_alpha_target_gamma_2_0_v1_Linear_Transform &amp; 0.3828 &amp; 0.0309 &amp; 0.0572 &amp; 0.6640 \cr</v>
      </c>
    </row>
    <row r="219" spans="1:25" x14ac:dyDescent="0.2">
      <c r="A219" t="s">
        <v>65</v>
      </c>
      <c r="B219">
        <v>150366</v>
      </c>
      <c r="C219">
        <v>405</v>
      </c>
      <c r="D219">
        <v>26374</v>
      </c>
      <c r="E219">
        <v>247</v>
      </c>
      <c r="F219">
        <f>B219+C219</f>
        <v>150771</v>
      </c>
      <c r="G219">
        <f>D219+E219</f>
        <v>26621</v>
      </c>
      <c r="H219">
        <f>B219+C219+D219+E219</f>
        <v>177392</v>
      </c>
      <c r="I219">
        <v>0.89245202928781497</v>
      </c>
      <c r="J219">
        <v>0.66301733923913198</v>
      </c>
      <c r="K219">
        <f>E219/(C219+E219+0.00001)</f>
        <v>0.37883435001787807</v>
      </c>
      <c r="L219">
        <f>E219/(D219+E219+0.00001)</f>
        <v>9.278389238090835E-3</v>
      </c>
      <c r="M219">
        <f>2/(1/(K219+0.00001)+1/(L219+0.00001))</f>
        <v>1.8132218324911437E-2</v>
      </c>
      <c r="N219">
        <f>(B219+E219)/(B219+C219+D219+E219)</f>
        <v>0.84904054297826281</v>
      </c>
      <c r="O219">
        <f>COUNTIF(A219,"*Linear*")</f>
        <v>1</v>
      </c>
      <c r="P219" t="str">
        <f>LEFT(A219, FIND("_", A219)-1)</f>
        <v>KBFC</v>
      </c>
      <c r="Q219" t="str">
        <f>IF(COUNTIF(A219,"*Hard*")=1,"Hard",IF(COUNTIF(A219,"*Medium*")=1,"Medium","Easy"))</f>
        <v>Easy</v>
      </c>
      <c r="R219" t="str">
        <f>_xlfn.CONCAT(B219," &amp; ", C219 )</f>
        <v>150366 &amp; 405</v>
      </c>
      <c r="S219" t="str">
        <f>_xlfn.CONCAT(D219," &amp; ", E219)</f>
        <v>26374 &amp; 247</v>
      </c>
      <c r="T219" t="str">
        <f>_xlfn.CONCAT(TEXT(ROUND(K219,3),"#,##0.000")," &amp; Precision \cr")</f>
        <v>0.379 &amp; Precision \cr</v>
      </c>
      <c r="U219" t="str">
        <f>_xlfn.CONCAT(TEXT(ROUND(L219,3),"#,##0.000")," &amp; Recall \cr")</f>
        <v>0.009 &amp; Recall \cr</v>
      </c>
      <c r="V219" t="str">
        <f>_xlfn.CONCAT(TEXT(ROUND(M219,3),"#,##0.000")," &amp; F1 \cr")</f>
        <v>0.018 &amp; F1 \cr</v>
      </c>
      <c r="W219" t="str">
        <f>_xlfn.CONCAT(TEXT(ROUND(J219,3),"#,##0.000")," &amp; AUC \cr")</f>
        <v>0.663 &amp; AUC \cr</v>
      </c>
      <c r="X219" t="str">
        <f>_xlfn.CONCAT(TEXT(ROUND(I219,3),"#,##0.000")," &amp; $p$ \cr")</f>
        <v>0.892 &amp; $p$ \cr</v>
      </c>
      <c r="Y219" t="str">
        <f>_xlfn.CONCAT(A219," &amp; ",TEXT(ROUND(K219,4),"#,##0.0000"), " &amp; ", TEXT(ROUND(L219,4),"#,##0.0000"), " &amp; ", TEXT(ROUND(M219,4),"#,##0.0000"), " &amp; ", TEXT(ROUND(J219,4),"#,##0.0000"), " \cr")</f>
        <v>KBFC_Easy_Tomek_0_alpha_balanced_gamma_0_0_v1_Linear_Transform &amp; 0.3788 &amp; 0.0093 &amp; 0.0181 &amp; 0.6630 \cr</v>
      </c>
    </row>
    <row r="220" spans="1:25" x14ac:dyDescent="0.2">
      <c r="A220" t="s">
        <v>305</v>
      </c>
      <c r="B220">
        <v>150214</v>
      </c>
      <c r="C220">
        <v>557</v>
      </c>
      <c r="D220">
        <v>26282</v>
      </c>
      <c r="E220">
        <v>339</v>
      </c>
      <c r="F220">
        <f>B220+C220</f>
        <v>150771</v>
      </c>
      <c r="G220">
        <f>D220+E220</f>
        <v>26621</v>
      </c>
      <c r="H220">
        <f>B220+C220+D220+E220</f>
        <v>177392</v>
      </c>
      <c r="I220">
        <v>0.38152419983005698</v>
      </c>
      <c r="J220">
        <v>0.65756574372146204</v>
      </c>
      <c r="K220">
        <f>E220/(C220+E220+0.00001)</f>
        <v>0.37834821006307801</v>
      </c>
      <c r="L220">
        <f>E220/(D220+E220+0.00001)</f>
        <v>1.2734307496812926E-2</v>
      </c>
      <c r="M220">
        <f>2/(1/(K220+0.00001)+1/(L220+0.00001))</f>
        <v>2.4658053356811784E-2</v>
      </c>
      <c r="N220">
        <f>(B220+E220)/(B220+C220+D220+E220)</f>
        <v>0.84870230901055288</v>
      </c>
      <c r="O220">
        <f>COUNTIF(A220,"*Linear*")</f>
        <v>1</v>
      </c>
      <c r="P220" t="str">
        <f>LEFT(A220, FIND("_", A220)-1)</f>
        <v>LRC</v>
      </c>
      <c r="Q220" t="str">
        <f>IF(COUNTIF(A220,"*Hard*")=1,"Hard",IF(COUNTIF(A220,"*Medium*")=1,"Medium","Easy"))</f>
        <v>Easy</v>
      </c>
      <c r="R220" t="str">
        <f>_xlfn.CONCAT(B220," &amp; ", C220 )</f>
        <v>150214 &amp; 557</v>
      </c>
      <c r="S220" t="str">
        <f>_xlfn.CONCAT(D220," &amp; ", E220)</f>
        <v>26282 &amp; 339</v>
      </c>
      <c r="T220" t="str">
        <f>_xlfn.CONCAT(TEXT(ROUND(K220,3),"#,##0.000")," &amp; Precision \cr")</f>
        <v>0.378 &amp; Precision \cr</v>
      </c>
      <c r="U220" t="str">
        <f>_xlfn.CONCAT(TEXT(ROUND(L220,3),"#,##0.000")," &amp; Recall \cr")</f>
        <v>0.013 &amp; Recall \cr</v>
      </c>
      <c r="V220" t="str">
        <f>_xlfn.CONCAT(TEXT(ROUND(M220,3),"#,##0.000")," &amp; F1 \cr")</f>
        <v>0.025 &amp; F1 \cr</v>
      </c>
      <c r="W220" t="str">
        <f>_xlfn.CONCAT(TEXT(ROUND(J220,3),"#,##0.000")," &amp; AUC \cr")</f>
        <v>0.658 &amp; AUC \cr</v>
      </c>
      <c r="X220" t="str">
        <f>_xlfn.CONCAT(TEXT(ROUND(I220,3),"#,##0.000")," &amp; $p$ \cr")</f>
        <v>0.382 &amp; $p$ \cr</v>
      </c>
      <c r="Y220" t="str">
        <f>_xlfn.CONCAT(A220," &amp; ",TEXT(ROUND(K220,4),"#,##0.0000"), " &amp; ", TEXT(ROUND(L220,4),"#,##0.0000"), " &amp; ", TEXT(ROUND(M220,4),"#,##0.0000"), " &amp; ", TEXT(ROUND(J220,4),"#,##0.0000"), " \cr")</f>
        <v>LRC_Easy_Tomek_0_alpha_0_5_v2_Linear_Transform &amp; 0.3783 &amp; 0.0127 &amp; 0.0247 &amp; 0.6576 \cr</v>
      </c>
    </row>
    <row r="221" spans="1:25" x14ac:dyDescent="0.2">
      <c r="A221" t="s">
        <v>77</v>
      </c>
      <c r="B221">
        <v>149450</v>
      </c>
      <c r="C221">
        <v>1321</v>
      </c>
      <c r="D221">
        <v>25827</v>
      </c>
      <c r="E221">
        <v>794</v>
      </c>
      <c r="F221">
        <f>B221+C221</f>
        <v>150771</v>
      </c>
      <c r="G221">
        <f>D221+E221</f>
        <v>26621</v>
      </c>
      <c r="H221">
        <f>B221+C221+D221+E221</f>
        <v>177392</v>
      </c>
      <c r="I221">
        <v>0.62717502427101102</v>
      </c>
      <c r="J221">
        <v>0.66366881541399902</v>
      </c>
      <c r="K221">
        <f>E221/(C221+E221+0.00001)</f>
        <v>0.37541370980891858</v>
      </c>
      <c r="L221">
        <f>E221/(D221+E221+0.00001)</f>
        <v>2.9826077145927624E-2</v>
      </c>
      <c r="M221">
        <f>2/(1/(K221+0.00001)+1/(L221+0.00001))</f>
        <v>5.527896489526244E-2</v>
      </c>
      <c r="N221">
        <f>(B221+E221)/(B221+C221+D221+E221)</f>
        <v>0.84696040407684681</v>
      </c>
      <c r="O221">
        <f>COUNTIF(A221,"*Linear*")</f>
        <v>1</v>
      </c>
      <c r="P221" t="str">
        <f>LEFT(A221, FIND("_", A221)-1)</f>
        <v>KBFC</v>
      </c>
      <c r="Q221" t="str">
        <f>IF(COUNTIF(A221,"*Hard*")=1,"Hard",IF(COUNTIF(A221,"*Medium*")=1,"Medium","Easy"))</f>
        <v>Easy</v>
      </c>
      <c r="R221" t="str">
        <f>_xlfn.CONCAT(B221," &amp; ", C221 )</f>
        <v>149450 &amp; 1321</v>
      </c>
      <c r="S221" t="str">
        <f>_xlfn.CONCAT(D221," &amp; ", E221)</f>
        <v>25827 &amp; 794</v>
      </c>
      <c r="T221" t="str">
        <f>_xlfn.CONCAT(TEXT(ROUND(K221,3),"#,##0.000")," &amp; Precision \cr")</f>
        <v>0.375 &amp; Precision \cr</v>
      </c>
      <c r="U221" t="str">
        <f>_xlfn.CONCAT(TEXT(ROUND(L221,3),"#,##0.000")," &amp; Recall \cr")</f>
        <v>0.030 &amp; Recall \cr</v>
      </c>
      <c r="V221" t="str">
        <f>_xlfn.CONCAT(TEXT(ROUND(M221,3),"#,##0.000")," &amp; F1 \cr")</f>
        <v>0.055 &amp; F1 \cr</v>
      </c>
      <c r="W221" t="str">
        <f>_xlfn.CONCAT(TEXT(ROUND(J221,3),"#,##0.000")," &amp; AUC \cr")</f>
        <v>0.664 &amp; AUC \cr</v>
      </c>
      <c r="X221" t="str">
        <f>_xlfn.CONCAT(TEXT(ROUND(I221,3),"#,##0.000")," &amp; $p$ \cr")</f>
        <v>0.627 &amp; $p$ \cr</v>
      </c>
      <c r="Y221" t="str">
        <f>_xlfn.CONCAT(A221," &amp; ",TEXT(ROUND(K221,4),"#,##0.0000"), " &amp; ", TEXT(ROUND(L221,4),"#,##0.0000"), " &amp; ", TEXT(ROUND(M221,4),"#,##0.0000"), " &amp; ", TEXT(ROUND(J221,4),"#,##0.0000"), " \cr")</f>
        <v>KBFC_Easy_Tomek_0_alpha_target_gamma_1_0_v1_Linear_Transform &amp; 0.3754 &amp; 0.0298 &amp; 0.0553 &amp; 0.6637 \cr</v>
      </c>
    </row>
    <row r="222" spans="1:25" x14ac:dyDescent="0.2">
      <c r="A222" t="s">
        <v>43</v>
      </c>
      <c r="B222">
        <v>150231</v>
      </c>
      <c r="C222">
        <v>540</v>
      </c>
      <c r="D222">
        <v>26299</v>
      </c>
      <c r="E222">
        <v>322</v>
      </c>
      <c r="F222">
        <f>B222+C222</f>
        <v>150771</v>
      </c>
      <c r="G222">
        <f>D222+E222</f>
        <v>26621</v>
      </c>
      <c r="H222">
        <f>B222+C222+D222+E222</f>
        <v>177392</v>
      </c>
      <c r="I222">
        <v>0.53262216673851503</v>
      </c>
      <c r="J222">
        <v>0.65475913404664199</v>
      </c>
      <c r="K222">
        <f>E222/(C222+E222+0.00001)</f>
        <v>0.373549879657194</v>
      </c>
      <c r="L222">
        <f>E222/(D222+E222+0.00001)</f>
        <v>1.2095713905527323E-2</v>
      </c>
      <c r="M222">
        <f>2/(1/(K222+0.00001)+1/(L222+0.00001))</f>
        <v>2.3451451750920858E-2</v>
      </c>
      <c r="N222">
        <f>(B222+E222)/(B222+C222+D222+E222)</f>
        <v>0.84870230901055288</v>
      </c>
      <c r="O222">
        <f>COUNTIF(A222,"*Linear*")</f>
        <v>1</v>
      </c>
      <c r="P222" t="str">
        <f>LEFT(A222, FIND("_", A222)-1)</f>
        <v>EEC</v>
      </c>
      <c r="Q222" t="str">
        <f>IF(COUNTIF(A222,"*Hard*")=1,"Hard",IF(COUNTIF(A222,"*Medium*")=1,"Medium","Easy"))</f>
        <v>Easy</v>
      </c>
      <c r="R222" t="str">
        <f>_xlfn.CONCAT(B222," &amp; ", C222 )</f>
        <v>150231 &amp; 540</v>
      </c>
      <c r="S222" t="str">
        <f>_xlfn.CONCAT(D222," &amp; ", E222)</f>
        <v>26299 &amp; 322</v>
      </c>
      <c r="T222" t="str">
        <f>_xlfn.CONCAT(TEXT(ROUND(K222,3),"#,##0.000")," &amp; Precision \cr")</f>
        <v>0.374 &amp; Precision \cr</v>
      </c>
      <c r="U222" t="str">
        <f>_xlfn.CONCAT(TEXT(ROUND(L222,3),"#,##0.000")," &amp; Recall \cr")</f>
        <v>0.012 &amp; Recall \cr</v>
      </c>
      <c r="V222" t="str">
        <f>_xlfn.CONCAT(TEXT(ROUND(M222,3),"#,##0.000")," &amp; F1 \cr")</f>
        <v>0.023 &amp; F1 \cr</v>
      </c>
      <c r="W222" t="str">
        <f>_xlfn.CONCAT(TEXT(ROUND(J222,3),"#,##0.000")," &amp; AUC \cr")</f>
        <v>0.655 &amp; AUC \cr</v>
      </c>
      <c r="X222" t="str">
        <f>_xlfn.CONCAT(TEXT(ROUND(I222,3),"#,##0.000")," &amp; $p$ \cr")</f>
        <v>0.533 &amp; $p$ \cr</v>
      </c>
      <c r="Y222" t="str">
        <f>_xlfn.CONCAT(A222," &amp; ",TEXT(ROUND(K222,4),"#,##0.0000"), " &amp; ", TEXT(ROUND(L222,4),"#,##0.0000"), " &amp; ", TEXT(ROUND(M222,4),"#,##0.0000"), " &amp; ", TEXT(ROUND(J222,4),"#,##0.0000"), " \cr")</f>
        <v>EEC_Easy_Tomek_0_v2_Linear_Transform &amp; 0.3735 &amp; 0.0121 &amp; 0.0235 &amp; 0.6548 \cr</v>
      </c>
    </row>
    <row r="223" spans="1:25" x14ac:dyDescent="0.2">
      <c r="A223" t="s">
        <v>61</v>
      </c>
      <c r="B223">
        <v>148973</v>
      </c>
      <c r="C223">
        <v>1798</v>
      </c>
      <c r="D223">
        <v>25564</v>
      </c>
      <c r="E223">
        <v>1057</v>
      </c>
      <c r="F223">
        <f>B223+C223</f>
        <v>150771</v>
      </c>
      <c r="G223">
        <f>D223+E223</f>
        <v>26621</v>
      </c>
      <c r="H223">
        <f>B223+C223+D223+E223</f>
        <v>177392</v>
      </c>
      <c r="I223">
        <v>0.54556474828720203</v>
      </c>
      <c r="J223">
        <v>0.66364919536401901</v>
      </c>
      <c r="K223">
        <f>E223/(C223+E223+0.00001)</f>
        <v>0.37022766945629537</v>
      </c>
      <c r="L223">
        <f>E223/(D223+E223+0.00001)</f>
        <v>3.9705495646404909E-2</v>
      </c>
      <c r="M223">
        <f>2/(1/(K223+0.00001)+1/(L223+0.00001))</f>
        <v>7.1735865465231627E-2</v>
      </c>
      <c r="N223">
        <f>(B223+E223)/(B223+C223+D223+E223)</f>
        <v>0.84575403625868129</v>
      </c>
      <c r="O223">
        <f>COUNTIF(A223,"*Linear*")</f>
        <v>1</v>
      </c>
      <c r="P223" t="str">
        <f>LEFT(A223, FIND("_", A223)-1)</f>
        <v>KBFC</v>
      </c>
      <c r="Q223" t="str">
        <f>IF(COUNTIF(A223,"*Hard*")=1,"Hard",IF(COUNTIF(A223,"*Medium*")=1,"Medium","Easy"))</f>
        <v>Easy</v>
      </c>
      <c r="R223" t="str">
        <f>_xlfn.CONCAT(B223," &amp; ", C223 )</f>
        <v>148973 &amp; 1798</v>
      </c>
      <c r="S223" t="str">
        <f>_xlfn.CONCAT(D223," &amp; ", E223)</f>
        <v>25564 &amp; 1057</v>
      </c>
      <c r="T223" t="str">
        <f>_xlfn.CONCAT(TEXT(ROUND(K223,3),"#,##0.000")," &amp; Precision \cr")</f>
        <v>0.370 &amp; Precision \cr</v>
      </c>
      <c r="U223" t="str">
        <f>_xlfn.CONCAT(TEXT(ROUND(L223,3),"#,##0.000")," &amp; Recall \cr")</f>
        <v>0.040 &amp; Recall \cr</v>
      </c>
      <c r="V223" t="str">
        <f>_xlfn.CONCAT(TEXT(ROUND(M223,3),"#,##0.000")," &amp; F1 \cr")</f>
        <v>0.072 &amp; F1 \cr</v>
      </c>
      <c r="W223" t="str">
        <f>_xlfn.CONCAT(TEXT(ROUND(J223,3),"#,##0.000")," &amp; AUC \cr")</f>
        <v>0.664 &amp; AUC \cr</v>
      </c>
      <c r="X223" t="str">
        <f>_xlfn.CONCAT(TEXT(ROUND(I223,3),"#,##0.000")," &amp; $p$ \cr")</f>
        <v>0.546 &amp; $p$ \cr</v>
      </c>
      <c r="Y223" t="str">
        <f>_xlfn.CONCAT(A223," &amp; ",TEXT(ROUND(K223,4),"#,##0.0000"), " &amp; ", TEXT(ROUND(L223,4),"#,##0.0000"), " &amp; ", TEXT(ROUND(M223,4),"#,##0.0000"), " &amp; ", TEXT(ROUND(J223,4),"#,##0.0000"), " \cr")</f>
        <v>KBFC_Easy_Tomek_0_alpha_0_5_gamma_0_0_v1_Linear_Transform &amp; 0.3702 &amp; 0.0397 &amp; 0.0717 &amp; 0.6636 \cr</v>
      </c>
    </row>
    <row r="224" spans="1:25" x14ac:dyDescent="0.2">
      <c r="A224" t="s">
        <v>69</v>
      </c>
      <c r="B224">
        <v>149483</v>
      </c>
      <c r="C224">
        <v>1288</v>
      </c>
      <c r="D224">
        <v>25865</v>
      </c>
      <c r="E224">
        <v>756</v>
      </c>
      <c r="F224">
        <f>B224+C224</f>
        <v>150771</v>
      </c>
      <c r="G224">
        <f>D224+E224</f>
        <v>26621</v>
      </c>
      <c r="H224">
        <f>B224+C224+D224+E224</f>
        <v>177392</v>
      </c>
      <c r="I224">
        <v>0.71071695797145296</v>
      </c>
      <c r="J224">
        <v>0.66331069883135396</v>
      </c>
      <c r="K224">
        <f>E224/(C224+E224+0.00001)</f>
        <v>0.36986301188912424</v>
      </c>
      <c r="L224">
        <f>E224/(D224+E224+0.00001)</f>
        <v>2.8398632647759801E-2</v>
      </c>
      <c r="M224">
        <f>2/(1/(K224+0.00001)+1/(L224+0.00001))</f>
        <v>5.276460346695961E-2</v>
      </c>
      <c r="N224">
        <f>(B224+E224)/(B224+C224+D224+E224)</f>
        <v>0.84693221791287088</v>
      </c>
      <c r="O224">
        <f>COUNTIF(A224,"*Linear*")</f>
        <v>1</v>
      </c>
      <c r="P224" t="str">
        <f>LEFT(A224, FIND("_", A224)-1)</f>
        <v>KBFC</v>
      </c>
      <c r="Q224" t="str">
        <f>IF(COUNTIF(A224,"*Hard*")=1,"Hard",IF(COUNTIF(A224,"*Medium*")=1,"Medium","Easy"))</f>
        <v>Easy</v>
      </c>
      <c r="R224" t="str">
        <f>_xlfn.CONCAT(B224," &amp; ", C224 )</f>
        <v>149483 &amp; 1288</v>
      </c>
      <c r="S224" t="str">
        <f>_xlfn.CONCAT(D224," &amp; ", E224)</f>
        <v>25865 &amp; 756</v>
      </c>
      <c r="T224" t="str">
        <f>_xlfn.CONCAT(TEXT(ROUND(K224,3),"#,##0.000")," &amp; Precision \cr")</f>
        <v>0.370 &amp; Precision \cr</v>
      </c>
      <c r="U224" t="str">
        <f>_xlfn.CONCAT(TEXT(ROUND(L224,3),"#,##0.000")," &amp; Recall \cr")</f>
        <v>0.028 &amp; Recall \cr</v>
      </c>
      <c r="V224" t="str">
        <f>_xlfn.CONCAT(TEXT(ROUND(M224,3),"#,##0.000")," &amp; F1 \cr")</f>
        <v>0.053 &amp; F1 \cr</v>
      </c>
      <c r="W224" t="str">
        <f>_xlfn.CONCAT(TEXT(ROUND(J224,3),"#,##0.000")," &amp; AUC \cr")</f>
        <v>0.663 &amp; AUC \cr</v>
      </c>
      <c r="X224" t="str">
        <f>_xlfn.CONCAT(TEXT(ROUND(I224,3),"#,##0.000")," &amp; $p$ \cr")</f>
        <v>0.711 &amp; $p$ \cr</v>
      </c>
      <c r="Y224" t="str">
        <f>_xlfn.CONCAT(A224," &amp; ",TEXT(ROUND(K224,4),"#,##0.0000"), " &amp; ", TEXT(ROUND(L224,4),"#,##0.0000"), " &amp; ", TEXT(ROUND(M224,4),"#,##0.0000"), " &amp; ", TEXT(ROUND(J224,4),"#,##0.0000"), " \cr")</f>
        <v>KBFC_Easy_Tomek_0_alpha_target_gamma_0_0_v1_Linear_Transform &amp; 0.3699 &amp; 0.0284 &amp; 0.0528 &amp; 0.6633 \cr</v>
      </c>
    </row>
    <row r="225" spans="1:25" x14ac:dyDescent="0.2">
      <c r="A225" t="s">
        <v>41</v>
      </c>
      <c r="B225">
        <v>150426</v>
      </c>
      <c r="C225">
        <v>345</v>
      </c>
      <c r="D225">
        <v>26419</v>
      </c>
      <c r="E225">
        <v>202</v>
      </c>
      <c r="F225">
        <f>B225+C225</f>
        <v>150771</v>
      </c>
      <c r="G225">
        <f>D225+E225</f>
        <v>26621</v>
      </c>
      <c r="H225">
        <f>B225+C225+D225+E225</f>
        <v>177392</v>
      </c>
      <c r="I225">
        <v>0.53270347482585401</v>
      </c>
      <c r="J225">
        <v>0.65736855970900199</v>
      </c>
      <c r="K225">
        <f>E225/(C225+E225+0.00001)</f>
        <v>0.36928701335855552</v>
      </c>
      <c r="L225">
        <f>E225/(D225+E225+0.00001)</f>
        <v>7.5879944376289416E-3</v>
      </c>
      <c r="M225">
        <f>2/(1/(K225+0.00001)+1/(L225+0.00001))</f>
        <v>1.4889646162937007E-2</v>
      </c>
      <c r="N225">
        <f>(B225+E225)/(B225+C225+D225+E225)</f>
        <v>0.84912510147019027</v>
      </c>
      <c r="O225">
        <f>COUNTIF(A225,"*Linear*")</f>
        <v>1</v>
      </c>
      <c r="P225" t="str">
        <f>LEFT(A225, FIND("_", A225)-1)</f>
        <v>EEC</v>
      </c>
      <c r="Q225" t="str">
        <f>IF(COUNTIF(A225,"*Hard*")=1,"Hard",IF(COUNTIF(A225,"*Medium*")=1,"Medium","Easy"))</f>
        <v>Easy</v>
      </c>
      <c r="R225" t="str">
        <f>_xlfn.CONCAT(B225," &amp; ", C225 )</f>
        <v>150426 &amp; 345</v>
      </c>
      <c r="S225" t="str">
        <f>_xlfn.CONCAT(D225," &amp; ", E225)</f>
        <v>26419 &amp; 202</v>
      </c>
      <c r="T225" t="str">
        <f>_xlfn.CONCAT(TEXT(ROUND(K225,3),"#,##0.000")," &amp; Precision \cr")</f>
        <v>0.369 &amp; Precision \cr</v>
      </c>
      <c r="U225" t="str">
        <f>_xlfn.CONCAT(TEXT(ROUND(L225,3),"#,##0.000")," &amp; Recall \cr")</f>
        <v>0.008 &amp; Recall \cr</v>
      </c>
      <c r="V225" t="str">
        <f>_xlfn.CONCAT(TEXT(ROUND(M225,3),"#,##0.000")," &amp; F1 \cr")</f>
        <v>0.015 &amp; F1 \cr</v>
      </c>
      <c r="W225" t="str">
        <f>_xlfn.CONCAT(TEXT(ROUND(J225,3),"#,##0.000")," &amp; AUC \cr")</f>
        <v>0.657 &amp; AUC \cr</v>
      </c>
      <c r="X225" t="str">
        <f>_xlfn.CONCAT(TEXT(ROUND(I225,3),"#,##0.000")," &amp; $p$ \cr")</f>
        <v>0.533 &amp; $p$ \cr</v>
      </c>
      <c r="Y225" t="str">
        <f>_xlfn.CONCAT(A225," &amp; ",TEXT(ROUND(K225,4),"#,##0.0000"), " &amp; ", TEXT(ROUND(L225,4),"#,##0.0000"), " &amp; ", TEXT(ROUND(M225,4),"#,##0.0000"), " &amp; ", TEXT(ROUND(J225,4),"#,##0.0000"), " \cr")</f>
        <v>EEC_Easy_Tomek_0_v1_Linear_Transform &amp; 0.3693 &amp; 0.0076 &amp; 0.0149 &amp; 0.6574 \cr</v>
      </c>
    </row>
    <row r="226" spans="1:25" x14ac:dyDescent="0.2">
      <c r="A226" t="s">
        <v>83</v>
      </c>
      <c r="B226">
        <v>149538</v>
      </c>
      <c r="C226">
        <v>1233</v>
      </c>
      <c r="D226">
        <v>25902</v>
      </c>
      <c r="E226">
        <v>719</v>
      </c>
      <c r="F226">
        <f>B226+C226</f>
        <v>150771</v>
      </c>
      <c r="G226">
        <f>D226+E226</f>
        <v>26621</v>
      </c>
      <c r="H226">
        <f>B226+C226+D226+E226</f>
        <v>177392</v>
      </c>
      <c r="I226">
        <v>0.58303651070594797</v>
      </c>
      <c r="J226">
        <v>0.66155195693830604</v>
      </c>
      <c r="K226">
        <f>E226/(C226+E226+0.00001)</f>
        <v>0.36834016204743769</v>
      </c>
      <c r="L226">
        <f>E226/(D226+E226+0.00001)</f>
        <v>2.7008752478491133E-2</v>
      </c>
      <c r="M226">
        <f>2/(1/(K226+0.00001)+1/(L226+0.00001))</f>
        <v>5.0344685624590893E-2</v>
      </c>
      <c r="N226">
        <f>(B226+E226)/(B226+C226+D226+E226)</f>
        <v>0.84703368810318391</v>
      </c>
      <c r="O226">
        <f>COUNTIF(A226,"*Linear*")</f>
        <v>1</v>
      </c>
      <c r="P226" t="str">
        <f>LEFT(A226, FIND("_", A226)-1)</f>
        <v>KBFC</v>
      </c>
      <c r="Q226" t="str">
        <f>IF(COUNTIF(A226,"*Hard*")=1,"Hard",IF(COUNTIF(A226,"*Medium*")=1,"Medium","Easy"))</f>
        <v>Easy</v>
      </c>
      <c r="R226" t="str">
        <f>_xlfn.CONCAT(B226," &amp; ", C226 )</f>
        <v>149538 &amp; 1233</v>
      </c>
      <c r="S226" t="str">
        <f>_xlfn.CONCAT(D226," &amp; ", E226)</f>
        <v>25902 &amp; 719</v>
      </c>
      <c r="T226" t="str">
        <f>_xlfn.CONCAT(TEXT(ROUND(K226,3),"#,##0.000")," &amp; Precision \cr")</f>
        <v>0.368 &amp; Precision \cr</v>
      </c>
      <c r="U226" t="str">
        <f>_xlfn.CONCAT(TEXT(ROUND(L226,3),"#,##0.000")," &amp; Recall \cr")</f>
        <v>0.027 &amp; Recall \cr</v>
      </c>
      <c r="V226" t="str">
        <f>_xlfn.CONCAT(TEXT(ROUND(M226,3),"#,##0.000")," &amp; F1 \cr")</f>
        <v>0.050 &amp; F1 \cr</v>
      </c>
      <c r="W226" t="str">
        <f>_xlfn.CONCAT(TEXT(ROUND(J226,3),"#,##0.000")," &amp; AUC \cr")</f>
        <v>0.662 &amp; AUC \cr</v>
      </c>
      <c r="X226" t="str">
        <f>_xlfn.CONCAT(TEXT(ROUND(I226,3),"#,##0.000")," &amp; $p$ \cr")</f>
        <v>0.583 &amp; $p$ \cr</v>
      </c>
      <c r="Y226" t="str">
        <f>_xlfn.CONCAT(A226," &amp; ",TEXT(ROUND(K226,4),"#,##0.0000"), " &amp; ", TEXT(ROUND(L226,4),"#,##0.0000"), " &amp; ", TEXT(ROUND(M226,4),"#,##0.0000"), " &amp; ", TEXT(ROUND(J226,4),"#,##0.0000"), " \cr")</f>
        <v>KBFC_Easy_Tomek_0_alpha_target_gamma_2_0_v2_Linear_Transform &amp; 0.3683 &amp; 0.0270 &amp; 0.0503 &amp; 0.6616 \cr</v>
      </c>
    </row>
    <row r="227" spans="1:25" x14ac:dyDescent="0.2">
      <c r="A227" t="s">
        <v>87</v>
      </c>
      <c r="B227">
        <v>149629</v>
      </c>
      <c r="C227">
        <v>1142</v>
      </c>
      <c r="D227">
        <v>25956</v>
      </c>
      <c r="E227">
        <v>665</v>
      </c>
      <c r="F227">
        <f>B227+C227</f>
        <v>150771</v>
      </c>
      <c r="G227">
        <f>D227+E227</f>
        <v>26621</v>
      </c>
      <c r="H227">
        <f>B227+C227+D227+E227</f>
        <v>177392</v>
      </c>
      <c r="I227">
        <v>0.53784026527404705</v>
      </c>
      <c r="J227">
        <v>0.66097527332029404</v>
      </c>
      <c r="K227">
        <f>E227/(C227+E227+0.00001)</f>
        <v>0.36801327964574831</v>
      </c>
      <c r="L227">
        <f>E227/(D227+E227+0.00001)</f>
        <v>2.4980278717936861E-2</v>
      </c>
      <c r="M227">
        <f>2/(1/(K227+0.00001)+1/(L227+0.00001))</f>
        <v>4.6802478628616605E-2</v>
      </c>
      <c r="N227">
        <f>(B227+E227)/(B227+C227+D227+E227)</f>
        <v>0.84724226571660499</v>
      </c>
      <c r="O227">
        <f>COUNTIF(A227,"*Linear*")</f>
        <v>1</v>
      </c>
      <c r="P227" t="str">
        <f>LEFT(A227, FIND("_", A227)-1)</f>
        <v>KBFC</v>
      </c>
      <c r="Q227" t="str">
        <f>IF(COUNTIF(A227,"*Hard*")=1,"Hard",IF(COUNTIF(A227,"*Medium*")=1,"Medium","Easy"))</f>
        <v>Easy</v>
      </c>
      <c r="R227" t="str">
        <f>_xlfn.CONCAT(B227," &amp; ", C227 )</f>
        <v>149629 &amp; 1142</v>
      </c>
      <c r="S227" t="str">
        <f>_xlfn.CONCAT(D227," &amp; ", E227)</f>
        <v>25956 &amp; 665</v>
      </c>
      <c r="T227" t="str">
        <f>_xlfn.CONCAT(TEXT(ROUND(K227,3),"#,##0.000")," &amp; Precision \cr")</f>
        <v>0.368 &amp; Precision \cr</v>
      </c>
      <c r="U227" t="str">
        <f>_xlfn.CONCAT(TEXT(ROUND(L227,3),"#,##0.000")," &amp; Recall \cr")</f>
        <v>0.025 &amp; Recall \cr</v>
      </c>
      <c r="V227" t="str">
        <f>_xlfn.CONCAT(TEXT(ROUND(M227,3),"#,##0.000")," &amp; F1 \cr")</f>
        <v>0.047 &amp; F1 \cr</v>
      </c>
      <c r="W227" t="str">
        <f>_xlfn.CONCAT(TEXT(ROUND(J227,3),"#,##0.000")," &amp; AUC \cr")</f>
        <v>0.661 &amp; AUC \cr</v>
      </c>
      <c r="X227" t="str">
        <f>_xlfn.CONCAT(TEXT(ROUND(I227,3),"#,##0.000")," &amp; $p$ \cr")</f>
        <v>0.538 &amp; $p$ \cr</v>
      </c>
      <c r="Y227" t="str">
        <f>_xlfn.CONCAT(A227," &amp; ",TEXT(ROUND(K227,4),"#,##0.0000"), " &amp; ", TEXT(ROUND(L227,4),"#,##0.0000"), " &amp; ", TEXT(ROUND(M227,4),"#,##0.0000"), " &amp; ", TEXT(ROUND(J227,4),"#,##0.0000"), " \cr")</f>
        <v>KBFC_Easy_Tomek_0_alpha_target_gamma_5_0_v2_Linear_Transform &amp; 0.3680 &amp; 0.0250 &amp; 0.0468 &amp; 0.6610 \cr</v>
      </c>
    </row>
    <row r="228" spans="1:25" x14ac:dyDescent="0.2">
      <c r="A228" t="s">
        <v>307</v>
      </c>
      <c r="B228">
        <v>150405</v>
      </c>
      <c r="C228">
        <v>366</v>
      </c>
      <c r="D228">
        <v>26408</v>
      </c>
      <c r="E228">
        <v>213</v>
      </c>
      <c r="F228">
        <f>B228+C228</f>
        <v>150771</v>
      </c>
      <c r="G228">
        <f>D228+E228</f>
        <v>26621</v>
      </c>
      <c r="H228">
        <f>B228+C228+D228+E228</f>
        <v>177392</v>
      </c>
      <c r="I228">
        <v>0.78938930317420397</v>
      </c>
      <c r="J228">
        <v>0.65952646336363296</v>
      </c>
      <c r="K228">
        <f>E228/(C228+E228+0.00001)</f>
        <v>0.36787564131475575</v>
      </c>
      <c r="L228">
        <f>E228/(D228+E228+0.00001)</f>
        <v>8.001202055519626E-3</v>
      </c>
      <c r="M228">
        <f>2/(1/(K228+0.00001)+1/(L228+0.00001))</f>
        <v>1.5680930861096887E-2</v>
      </c>
      <c r="N228">
        <f>(B228+E228)/(B228+C228+D228+E228)</f>
        <v>0.84906872914223863</v>
      </c>
      <c r="O228">
        <f>COUNTIF(A228,"*Linear*")</f>
        <v>1</v>
      </c>
      <c r="P228" t="str">
        <f>LEFT(A228, FIND("_", A228)-1)</f>
        <v>LRC</v>
      </c>
      <c r="Q228" t="str">
        <f>IF(COUNTIF(A228,"*Hard*")=1,"Hard",IF(COUNTIF(A228,"*Medium*")=1,"Medium","Easy"))</f>
        <v>Easy</v>
      </c>
      <c r="R228" t="str">
        <f>_xlfn.CONCAT(B228," &amp; ", C228 )</f>
        <v>150405 &amp; 366</v>
      </c>
      <c r="S228" t="str">
        <f>_xlfn.CONCAT(D228," &amp; ", E228)</f>
        <v>26408 &amp; 213</v>
      </c>
      <c r="T228" t="str">
        <f>_xlfn.CONCAT(TEXT(ROUND(K228,3),"#,##0.000")," &amp; Precision \cr")</f>
        <v>0.368 &amp; Precision \cr</v>
      </c>
      <c r="U228" t="str">
        <f>_xlfn.CONCAT(TEXT(ROUND(L228,3),"#,##0.000")," &amp; Recall \cr")</f>
        <v>0.008 &amp; Recall \cr</v>
      </c>
      <c r="V228" t="str">
        <f>_xlfn.CONCAT(TEXT(ROUND(M228,3),"#,##0.000")," &amp; F1 \cr")</f>
        <v>0.016 &amp; F1 \cr</v>
      </c>
      <c r="W228" t="str">
        <f>_xlfn.CONCAT(TEXT(ROUND(J228,3),"#,##0.000")," &amp; AUC \cr")</f>
        <v>0.660 &amp; AUC \cr</v>
      </c>
      <c r="X228" t="str">
        <f>_xlfn.CONCAT(TEXT(ROUND(I228,3),"#,##0.000")," &amp; $p$ \cr")</f>
        <v>0.789 &amp; $p$ \cr</v>
      </c>
      <c r="Y228" t="str">
        <f>_xlfn.CONCAT(A228," &amp; ",TEXT(ROUND(K228,4),"#,##0.0000"), " &amp; ", TEXT(ROUND(L228,4),"#,##0.0000"), " &amp; ", TEXT(ROUND(M228,4),"#,##0.0000"), " &amp; ", TEXT(ROUND(J228,4),"#,##0.0000"), " \cr")</f>
        <v>LRC_Easy_Tomek_0_alpha_balanced_v1_Linear_Transform &amp; 0.3679 &amp; 0.0080 &amp; 0.0157 &amp; 0.6595 \cr</v>
      </c>
    </row>
    <row r="229" spans="1:25" x14ac:dyDescent="0.2">
      <c r="A229" t="s">
        <v>79</v>
      </c>
      <c r="B229">
        <v>149302</v>
      </c>
      <c r="C229">
        <v>1469</v>
      </c>
      <c r="D229">
        <v>25770</v>
      </c>
      <c r="E229">
        <v>851</v>
      </c>
      <c r="F229">
        <f>B229+C229</f>
        <v>150771</v>
      </c>
      <c r="G229">
        <f>D229+E229</f>
        <v>26621</v>
      </c>
      <c r="H229">
        <f>B229+C229+D229+E229</f>
        <v>177392</v>
      </c>
      <c r="I229">
        <v>0.617936469823122</v>
      </c>
      <c r="J229">
        <v>0.66161806530876899</v>
      </c>
      <c r="K229">
        <f>E229/(C229+E229+0.00001)</f>
        <v>0.36681034324650713</v>
      </c>
      <c r="L229">
        <f>E229/(D229+E229+0.00001)</f>
        <v>3.1967243893179356E-2</v>
      </c>
      <c r="M229">
        <f>2/(1/(K229+0.00001)+1/(L229+0.00001))</f>
        <v>5.8826351809719978E-2</v>
      </c>
      <c r="N229">
        <f>(B229+E229)/(B229+C229+D229+E229)</f>
        <v>0.84644741589248673</v>
      </c>
      <c r="O229">
        <f>COUNTIF(A229,"*Linear*")</f>
        <v>1</v>
      </c>
      <c r="P229" t="str">
        <f>LEFT(A229, FIND("_", A229)-1)</f>
        <v>KBFC</v>
      </c>
      <c r="Q229" t="str">
        <f>IF(COUNTIF(A229,"*Hard*")=1,"Hard",IF(COUNTIF(A229,"*Medium*")=1,"Medium","Easy"))</f>
        <v>Easy</v>
      </c>
      <c r="R229" t="str">
        <f>_xlfn.CONCAT(B229," &amp; ", C229 )</f>
        <v>149302 &amp; 1469</v>
      </c>
      <c r="S229" t="str">
        <f>_xlfn.CONCAT(D229," &amp; ", E229)</f>
        <v>25770 &amp; 851</v>
      </c>
      <c r="T229" t="str">
        <f>_xlfn.CONCAT(TEXT(ROUND(K229,3),"#,##0.000")," &amp; Precision \cr")</f>
        <v>0.367 &amp; Precision \cr</v>
      </c>
      <c r="U229" t="str">
        <f>_xlfn.CONCAT(TEXT(ROUND(L229,3),"#,##0.000")," &amp; Recall \cr")</f>
        <v>0.032 &amp; Recall \cr</v>
      </c>
      <c r="V229" t="str">
        <f>_xlfn.CONCAT(TEXT(ROUND(M229,3),"#,##0.000")," &amp; F1 \cr")</f>
        <v>0.059 &amp; F1 \cr</v>
      </c>
      <c r="W229" t="str">
        <f>_xlfn.CONCAT(TEXT(ROUND(J229,3),"#,##0.000")," &amp; AUC \cr")</f>
        <v>0.662 &amp; AUC \cr</v>
      </c>
      <c r="X229" t="str">
        <f>_xlfn.CONCAT(TEXT(ROUND(I229,3),"#,##0.000")," &amp; $p$ \cr")</f>
        <v>0.618 &amp; $p$ \cr</v>
      </c>
      <c r="Y229" t="str">
        <f>_xlfn.CONCAT(A229," &amp; ",TEXT(ROUND(K229,4),"#,##0.0000"), " &amp; ", TEXT(ROUND(L229,4),"#,##0.0000"), " &amp; ", TEXT(ROUND(M229,4),"#,##0.0000"), " &amp; ", TEXT(ROUND(J229,4),"#,##0.0000"), " \cr")</f>
        <v>KBFC_Easy_Tomek_0_alpha_target_gamma_1_0_v2_Linear_Transform &amp; 0.3668 &amp; 0.0320 &amp; 0.0588 &amp; 0.6616 \cr</v>
      </c>
    </row>
    <row r="230" spans="1:25" x14ac:dyDescent="0.2">
      <c r="A230" t="s">
        <v>1</v>
      </c>
      <c r="B230">
        <v>150046</v>
      </c>
      <c r="C230">
        <v>725</v>
      </c>
      <c r="D230">
        <v>26209</v>
      </c>
      <c r="E230">
        <v>412</v>
      </c>
      <c r="F230">
        <f>B230+C230</f>
        <v>150771</v>
      </c>
      <c r="G230">
        <f>D230+E230</f>
        <v>26621</v>
      </c>
      <c r="H230">
        <f>B230+C230+D230+E230</f>
        <v>177392</v>
      </c>
      <c r="I230">
        <v>0.49876908782669599</v>
      </c>
      <c r="J230">
        <v>0.65949193091962099</v>
      </c>
      <c r="K230">
        <f>E230/(C230+E230+0.00001)</f>
        <v>0.36235707684822271</v>
      </c>
      <c r="L230">
        <f>E230/(D230+E230+0.00001)</f>
        <v>1.5476503506451109E-2</v>
      </c>
      <c r="M230">
        <f>2/(1/(K230+0.00001)+1/(L230+0.00001))</f>
        <v>2.9703564015272271E-2</v>
      </c>
      <c r="N230">
        <f>(B230+E230)/(B230+C230+D230+E230)</f>
        <v>0.84816677189501222</v>
      </c>
      <c r="O230">
        <f>COUNTIF(A230,"*Linear*")</f>
        <v>1</v>
      </c>
      <c r="P230" t="str">
        <f>LEFT(A230, FIND("_", A230)-1)</f>
        <v>AdaBoost</v>
      </c>
      <c r="Q230" t="str">
        <f>IF(COUNTIF(A230,"*Hard*")=1,"Hard",IF(COUNTIF(A230,"*Medium*")=1,"Medium","Easy"))</f>
        <v>Easy</v>
      </c>
      <c r="R230" t="str">
        <f>_xlfn.CONCAT(B230," &amp; ", C230 )</f>
        <v>150046 &amp; 725</v>
      </c>
      <c r="S230" t="str">
        <f>_xlfn.CONCAT(D230," &amp; ", E230)</f>
        <v>26209 &amp; 412</v>
      </c>
      <c r="T230" t="str">
        <f>_xlfn.CONCAT(TEXT(ROUND(K230,3),"#,##0.000")," &amp; Precision \cr")</f>
        <v>0.362 &amp; Precision \cr</v>
      </c>
      <c r="U230" t="str">
        <f>_xlfn.CONCAT(TEXT(ROUND(L230,3),"#,##0.000")," &amp; Recall \cr")</f>
        <v>0.015 &amp; Recall \cr</v>
      </c>
      <c r="V230" t="str">
        <f>_xlfn.CONCAT(TEXT(ROUND(M230,3),"#,##0.000")," &amp; F1 \cr")</f>
        <v>0.030 &amp; F1 \cr</v>
      </c>
      <c r="W230" t="str">
        <f>_xlfn.CONCAT(TEXT(ROUND(J230,3),"#,##0.000")," &amp; AUC \cr")</f>
        <v>0.659 &amp; AUC \cr</v>
      </c>
      <c r="X230" t="str">
        <f>_xlfn.CONCAT(TEXT(ROUND(I230,3),"#,##0.000")," &amp; $p$ \cr")</f>
        <v>0.499 &amp; $p$ \cr</v>
      </c>
      <c r="Y230" t="str">
        <f>_xlfn.CONCAT(A230," &amp; ",TEXT(ROUND(K230,4),"#,##0.0000"), " &amp; ", TEXT(ROUND(L230,4),"#,##0.0000"), " &amp; ", TEXT(ROUND(M230,4),"#,##0.0000"), " &amp; ", TEXT(ROUND(J230,4),"#,##0.0000"), " \cr")</f>
        <v>AdaBoost_Easy_Tomek_0_v1_Linear_Transform &amp; 0.3624 &amp; 0.0155 &amp; 0.0297 &amp; 0.6595 \cr</v>
      </c>
    </row>
    <row r="231" spans="1:25" x14ac:dyDescent="0.2">
      <c r="A231" t="s">
        <v>73</v>
      </c>
      <c r="B231">
        <v>149045</v>
      </c>
      <c r="C231">
        <v>1726</v>
      </c>
      <c r="D231">
        <v>25642</v>
      </c>
      <c r="E231">
        <v>979</v>
      </c>
      <c r="F231">
        <f>B231+C231</f>
        <v>150771</v>
      </c>
      <c r="G231">
        <f>D231+E231</f>
        <v>26621</v>
      </c>
      <c r="H231">
        <f>B231+C231+D231+E231</f>
        <v>177392</v>
      </c>
      <c r="I231">
        <v>0.65461152181029403</v>
      </c>
      <c r="J231">
        <v>0.66370291110114998</v>
      </c>
      <c r="K231">
        <f>E231/(C231+E231+0.00001)</f>
        <v>0.36192236465093391</v>
      </c>
      <c r="L231">
        <f>E231/(D231+E231+0.00001)</f>
        <v>3.6775477992270961E-2</v>
      </c>
      <c r="M231">
        <f>2/(1/(K231+0.00001)+1/(L231+0.00001))</f>
        <v>6.6783342056109113E-2</v>
      </c>
      <c r="N231">
        <f>(B231+E231)/(B231+C231+D231+E231)</f>
        <v>0.84572021286191035</v>
      </c>
      <c r="O231">
        <f>COUNTIF(A231,"*Linear*")</f>
        <v>1</v>
      </c>
      <c r="P231" t="str">
        <f>LEFT(A231, FIND("_", A231)-1)</f>
        <v>KBFC</v>
      </c>
      <c r="Q231" t="str">
        <f>IF(COUNTIF(A231,"*Hard*")=1,"Hard",IF(COUNTIF(A231,"*Medium*")=1,"Medium","Easy"))</f>
        <v>Easy</v>
      </c>
      <c r="R231" t="str">
        <f>_xlfn.CONCAT(B231," &amp; ", C231 )</f>
        <v>149045 &amp; 1726</v>
      </c>
      <c r="S231" t="str">
        <f>_xlfn.CONCAT(D231," &amp; ", E231)</f>
        <v>25642 &amp; 979</v>
      </c>
      <c r="T231" t="str">
        <f>_xlfn.CONCAT(TEXT(ROUND(K231,3),"#,##0.000")," &amp; Precision \cr")</f>
        <v>0.362 &amp; Precision \cr</v>
      </c>
      <c r="U231" t="str">
        <f>_xlfn.CONCAT(TEXT(ROUND(L231,3),"#,##0.000")," &amp; Recall \cr")</f>
        <v>0.037 &amp; Recall \cr</v>
      </c>
      <c r="V231" t="str">
        <f>_xlfn.CONCAT(TEXT(ROUND(M231,3),"#,##0.000")," &amp; F1 \cr")</f>
        <v>0.067 &amp; F1 \cr</v>
      </c>
      <c r="W231" t="str">
        <f>_xlfn.CONCAT(TEXT(ROUND(J231,3),"#,##0.000")," &amp; AUC \cr")</f>
        <v>0.664 &amp; AUC \cr</v>
      </c>
      <c r="X231" t="str">
        <f>_xlfn.CONCAT(TEXT(ROUND(I231,3),"#,##0.000")," &amp; $p$ \cr")</f>
        <v>0.655 &amp; $p$ \cr</v>
      </c>
      <c r="Y231" t="str">
        <f>_xlfn.CONCAT(A231," &amp; ",TEXT(ROUND(K231,4),"#,##0.0000"), " &amp; ", TEXT(ROUND(L231,4),"#,##0.0000"), " &amp; ", TEXT(ROUND(M231,4),"#,##0.0000"), " &amp; ", TEXT(ROUND(J231,4),"#,##0.0000"), " \cr")</f>
        <v>KBFC_Easy_Tomek_0_alpha_target_gamma_0_5_v1_Linear_Transform &amp; 0.3619 &amp; 0.0368 &amp; 0.0668 &amp; 0.6637 \cr</v>
      </c>
    </row>
    <row r="232" spans="1:25" x14ac:dyDescent="0.2">
      <c r="A232" t="s">
        <v>201</v>
      </c>
      <c r="B232">
        <v>150178</v>
      </c>
      <c r="C232">
        <v>593</v>
      </c>
      <c r="D232">
        <v>26285</v>
      </c>
      <c r="E232">
        <v>336</v>
      </c>
      <c r="F232">
        <f>B232+C232</f>
        <v>150771</v>
      </c>
      <c r="G232">
        <f>D232+E232</f>
        <v>26621</v>
      </c>
      <c r="H232">
        <f>B232+C232+D232+E232</f>
        <v>177392</v>
      </c>
      <c r="I232">
        <v>0.500495656075571</v>
      </c>
      <c r="J232">
        <v>0.65948597739791304</v>
      </c>
      <c r="K232">
        <f>E232/(C232+E232+0.00001)</f>
        <v>0.36167922107987921</v>
      </c>
      <c r="L232">
        <f>E232/(D232+E232+0.00001)</f>
        <v>1.2621614510115467E-2</v>
      </c>
      <c r="M232">
        <f>2/(1/(K232+0.00001)+1/(L232+0.00001))</f>
        <v>2.4410710699252786E-2</v>
      </c>
      <c r="N232">
        <f>(B232+E232)/(B232+C232+D232+E232)</f>
        <v>0.84848245693154145</v>
      </c>
      <c r="O232">
        <f>COUNTIF(A232,"*Linear*")</f>
        <v>1</v>
      </c>
      <c r="P232" t="str">
        <f>LEFT(A232, FIND("_", A232)-1)</f>
        <v>RUSBoost</v>
      </c>
      <c r="Q232" t="str">
        <f>IF(COUNTIF(A232,"*Hard*")=1,"Hard",IF(COUNTIF(A232,"*Medium*")=1,"Medium","Easy"))</f>
        <v>Easy</v>
      </c>
      <c r="R232" t="str">
        <f>_xlfn.CONCAT(B232," &amp; ", C232 )</f>
        <v>150178 &amp; 593</v>
      </c>
      <c r="S232" t="str">
        <f>_xlfn.CONCAT(D232," &amp; ", E232)</f>
        <v>26285 &amp; 336</v>
      </c>
      <c r="T232" t="str">
        <f>_xlfn.CONCAT(TEXT(ROUND(K232,3),"#,##0.000")," &amp; Precision \cr")</f>
        <v>0.362 &amp; Precision \cr</v>
      </c>
      <c r="U232" t="str">
        <f>_xlfn.CONCAT(TEXT(ROUND(L232,3),"#,##0.000")," &amp; Recall \cr")</f>
        <v>0.013 &amp; Recall \cr</v>
      </c>
      <c r="V232" t="str">
        <f>_xlfn.CONCAT(TEXT(ROUND(M232,3),"#,##0.000")," &amp; F1 \cr")</f>
        <v>0.024 &amp; F1 \cr</v>
      </c>
      <c r="W232" t="str">
        <f>_xlfn.CONCAT(TEXT(ROUND(J232,3),"#,##0.000")," &amp; AUC \cr")</f>
        <v>0.659 &amp; AUC \cr</v>
      </c>
      <c r="X232" t="str">
        <f>_xlfn.CONCAT(TEXT(ROUND(I232,3),"#,##0.000")," &amp; $p$ \cr")</f>
        <v>0.500 &amp; $p$ \cr</v>
      </c>
      <c r="Y232" t="str">
        <f>_xlfn.CONCAT(A232," &amp; ",TEXT(ROUND(K232,4),"#,##0.0000"), " &amp; ", TEXT(ROUND(L232,4),"#,##0.0000"), " &amp; ", TEXT(ROUND(M232,4),"#,##0.0000"), " &amp; ", TEXT(ROUND(J232,4),"#,##0.0000"), " \cr")</f>
        <v>RUSBoost_Easy_Tomek_0_v1_Linear_Transform &amp; 0.3617 &amp; 0.0126 &amp; 0.0244 &amp; 0.6595 \cr</v>
      </c>
    </row>
    <row r="233" spans="1:25" x14ac:dyDescent="0.2">
      <c r="A233" t="s">
        <v>67</v>
      </c>
      <c r="B233">
        <v>150407</v>
      </c>
      <c r="C233">
        <v>364</v>
      </c>
      <c r="D233">
        <v>26416</v>
      </c>
      <c r="E233">
        <v>205</v>
      </c>
      <c r="F233">
        <f>B233+C233</f>
        <v>150771</v>
      </c>
      <c r="G233">
        <f>D233+E233</f>
        <v>26621</v>
      </c>
      <c r="H233">
        <f>B233+C233+D233+E233</f>
        <v>177392</v>
      </c>
      <c r="I233">
        <v>0.89549517217278396</v>
      </c>
      <c r="J233">
        <v>0.66142054556905905</v>
      </c>
      <c r="K233">
        <f>E233/(C233+E233+0.00001)</f>
        <v>0.36028118874725507</v>
      </c>
      <c r="L233">
        <f>E233/(D233+E233+0.00001)</f>
        <v>7.7006874243264016E-3</v>
      </c>
      <c r="M233">
        <f>2/(1/(K233+0.00001)+1/(L233+0.00001))</f>
        <v>1.509825312343668E-2</v>
      </c>
      <c r="N233">
        <f>(B233+E233)/(B233+C233+D233+E233)</f>
        <v>0.84903490574546769</v>
      </c>
      <c r="O233">
        <f>COUNTIF(A233,"*Linear*")</f>
        <v>1</v>
      </c>
      <c r="P233" t="str">
        <f>LEFT(A233, FIND("_", A233)-1)</f>
        <v>KBFC</v>
      </c>
      <c r="Q233" t="str">
        <f>IF(COUNTIF(A233,"*Hard*")=1,"Hard",IF(COUNTIF(A233,"*Medium*")=1,"Medium","Easy"))</f>
        <v>Easy</v>
      </c>
      <c r="R233" t="str">
        <f>_xlfn.CONCAT(B233," &amp; ", C233 )</f>
        <v>150407 &amp; 364</v>
      </c>
      <c r="S233" t="str">
        <f>_xlfn.CONCAT(D233," &amp; ", E233)</f>
        <v>26416 &amp; 205</v>
      </c>
      <c r="T233" t="str">
        <f>_xlfn.CONCAT(TEXT(ROUND(K233,3),"#,##0.000")," &amp; Precision \cr")</f>
        <v>0.360 &amp; Precision \cr</v>
      </c>
      <c r="U233" t="str">
        <f>_xlfn.CONCAT(TEXT(ROUND(L233,3),"#,##0.000")," &amp; Recall \cr")</f>
        <v>0.008 &amp; Recall \cr</v>
      </c>
      <c r="V233" t="str">
        <f>_xlfn.CONCAT(TEXT(ROUND(M233,3),"#,##0.000")," &amp; F1 \cr")</f>
        <v>0.015 &amp; F1 \cr</v>
      </c>
      <c r="W233" t="str">
        <f>_xlfn.CONCAT(TEXT(ROUND(J233,3),"#,##0.000")," &amp; AUC \cr")</f>
        <v>0.661 &amp; AUC \cr</v>
      </c>
      <c r="X233" t="str">
        <f>_xlfn.CONCAT(TEXT(ROUND(I233,3),"#,##0.000")," &amp; $p$ \cr")</f>
        <v>0.895 &amp; $p$ \cr</v>
      </c>
      <c r="Y233" t="str">
        <f>_xlfn.CONCAT(A233," &amp; ",TEXT(ROUND(K233,4),"#,##0.0000"), " &amp; ", TEXT(ROUND(L233,4),"#,##0.0000"), " &amp; ", TEXT(ROUND(M233,4),"#,##0.0000"), " &amp; ", TEXT(ROUND(J233,4),"#,##0.0000"), " \cr")</f>
        <v>KBFC_Easy_Tomek_0_alpha_balanced_gamma_0_0_v2_Linear_Transform &amp; 0.3603 &amp; 0.0077 &amp; 0.0151 &amp; 0.6614 \cr</v>
      </c>
    </row>
    <row r="234" spans="1:25" x14ac:dyDescent="0.2">
      <c r="A234" t="s">
        <v>303</v>
      </c>
      <c r="B234">
        <v>149910</v>
      </c>
      <c r="C234">
        <v>861</v>
      </c>
      <c r="D234">
        <v>26140</v>
      </c>
      <c r="E234">
        <v>481</v>
      </c>
      <c r="F234">
        <f>B234+C234</f>
        <v>150771</v>
      </c>
      <c r="G234">
        <f>D234+E234</f>
        <v>26621</v>
      </c>
      <c r="H234">
        <f>B234+C234+D234+E234</f>
        <v>177392</v>
      </c>
      <c r="I234">
        <v>0.36899919956677502</v>
      </c>
      <c r="J234">
        <v>0.65949198722712299</v>
      </c>
      <c r="K234">
        <f>E234/(C234+E234+0.00001)</f>
        <v>0.35842026558554202</v>
      </c>
      <c r="L234">
        <f>E234/(D234+E234+0.00001)</f>
        <v>1.8068442200492679E-2</v>
      </c>
      <c r="M234">
        <f>2/(1/(K234+0.00001)+1/(L234+0.00001))</f>
        <v>3.4420775431190757E-2</v>
      </c>
      <c r="N234">
        <f>(B234+E234)/(B234+C234+D234+E234)</f>
        <v>0.84778907729773612</v>
      </c>
      <c r="O234">
        <f>COUNTIF(A234,"*Linear*")</f>
        <v>1</v>
      </c>
      <c r="P234" t="str">
        <f>LEFT(A234, FIND("_", A234)-1)</f>
        <v>LRC</v>
      </c>
      <c r="Q234" t="str">
        <f>IF(COUNTIF(A234,"*Hard*")=1,"Hard",IF(COUNTIF(A234,"*Medium*")=1,"Medium","Easy"))</f>
        <v>Easy</v>
      </c>
      <c r="R234" t="str">
        <f>_xlfn.CONCAT(B234," &amp; ", C234 )</f>
        <v>149910 &amp; 861</v>
      </c>
      <c r="S234" t="str">
        <f>_xlfn.CONCAT(D234," &amp; ", E234)</f>
        <v>26140 &amp; 481</v>
      </c>
      <c r="T234" t="str">
        <f>_xlfn.CONCAT(TEXT(ROUND(K234,3),"#,##0.000")," &amp; Precision \cr")</f>
        <v>0.358 &amp; Precision \cr</v>
      </c>
      <c r="U234" t="str">
        <f>_xlfn.CONCAT(TEXT(ROUND(L234,3),"#,##0.000")," &amp; Recall \cr")</f>
        <v>0.018 &amp; Recall \cr</v>
      </c>
      <c r="V234" t="str">
        <f>_xlfn.CONCAT(TEXT(ROUND(M234,3),"#,##0.000")," &amp; F1 \cr")</f>
        <v>0.034 &amp; F1 \cr</v>
      </c>
      <c r="W234" t="str">
        <f>_xlfn.CONCAT(TEXT(ROUND(J234,3),"#,##0.000")," &amp; AUC \cr")</f>
        <v>0.659 &amp; AUC \cr</v>
      </c>
      <c r="X234" t="str">
        <f>_xlfn.CONCAT(TEXT(ROUND(I234,3),"#,##0.000")," &amp; $p$ \cr")</f>
        <v>0.369 &amp; $p$ \cr</v>
      </c>
      <c r="Y234" t="str">
        <f>_xlfn.CONCAT(A234," &amp; ",TEXT(ROUND(K234,4),"#,##0.0000"), " &amp; ", TEXT(ROUND(L234,4),"#,##0.0000"), " &amp; ", TEXT(ROUND(M234,4),"#,##0.0000"), " &amp; ", TEXT(ROUND(J234,4),"#,##0.0000"), " \cr")</f>
        <v>LRC_Easy_Tomek_0_alpha_0_5_v1_Linear_Transform &amp; 0.3584 &amp; 0.0181 &amp; 0.0344 &amp; 0.6595 \cr</v>
      </c>
    </row>
    <row r="235" spans="1:25" x14ac:dyDescent="0.2">
      <c r="A235" t="s">
        <v>75</v>
      </c>
      <c r="B235">
        <v>149340</v>
      </c>
      <c r="C235">
        <v>1431</v>
      </c>
      <c r="D235">
        <v>25826</v>
      </c>
      <c r="E235">
        <v>795</v>
      </c>
      <c r="F235">
        <f>B235+C235</f>
        <v>150771</v>
      </c>
      <c r="G235">
        <f>D235+E235</f>
        <v>26621</v>
      </c>
      <c r="H235">
        <f>B235+C235+D235+E235</f>
        <v>177392</v>
      </c>
      <c r="I235">
        <v>0.65804406970739304</v>
      </c>
      <c r="J235">
        <v>0.66128821845546404</v>
      </c>
      <c r="K235">
        <f>E235/(C235+E235+0.00001)</f>
        <v>0.35714285553844177</v>
      </c>
      <c r="L235">
        <f>E235/(D235+E235+0.00001)</f>
        <v>2.9863641474826775E-2</v>
      </c>
      <c r="M235">
        <f>2/(1/(K235+0.00001)+1/(L235+0.00001))</f>
        <v>5.5135534338881326E-2</v>
      </c>
      <c r="N235">
        <f>(B235+E235)/(B235+C235+D235+E235)</f>
        <v>0.8463459457021737</v>
      </c>
      <c r="O235">
        <f>COUNTIF(A235,"*Linear*")</f>
        <v>1</v>
      </c>
      <c r="P235" t="str">
        <f>LEFT(A235, FIND("_", A235)-1)</f>
        <v>KBFC</v>
      </c>
      <c r="Q235" t="str">
        <f>IF(COUNTIF(A235,"*Hard*")=1,"Hard",IF(COUNTIF(A235,"*Medium*")=1,"Medium","Easy"))</f>
        <v>Easy</v>
      </c>
      <c r="R235" t="str">
        <f>_xlfn.CONCAT(B235," &amp; ", C235 )</f>
        <v>149340 &amp; 1431</v>
      </c>
      <c r="S235" t="str">
        <f>_xlfn.CONCAT(D235," &amp; ", E235)</f>
        <v>25826 &amp; 795</v>
      </c>
      <c r="T235" t="str">
        <f>_xlfn.CONCAT(TEXT(ROUND(K235,3),"#,##0.000")," &amp; Precision \cr")</f>
        <v>0.357 &amp; Precision \cr</v>
      </c>
      <c r="U235" t="str">
        <f>_xlfn.CONCAT(TEXT(ROUND(L235,3),"#,##0.000")," &amp; Recall \cr")</f>
        <v>0.030 &amp; Recall \cr</v>
      </c>
      <c r="V235" t="str">
        <f>_xlfn.CONCAT(TEXT(ROUND(M235,3),"#,##0.000")," &amp; F1 \cr")</f>
        <v>0.055 &amp; F1 \cr</v>
      </c>
      <c r="W235" t="str">
        <f>_xlfn.CONCAT(TEXT(ROUND(J235,3),"#,##0.000")," &amp; AUC \cr")</f>
        <v>0.661 &amp; AUC \cr</v>
      </c>
      <c r="X235" t="str">
        <f>_xlfn.CONCAT(TEXT(ROUND(I235,3),"#,##0.000")," &amp; $p$ \cr")</f>
        <v>0.658 &amp; $p$ \cr</v>
      </c>
      <c r="Y235" t="str">
        <f>_xlfn.CONCAT(A235," &amp; ",TEXT(ROUND(K235,4),"#,##0.0000"), " &amp; ", TEXT(ROUND(L235,4),"#,##0.0000"), " &amp; ", TEXT(ROUND(M235,4),"#,##0.0000"), " &amp; ", TEXT(ROUND(J235,4),"#,##0.0000"), " \cr")</f>
        <v>KBFC_Easy_Tomek_0_alpha_target_gamma_0_5_v2_Linear_Transform &amp; 0.3571 &amp; 0.0299 &amp; 0.0551 &amp; 0.6613 \cr</v>
      </c>
    </row>
    <row r="236" spans="1:25" x14ac:dyDescent="0.2">
      <c r="A236" t="s">
        <v>63</v>
      </c>
      <c r="B236">
        <v>148838</v>
      </c>
      <c r="C236">
        <v>1933</v>
      </c>
      <c r="D236">
        <v>25555</v>
      </c>
      <c r="E236">
        <v>1066</v>
      </c>
      <c r="F236">
        <f>B236+C236</f>
        <v>150771</v>
      </c>
      <c r="G236">
        <f>D236+E236</f>
        <v>26621</v>
      </c>
      <c r="H236">
        <f>B236+C236+D236+E236</f>
        <v>177392</v>
      </c>
      <c r="I236">
        <v>0.52243911349773398</v>
      </c>
      <c r="J236">
        <v>0.66185314539102102</v>
      </c>
      <c r="K236">
        <f>E236/(C236+E236+0.00001)</f>
        <v>0.35545181608718968</v>
      </c>
      <c r="L236">
        <f>E236/(D236+E236+0.00001)</f>
        <v>4.0043574606497288E-2</v>
      </c>
      <c r="M236">
        <f>2/(1/(K236+0.00001)+1/(L236+0.00001))</f>
        <v>7.1994752696922154E-2</v>
      </c>
      <c r="N236">
        <f>(B236+E236)/(B236+C236+D236+E236)</f>
        <v>0.84504374492649048</v>
      </c>
      <c r="O236">
        <f>COUNTIF(A236,"*Linear*")</f>
        <v>1</v>
      </c>
      <c r="P236" t="str">
        <f>LEFT(A236, FIND("_", A236)-1)</f>
        <v>KBFC</v>
      </c>
      <c r="Q236" t="str">
        <f>IF(COUNTIF(A236,"*Hard*")=1,"Hard",IF(COUNTIF(A236,"*Medium*")=1,"Medium","Easy"))</f>
        <v>Easy</v>
      </c>
      <c r="R236" t="str">
        <f>_xlfn.CONCAT(B236," &amp; ", C236 )</f>
        <v>148838 &amp; 1933</v>
      </c>
      <c r="S236" t="str">
        <f>_xlfn.CONCAT(D236," &amp; ", E236)</f>
        <v>25555 &amp; 1066</v>
      </c>
      <c r="T236" t="str">
        <f>_xlfn.CONCAT(TEXT(ROUND(K236,3),"#,##0.000")," &amp; Precision \cr")</f>
        <v>0.355 &amp; Precision \cr</v>
      </c>
      <c r="U236" t="str">
        <f>_xlfn.CONCAT(TEXT(ROUND(L236,3),"#,##0.000")," &amp; Recall \cr")</f>
        <v>0.040 &amp; Recall \cr</v>
      </c>
      <c r="V236" t="str">
        <f>_xlfn.CONCAT(TEXT(ROUND(M236,3),"#,##0.000")," &amp; F1 \cr")</f>
        <v>0.072 &amp; F1 \cr</v>
      </c>
      <c r="W236" t="str">
        <f>_xlfn.CONCAT(TEXT(ROUND(J236,3),"#,##0.000")," &amp; AUC \cr")</f>
        <v>0.662 &amp; AUC \cr</v>
      </c>
      <c r="X236" t="str">
        <f>_xlfn.CONCAT(TEXT(ROUND(I236,3),"#,##0.000")," &amp; $p$ \cr")</f>
        <v>0.522 &amp; $p$ \cr</v>
      </c>
      <c r="Y236" t="str">
        <f>_xlfn.CONCAT(A236," &amp; ",TEXT(ROUND(K236,4),"#,##0.0000"), " &amp; ", TEXT(ROUND(L236,4),"#,##0.0000"), " &amp; ", TEXT(ROUND(M236,4),"#,##0.0000"), " &amp; ", TEXT(ROUND(J236,4),"#,##0.0000"), " \cr")</f>
        <v>KBFC_Easy_Tomek_0_alpha_0_5_gamma_0_0_v2_Linear_Transform &amp; 0.3555 &amp; 0.0400 &amp; 0.0720 &amp; 0.6619 \cr</v>
      </c>
    </row>
    <row r="237" spans="1:25" x14ac:dyDescent="0.2">
      <c r="A237" t="s">
        <v>71</v>
      </c>
      <c r="B237">
        <v>149183</v>
      </c>
      <c r="C237">
        <v>1588</v>
      </c>
      <c r="D237">
        <v>25748</v>
      </c>
      <c r="E237">
        <v>873</v>
      </c>
      <c r="F237">
        <f>B237+C237</f>
        <v>150771</v>
      </c>
      <c r="G237">
        <f>D237+E237</f>
        <v>26621</v>
      </c>
      <c r="H237">
        <f>B237+C237+D237+E237</f>
        <v>177392</v>
      </c>
      <c r="I237">
        <v>0.69793598480522601</v>
      </c>
      <c r="J237">
        <v>0.66135055596735304</v>
      </c>
      <c r="K237">
        <f>E237/(C237+E237+0.00001)</f>
        <v>0.3547338465878348</v>
      </c>
      <c r="L237">
        <f>E237/(D237+E237+0.00001)</f>
        <v>3.2793659128960727E-2</v>
      </c>
      <c r="M237">
        <f>2/(1/(K237+0.00001)+1/(L237+0.00001))</f>
        <v>6.005403750459154E-2</v>
      </c>
      <c r="N237">
        <f>(B237+E237)/(B237+C237+D237+E237)</f>
        <v>0.84590060431135561</v>
      </c>
      <c r="O237">
        <f>COUNTIF(A237,"*Linear*")</f>
        <v>1</v>
      </c>
      <c r="P237" t="str">
        <f>LEFT(A237, FIND("_", A237)-1)</f>
        <v>KBFC</v>
      </c>
      <c r="Q237" t="str">
        <f>IF(COUNTIF(A237,"*Hard*")=1,"Hard",IF(COUNTIF(A237,"*Medium*")=1,"Medium","Easy"))</f>
        <v>Easy</v>
      </c>
      <c r="R237" t="str">
        <f>_xlfn.CONCAT(B237," &amp; ", C237 )</f>
        <v>149183 &amp; 1588</v>
      </c>
      <c r="S237" t="str">
        <f>_xlfn.CONCAT(D237," &amp; ", E237)</f>
        <v>25748 &amp; 873</v>
      </c>
      <c r="T237" t="str">
        <f>_xlfn.CONCAT(TEXT(ROUND(K237,3),"#,##0.000")," &amp; Precision \cr")</f>
        <v>0.355 &amp; Precision \cr</v>
      </c>
      <c r="U237" t="str">
        <f>_xlfn.CONCAT(TEXT(ROUND(L237,3),"#,##0.000")," &amp; Recall \cr")</f>
        <v>0.033 &amp; Recall \cr</v>
      </c>
      <c r="V237" t="str">
        <f>_xlfn.CONCAT(TEXT(ROUND(M237,3),"#,##0.000")," &amp; F1 \cr")</f>
        <v>0.060 &amp; F1 \cr</v>
      </c>
      <c r="W237" t="str">
        <f>_xlfn.CONCAT(TEXT(ROUND(J237,3),"#,##0.000")," &amp; AUC \cr")</f>
        <v>0.661 &amp; AUC \cr</v>
      </c>
      <c r="X237" t="str">
        <f>_xlfn.CONCAT(TEXT(ROUND(I237,3),"#,##0.000")," &amp; $p$ \cr")</f>
        <v>0.698 &amp; $p$ \cr</v>
      </c>
      <c r="Y237" t="str">
        <f>_xlfn.CONCAT(A237," &amp; ",TEXT(ROUND(K237,4),"#,##0.0000"), " &amp; ", TEXT(ROUND(L237,4),"#,##0.0000"), " &amp; ", TEXT(ROUND(M237,4),"#,##0.0000"), " &amp; ", TEXT(ROUND(J237,4),"#,##0.0000"), " \cr")</f>
        <v>KBFC_Easy_Tomek_0_alpha_target_gamma_0_0_v2_Linear_Transform &amp; 0.3547 &amp; 0.0328 &amp; 0.0601 &amp; 0.6614 \cr</v>
      </c>
    </row>
    <row r="238" spans="1:25" x14ac:dyDescent="0.2">
      <c r="A238" t="s">
        <v>311</v>
      </c>
      <c r="B238">
        <v>149849</v>
      </c>
      <c r="C238">
        <v>922</v>
      </c>
      <c r="D238">
        <v>26117</v>
      </c>
      <c r="E238">
        <v>504</v>
      </c>
      <c r="F238">
        <f>B238+C238</f>
        <v>150771</v>
      </c>
      <c r="G238">
        <f>D238+E238</f>
        <v>26621</v>
      </c>
      <c r="H238">
        <f>B238+C238+D238+E238</f>
        <v>177392</v>
      </c>
      <c r="I238">
        <v>0.54028683196544303</v>
      </c>
      <c r="J238">
        <v>0.65952363104646905</v>
      </c>
      <c r="K238">
        <f>E238/(C238+E238+0.00001)</f>
        <v>0.35343618265472521</v>
      </c>
      <c r="L238">
        <f>E238/(D238+E238+0.00001)</f>
        <v>1.89324217651732E-2</v>
      </c>
      <c r="M238">
        <f>2/(1/(K238+0.00001)+1/(L238+0.00001))</f>
        <v>3.5957741905479741E-2</v>
      </c>
      <c r="N238">
        <f>(B238+E238)/(B238+C238+D238+E238)</f>
        <v>0.84757486245151981</v>
      </c>
      <c r="O238">
        <f>COUNTIF(A238,"*Linear*")</f>
        <v>1</v>
      </c>
      <c r="P238" t="str">
        <f>LEFT(A238, FIND("_", A238)-1)</f>
        <v>LRC</v>
      </c>
      <c r="Q238" t="str">
        <f>IF(COUNTIF(A238,"*Hard*")=1,"Hard",IF(COUNTIF(A238,"*Medium*")=1,"Medium","Easy"))</f>
        <v>Easy</v>
      </c>
      <c r="R238" t="str">
        <f>_xlfn.CONCAT(B238," &amp; ", C238 )</f>
        <v>149849 &amp; 922</v>
      </c>
      <c r="S238" t="str">
        <f>_xlfn.CONCAT(D238," &amp; ", E238)</f>
        <v>26117 &amp; 504</v>
      </c>
      <c r="T238" t="str">
        <f>_xlfn.CONCAT(TEXT(ROUND(K238,3),"#,##0.000")," &amp; Precision \cr")</f>
        <v>0.353 &amp; Precision \cr</v>
      </c>
      <c r="U238" t="str">
        <f>_xlfn.CONCAT(TEXT(ROUND(L238,3),"#,##0.000")," &amp; Recall \cr")</f>
        <v>0.019 &amp; Recall \cr</v>
      </c>
      <c r="V238" t="str">
        <f>_xlfn.CONCAT(TEXT(ROUND(M238,3),"#,##0.000")," &amp; F1 \cr")</f>
        <v>0.036 &amp; F1 \cr</v>
      </c>
      <c r="W238" t="str">
        <f>_xlfn.CONCAT(TEXT(ROUND(J238,3),"#,##0.000")," &amp; AUC \cr")</f>
        <v>0.660 &amp; AUC \cr</v>
      </c>
      <c r="X238" t="str">
        <f>_xlfn.CONCAT(TEXT(ROUND(I238,3),"#,##0.000")," &amp; $p$ \cr")</f>
        <v>0.540 &amp; $p$ \cr</v>
      </c>
      <c r="Y238" t="str">
        <f>_xlfn.CONCAT(A238," &amp; ",TEXT(ROUND(K238,4),"#,##0.0000"), " &amp; ", TEXT(ROUND(L238,4),"#,##0.0000"), " &amp; ", TEXT(ROUND(M238,4),"#,##0.0000"), " &amp; ", TEXT(ROUND(J238,4),"#,##0.0000"), " \cr")</f>
        <v>LRC_Easy_Tomek_0_alpha_target_v1_Linear_Transform &amp; 0.3534 &amp; 0.0189 &amp; 0.0360 &amp; 0.6595 \cr</v>
      </c>
    </row>
    <row r="239" spans="1:25" x14ac:dyDescent="0.2">
      <c r="A239" t="s">
        <v>85</v>
      </c>
      <c r="B239">
        <v>148988</v>
      </c>
      <c r="C239">
        <v>1783</v>
      </c>
      <c r="D239">
        <v>25655</v>
      </c>
      <c r="E239">
        <v>966</v>
      </c>
      <c r="F239">
        <f>B239+C239</f>
        <v>150771</v>
      </c>
      <c r="G239">
        <f>D239+E239</f>
        <v>26621</v>
      </c>
      <c r="H239">
        <f>B239+C239+D239+E239</f>
        <v>177392</v>
      </c>
      <c r="I239">
        <v>0.54009997427463496</v>
      </c>
      <c r="J239">
        <v>0.66363995607535498</v>
      </c>
      <c r="K239">
        <f>E239/(C239+E239+0.00001)</f>
        <v>0.35140050799781553</v>
      </c>
      <c r="L239">
        <f>E239/(D239+E239+0.00001)</f>
        <v>3.6287141716581969E-2</v>
      </c>
      <c r="M239">
        <f>2/(1/(K239+0.00001)+1/(L239+0.00001))</f>
        <v>6.5798015689857103E-2</v>
      </c>
      <c r="N239">
        <f>(B239+E239)/(B239+C239+D239+E239)</f>
        <v>0.84532560656624878</v>
      </c>
      <c r="O239">
        <f>COUNTIF(A239,"*Linear*")</f>
        <v>1</v>
      </c>
      <c r="P239" t="str">
        <f>LEFT(A239, FIND("_", A239)-1)</f>
        <v>KBFC</v>
      </c>
      <c r="Q239" t="str">
        <f>IF(COUNTIF(A239,"*Hard*")=1,"Hard",IF(COUNTIF(A239,"*Medium*")=1,"Medium","Easy"))</f>
        <v>Easy</v>
      </c>
      <c r="R239" t="str">
        <f>_xlfn.CONCAT(B239," &amp; ", C239 )</f>
        <v>148988 &amp; 1783</v>
      </c>
      <c r="S239" t="str">
        <f>_xlfn.CONCAT(D239," &amp; ", E239)</f>
        <v>25655 &amp; 966</v>
      </c>
      <c r="T239" t="str">
        <f>_xlfn.CONCAT(TEXT(ROUND(K239,3),"#,##0.000")," &amp; Precision \cr")</f>
        <v>0.351 &amp; Precision \cr</v>
      </c>
      <c r="U239" t="str">
        <f>_xlfn.CONCAT(TEXT(ROUND(L239,3),"#,##0.000")," &amp; Recall \cr")</f>
        <v>0.036 &amp; Recall \cr</v>
      </c>
      <c r="V239" t="str">
        <f>_xlfn.CONCAT(TEXT(ROUND(M239,3),"#,##0.000")," &amp; F1 \cr")</f>
        <v>0.066 &amp; F1 \cr</v>
      </c>
      <c r="W239" t="str">
        <f>_xlfn.CONCAT(TEXT(ROUND(J239,3),"#,##0.000")," &amp; AUC \cr")</f>
        <v>0.664 &amp; AUC \cr</v>
      </c>
      <c r="X239" t="str">
        <f>_xlfn.CONCAT(TEXT(ROUND(I239,3),"#,##0.000")," &amp; $p$ \cr")</f>
        <v>0.540 &amp; $p$ \cr</v>
      </c>
      <c r="Y239" t="str">
        <f>_xlfn.CONCAT(A239," &amp; ",TEXT(ROUND(K239,4),"#,##0.0000"), " &amp; ", TEXT(ROUND(L239,4),"#,##0.0000"), " &amp; ", TEXT(ROUND(M239,4),"#,##0.0000"), " &amp; ", TEXT(ROUND(J239,4),"#,##0.0000"), " \cr")</f>
        <v>KBFC_Easy_Tomek_0_alpha_target_gamma_5_0_v1_Linear_Transform &amp; 0.3514 &amp; 0.0363 &amp; 0.0658 &amp; 0.6636 \cr</v>
      </c>
    </row>
    <row r="240" spans="1:25" x14ac:dyDescent="0.2">
      <c r="A240" t="s">
        <v>314</v>
      </c>
      <c r="B240">
        <v>148766</v>
      </c>
      <c r="C240">
        <v>2005</v>
      </c>
      <c r="D240">
        <v>24088</v>
      </c>
      <c r="E240">
        <v>2533</v>
      </c>
      <c r="F240">
        <f>B240+C240</f>
        <v>150771</v>
      </c>
      <c r="G240">
        <f>D240+E240</f>
        <v>26621</v>
      </c>
      <c r="H240">
        <f>B240+C240+D240+E240</f>
        <v>177392</v>
      </c>
      <c r="I240">
        <v>0.320927336918856</v>
      </c>
      <c r="J240">
        <v>0.75481258890065295</v>
      </c>
      <c r="K240">
        <f>E240/(C240+E240+0.00001)</f>
        <v>0.55817540643857344</v>
      </c>
      <c r="L240">
        <f>E240/(D240+E240+0.00001)</f>
        <v>9.5150445101555001E-2</v>
      </c>
      <c r="M240">
        <f>2/(1/(K240+0.00001)+1/(L240+0.00001))</f>
        <v>0.16260047140629799</v>
      </c>
      <c r="N240">
        <f>(B240+E240)/(B240+C240+D240+E240)</f>
        <v>0.8529076846757464</v>
      </c>
      <c r="O240">
        <f>COUNTIF(A240,"*Linear*")</f>
        <v>0</v>
      </c>
      <c r="P240" t="str">
        <f>LEFT(A240, FIND("_", A240)-1)</f>
        <v>LRC</v>
      </c>
      <c r="Q240" t="str">
        <f>IF(COUNTIF(A240,"*Hard*")=1,"Hard",IF(COUNTIF(A240,"*Medium*")=1,"Medium","Easy"))</f>
        <v>Hard</v>
      </c>
      <c r="R240" t="str">
        <f>_xlfn.CONCAT(B240," &amp; ", C240 )</f>
        <v>148766 &amp; 2005</v>
      </c>
      <c r="S240" t="str">
        <f>_xlfn.CONCAT(D240," &amp; ", E240)</f>
        <v>24088 &amp; 2533</v>
      </c>
      <c r="T240" t="str">
        <f>_xlfn.CONCAT(TEXT(ROUND(K240,3),"#,##0.000")," &amp; Precision \cr")</f>
        <v>0.558 &amp; Precision \cr</v>
      </c>
      <c r="U240" t="str">
        <f>_xlfn.CONCAT(TEXT(ROUND(L240,3),"#,##0.000")," &amp; Recall \cr")</f>
        <v>0.095 &amp; Recall \cr</v>
      </c>
      <c r="V240" t="str">
        <f>_xlfn.CONCAT(TEXT(ROUND(M240,3),"#,##0.000")," &amp; F1 \cr")</f>
        <v>0.163 &amp; F1 \cr</v>
      </c>
      <c r="W240" t="str">
        <f>_xlfn.CONCAT(TEXT(ROUND(J240,3),"#,##0.000")," &amp; AUC \cr")</f>
        <v>0.755 &amp; AUC \cr</v>
      </c>
      <c r="X240" t="str">
        <f>_xlfn.CONCAT(TEXT(ROUND(I240,3),"#,##0.000")," &amp; $p$ \cr")</f>
        <v>0.321 &amp; $p$ \cr</v>
      </c>
      <c r="Y240" t="str">
        <f>_xlfn.CONCAT(A240," &amp; ",TEXT(ROUND(K240,4),"#,##0.0000"), " &amp; ", TEXT(ROUND(L240,4),"#,##0.0000"), " &amp; ", TEXT(ROUND(M240,4),"#,##0.0000"), " &amp; ", TEXT(ROUND(J240,4),"#,##0.0000"), " \cr")</f>
        <v>LRC_Hard_Tomek_0_alpha_0_5_v1 &amp; 0.5582 &amp; 0.0952 &amp; 0.1626 &amp; 0.7548 \cr</v>
      </c>
    </row>
    <row r="241" spans="1:25" x14ac:dyDescent="0.2">
      <c r="A241" t="s">
        <v>316</v>
      </c>
      <c r="B241">
        <v>148653</v>
      </c>
      <c r="C241">
        <v>2118</v>
      </c>
      <c r="D241">
        <v>24133</v>
      </c>
      <c r="E241">
        <v>2488</v>
      </c>
      <c r="F241">
        <f>B241+C241</f>
        <v>150771</v>
      </c>
      <c r="G241">
        <f>D241+E241</f>
        <v>26621</v>
      </c>
      <c r="H241">
        <f>B241+C241+D241+E241</f>
        <v>177392</v>
      </c>
      <c r="I241">
        <v>0.32591008272626998</v>
      </c>
      <c r="J241">
        <v>0.75228710277439104</v>
      </c>
      <c r="K241">
        <f>E241/(C241+E241+0.00001)</f>
        <v>0.5401650009983392</v>
      </c>
      <c r="L241">
        <f>E241/(D241+E241+0.00001)</f>
        <v>9.3460050301093098E-2</v>
      </c>
      <c r="M241">
        <f>2/(1/(K241+0.00001)+1/(L241+0.00001))</f>
        <v>0.15936425104612195</v>
      </c>
      <c r="N241">
        <f>(B241+E241)/(B241+C241+D241+E241)</f>
        <v>0.85201700189411023</v>
      </c>
      <c r="O241">
        <f>COUNTIF(A241,"*Linear*")</f>
        <v>0</v>
      </c>
      <c r="P241" t="str">
        <f>LEFT(A241, FIND("_", A241)-1)</f>
        <v>LRC</v>
      </c>
      <c r="Q241" t="str">
        <f>IF(COUNTIF(A241,"*Hard*")=1,"Hard",IF(COUNTIF(A241,"*Medium*")=1,"Medium","Easy"))</f>
        <v>Hard</v>
      </c>
      <c r="R241" t="str">
        <f>_xlfn.CONCAT(B241," &amp; ", C241 )</f>
        <v>148653 &amp; 2118</v>
      </c>
      <c r="S241" t="str">
        <f>_xlfn.CONCAT(D241," &amp; ", E241)</f>
        <v>24133 &amp; 2488</v>
      </c>
      <c r="T241" t="str">
        <f>_xlfn.CONCAT(TEXT(ROUND(K241,3),"#,##0.000")," &amp; Precision \cr")</f>
        <v>0.540 &amp; Precision \cr</v>
      </c>
      <c r="U241" t="str">
        <f>_xlfn.CONCAT(TEXT(ROUND(L241,3),"#,##0.000")," &amp; Recall \cr")</f>
        <v>0.093 &amp; Recall \cr</v>
      </c>
      <c r="V241" t="str">
        <f>_xlfn.CONCAT(TEXT(ROUND(M241,3),"#,##0.000")," &amp; F1 \cr")</f>
        <v>0.159 &amp; F1 \cr</v>
      </c>
      <c r="W241" t="str">
        <f>_xlfn.CONCAT(TEXT(ROUND(J241,3),"#,##0.000")," &amp; AUC \cr")</f>
        <v>0.752 &amp; AUC \cr</v>
      </c>
      <c r="X241" t="str">
        <f>_xlfn.CONCAT(TEXT(ROUND(I241,3),"#,##0.000")," &amp; $p$ \cr")</f>
        <v>0.326 &amp; $p$ \cr</v>
      </c>
      <c r="Y241" t="str">
        <f>_xlfn.CONCAT(A241," &amp; ",TEXT(ROUND(K241,4),"#,##0.0000"), " &amp; ", TEXT(ROUND(L241,4),"#,##0.0000"), " &amp; ", TEXT(ROUND(M241,4),"#,##0.0000"), " &amp; ", TEXT(ROUND(J241,4),"#,##0.0000"), " \cr")</f>
        <v>LRC_Hard_Tomek_0_alpha_0_5_v2 &amp; 0.5402 &amp; 0.0935 &amp; 0.1594 &amp; 0.7523 \cr</v>
      </c>
    </row>
    <row r="242" spans="1:25" x14ac:dyDescent="0.2">
      <c r="A242" t="s">
        <v>4</v>
      </c>
      <c r="B242">
        <v>148522</v>
      </c>
      <c r="C242">
        <v>2249</v>
      </c>
      <c r="D242">
        <v>24009</v>
      </c>
      <c r="E242">
        <v>2612</v>
      </c>
      <c r="F242">
        <f>B242+C242</f>
        <v>150771</v>
      </c>
      <c r="G242">
        <f>D242+E242</f>
        <v>26621</v>
      </c>
      <c r="H242">
        <f>B242+C242+D242+E242</f>
        <v>177392</v>
      </c>
      <c r="I242">
        <v>0.49835675316330602</v>
      </c>
      <c r="J242">
        <v>0.75404188919002002</v>
      </c>
      <c r="K242">
        <f>E242/(C242+E242+0.00001)</f>
        <v>0.53733799519165193</v>
      </c>
      <c r="L242">
        <f>E242/(D242+E242+0.00001)</f>
        <v>9.8118027084588097E-2</v>
      </c>
      <c r="M242">
        <f>2/(1/(K242+0.00001)+1/(L242+0.00001))</f>
        <v>0.16595086762563765</v>
      </c>
      <c r="N242">
        <f>(B242+E242)/(B242+C242+D242+E242)</f>
        <v>0.85197754126454406</v>
      </c>
      <c r="O242">
        <f>COUNTIF(A242,"*Linear*")</f>
        <v>0</v>
      </c>
      <c r="P242" t="str">
        <f>LEFT(A242, FIND("_", A242)-1)</f>
        <v>AdaBoost</v>
      </c>
      <c r="Q242" t="str">
        <f>IF(COUNTIF(A242,"*Hard*")=1,"Hard",IF(COUNTIF(A242,"*Medium*")=1,"Medium","Easy"))</f>
        <v>Hard</v>
      </c>
      <c r="R242" t="str">
        <f>_xlfn.CONCAT(B242," &amp; ", C242 )</f>
        <v>148522 &amp; 2249</v>
      </c>
      <c r="S242" t="str">
        <f>_xlfn.CONCAT(D242," &amp; ", E242)</f>
        <v>24009 &amp; 2612</v>
      </c>
      <c r="T242" t="str">
        <f>_xlfn.CONCAT(TEXT(ROUND(K242,3),"#,##0.000")," &amp; Precision \cr")</f>
        <v>0.537 &amp; Precision \cr</v>
      </c>
      <c r="U242" t="str">
        <f>_xlfn.CONCAT(TEXT(ROUND(L242,3),"#,##0.000")," &amp; Recall \cr")</f>
        <v>0.098 &amp; Recall \cr</v>
      </c>
      <c r="V242" t="str">
        <f>_xlfn.CONCAT(TEXT(ROUND(M242,3),"#,##0.000")," &amp; F1 \cr")</f>
        <v>0.166 &amp; F1 \cr</v>
      </c>
      <c r="W242" t="str">
        <f>_xlfn.CONCAT(TEXT(ROUND(J242,3),"#,##0.000")," &amp; AUC \cr")</f>
        <v>0.754 &amp; AUC \cr</v>
      </c>
      <c r="X242" t="str">
        <f>_xlfn.CONCAT(TEXT(ROUND(I242,3),"#,##0.000")," &amp; $p$ \cr")</f>
        <v>0.498 &amp; $p$ \cr</v>
      </c>
      <c r="Y242" t="str">
        <f>_xlfn.CONCAT(A242," &amp; ",TEXT(ROUND(K242,4),"#,##0.0000"), " &amp; ", TEXT(ROUND(L242,4),"#,##0.0000"), " &amp; ", TEXT(ROUND(M242,4),"#,##0.0000"), " &amp; ", TEXT(ROUND(J242,4),"#,##0.0000"), " \cr")</f>
        <v>AdaBoost_Hard_Tomek_0_v1 &amp; 0.5373 &amp; 0.0981 &amp; 0.1660 &amp; 0.7540 \cr</v>
      </c>
    </row>
    <row r="243" spans="1:25" x14ac:dyDescent="0.2">
      <c r="A243" t="s">
        <v>326</v>
      </c>
      <c r="B243">
        <v>147988</v>
      </c>
      <c r="C243">
        <v>2783</v>
      </c>
      <c r="D243">
        <v>23462</v>
      </c>
      <c r="E243">
        <v>3159</v>
      </c>
      <c r="F243">
        <f>B243+C243</f>
        <v>150771</v>
      </c>
      <c r="G243">
        <f>D243+E243</f>
        <v>26621</v>
      </c>
      <c r="H243">
        <f>B243+C243+D243+E243</f>
        <v>177392</v>
      </c>
      <c r="I243">
        <v>0.34289812557082799</v>
      </c>
      <c r="J243">
        <v>0.75480279886980906</v>
      </c>
      <c r="K243">
        <f>E243/(C243+E243+0.00001)</f>
        <v>0.53163917783298698</v>
      </c>
      <c r="L243">
        <f>E243/(D243+E243+0.00001)</f>
        <v>0.11866571499242488</v>
      </c>
      <c r="M243">
        <f>2/(1/(K243+0.00001)+1/(L243+0.00001))</f>
        <v>0.19403792473742176</v>
      </c>
      <c r="N243">
        <f>(B243+E243)/(B243+C243+D243+E243)</f>
        <v>0.85205082529088116</v>
      </c>
      <c r="O243">
        <f>COUNTIF(A243,"*Linear*")</f>
        <v>0</v>
      </c>
      <c r="P243" t="str">
        <f>LEFT(A243, FIND("_", A243)-1)</f>
        <v>LRC</v>
      </c>
      <c r="Q243" t="str">
        <f>IF(COUNTIF(A243,"*Hard*")=1,"Hard",IF(COUNTIF(A243,"*Medium*")=1,"Medium","Easy"))</f>
        <v>Hard</v>
      </c>
      <c r="R243" t="str">
        <f>_xlfn.CONCAT(B243," &amp; ", C243 )</f>
        <v>147988 &amp; 2783</v>
      </c>
      <c r="S243" t="str">
        <f>_xlfn.CONCAT(D243," &amp; ", E243)</f>
        <v>23462 &amp; 3159</v>
      </c>
      <c r="T243" t="str">
        <f>_xlfn.CONCAT(TEXT(ROUND(K243,3),"#,##0.000")," &amp; Precision \cr")</f>
        <v>0.532 &amp; Precision \cr</v>
      </c>
      <c r="U243" t="str">
        <f>_xlfn.CONCAT(TEXT(ROUND(L243,3),"#,##0.000")," &amp; Recall \cr")</f>
        <v>0.119 &amp; Recall \cr</v>
      </c>
      <c r="V243" t="str">
        <f>_xlfn.CONCAT(TEXT(ROUND(M243,3),"#,##0.000")," &amp; F1 \cr")</f>
        <v>0.194 &amp; F1 \cr</v>
      </c>
      <c r="W243" t="str">
        <f>_xlfn.CONCAT(TEXT(ROUND(J243,3),"#,##0.000")," &amp; AUC \cr")</f>
        <v>0.755 &amp; AUC \cr</v>
      </c>
      <c r="X243" t="str">
        <f>_xlfn.CONCAT(TEXT(ROUND(I243,3),"#,##0.000")," &amp; $p$ \cr")</f>
        <v>0.343 &amp; $p$ \cr</v>
      </c>
      <c r="Y243" t="str">
        <f>_xlfn.CONCAT(A243," &amp; ",TEXT(ROUND(K243,4),"#,##0.0000"), " &amp; ", TEXT(ROUND(L243,4),"#,##0.0000"), " &amp; ", TEXT(ROUND(M243,4),"#,##0.0000"), " &amp; ", TEXT(ROUND(J243,4),"#,##0.0000"), " \cr")</f>
        <v>LRC_Hard_Tomek_1_alpha_0_5_v1 &amp; 0.5316 &amp; 0.1187 &amp; 0.1940 &amp; 0.7548 \cr</v>
      </c>
    </row>
    <row r="244" spans="1:25" x14ac:dyDescent="0.2">
      <c r="A244" t="s">
        <v>6</v>
      </c>
      <c r="B244">
        <v>148540</v>
      </c>
      <c r="C244">
        <v>2231</v>
      </c>
      <c r="D244">
        <v>24116</v>
      </c>
      <c r="E244">
        <v>2505</v>
      </c>
      <c r="F244">
        <f>B244+C244</f>
        <v>150771</v>
      </c>
      <c r="G244">
        <f>D244+E244</f>
        <v>26621</v>
      </c>
      <c r="H244">
        <f>B244+C244+D244+E244</f>
        <v>177392</v>
      </c>
      <c r="I244">
        <v>0.49833748424465102</v>
      </c>
      <c r="J244">
        <v>0.75178385834000605</v>
      </c>
      <c r="K244">
        <f>E244/(C244+E244+0.00001)</f>
        <v>0.52892736374804195</v>
      </c>
      <c r="L244">
        <f>E244/(D244+E244+0.00001)</f>
        <v>9.4098643892378708E-2</v>
      </c>
      <c r="M244">
        <f>2/(1/(K244+0.00001)+1/(L244+0.00001))</f>
        <v>0.1597878082707056</v>
      </c>
      <c r="N244">
        <f>(B244+E244)/(B244+C244+D244+E244)</f>
        <v>0.85147582754577433</v>
      </c>
      <c r="O244">
        <f>COUNTIF(A244,"*Linear*")</f>
        <v>0</v>
      </c>
      <c r="P244" t="str">
        <f>LEFT(A244, FIND("_", A244)-1)</f>
        <v>AdaBoost</v>
      </c>
      <c r="Q244" t="str">
        <f>IF(COUNTIF(A244,"*Hard*")=1,"Hard",IF(COUNTIF(A244,"*Medium*")=1,"Medium","Easy"))</f>
        <v>Hard</v>
      </c>
      <c r="R244" t="str">
        <f>_xlfn.CONCAT(B244," &amp; ", C244 )</f>
        <v>148540 &amp; 2231</v>
      </c>
      <c r="S244" t="str">
        <f>_xlfn.CONCAT(D244," &amp; ", E244)</f>
        <v>24116 &amp; 2505</v>
      </c>
      <c r="T244" t="str">
        <f>_xlfn.CONCAT(TEXT(ROUND(K244,3),"#,##0.000")," &amp; Precision \cr")</f>
        <v>0.529 &amp; Precision \cr</v>
      </c>
      <c r="U244" t="str">
        <f>_xlfn.CONCAT(TEXT(ROUND(L244,3),"#,##0.000")," &amp; Recall \cr")</f>
        <v>0.094 &amp; Recall \cr</v>
      </c>
      <c r="V244" t="str">
        <f>_xlfn.CONCAT(TEXT(ROUND(M244,3),"#,##0.000")," &amp; F1 \cr")</f>
        <v>0.160 &amp; F1 \cr</v>
      </c>
      <c r="W244" t="str">
        <f>_xlfn.CONCAT(TEXT(ROUND(J244,3),"#,##0.000")," &amp; AUC \cr")</f>
        <v>0.752 &amp; AUC \cr</v>
      </c>
      <c r="X244" t="str">
        <f>_xlfn.CONCAT(TEXT(ROUND(I244,3),"#,##0.000")," &amp; $p$ \cr")</f>
        <v>0.498 &amp; $p$ \cr</v>
      </c>
      <c r="Y244" t="str">
        <f>_xlfn.CONCAT(A244," &amp; ",TEXT(ROUND(K244,4),"#,##0.0000"), " &amp; ", TEXT(ROUND(L244,4),"#,##0.0000"), " &amp; ", TEXT(ROUND(M244,4),"#,##0.0000"), " &amp; ", TEXT(ROUND(J244,4),"#,##0.0000"), " \cr")</f>
        <v>AdaBoost_Hard_Tomek_0_v2 &amp; 0.5289 &amp; 0.0941 &amp; 0.1598 &amp; 0.7518 \cr</v>
      </c>
    </row>
    <row r="245" spans="1:25" x14ac:dyDescent="0.2">
      <c r="A245" t="s">
        <v>338</v>
      </c>
      <c r="B245">
        <v>147823</v>
      </c>
      <c r="C245">
        <v>2948</v>
      </c>
      <c r="D245">
        <v>23356</v>
      </c>
      <c r="E245">
        <v>3265</v>
      </c>
      <c r="F245">
        <f>B245+C245</f>
        <v>150771</v>
      </c>
      <c r="G245">
        <f>D245+E245</f>
        <v>26621</v>
      </c>
      <c r="H245">
        <f>B245+C245+D245+E245</f>
        <v>177392</v>
      </c>
      <c r="I245">
        <v>0.35348576396885401</v>
      </c>
      <c r="J245">
        <v>0.754800558778006</v>
      </c>
      <c r="K245">
        <f>E245/(C245+E245+0.00001)</f>
        <v>0.52551102442377107</v>
      </c>
      <c r="L245">
        <f>E245/(D245+E245+0.00001)</f>
        <v>0.12264753385573512</v>
      </c>
      <c r="M245">
        <f>2/(1/(K245+0.00001)+1/(L245+0.00001))</f>
        <v>0.19889307358841507</v>
      </c>
      <c r="N245">
        <f>(B245+E245)/(B245+C245+D245+E245)</f>
        <v>0.85171822855596646</v>
      </c>
      <c r="O245">
        <f>COUNTIF(A245,"*Linear*")</f>
        <v>0</v>
      </c>
      <c r="P245" t="str">
        <f>LEFT(A245, FIND("_", A245)-1)</f>
        <v>LRC</v>
      </c>
      <c r="Q245" t="str">
        <f>IF(COUNTIF(A245,"*Hard*")=1,"Hard",IF(COUNTIF(A245,"*Medium*")=1,"Medium","Easy"))</f>
        <v>Hard</v>
      </c>
      <c r="R245" t="str">
        <f>_xlfn.CONCAT(B245," &amp; ", C245 )</f>
        <v>147823 &amp; 2948</v>
      </c>
      <c r="S245" t="str">
        <f>_xlfn.CONCAT(D245," &amp; ", E245)</f>
        <v>23356 &amp; 3265</v>
      </c>
      <c r="T245" t="str">
        <f>_xlfn.CONCAT(TEXT(ROUND(K245,3),"#,##0.000")," &amp; Precision \cr")</f>
        <v>0.526 &amp; Precision \cr</v>
      </c>
      <c r="U245" t="str">
        <f>_xlfn.CONCAT(TEXT(ROUND(L245,3),"#,##0.000")," &amp; Recall \cr")</f>
        <v>0.123 &amp; Recall \cr</v>
      </c>
      <c r="V245" t="str">
        <f>_xlfn.CONCAT(TEXT(ROUND(M245,3),"#,##0.000")," &amp; F1 \cr")</f>
        <v>0.199 &amp; F1 \cr</v>
      </c>
      <c r="W245" t="str">
        <f>_xlfn.CONCAT(TEXT(ROUND(J245,3),"#,##0.000")," &amp; AUC \cr")</f>
        <v>0.755 &amp; AUC \cr</v>
      </c>
      <c r="X245" t="str">
        <f>_xlfn.CONCAT(TEXT(ROUND(I245,3),"#,##0.000")," &amp; $p$ \cr")</f>
        <v>0.353 &amp; $p$ \cr</v>
      </c>
      <c r="Y245" t="str">
        <f>_xlfn.CONCAT(A245," &amp; ",TEXT(ROUND(K245,4),"#,##0.0000"), " &amp; ", TEXT(ROUND(L245,4),"#,##0.0000"), " &amp; ", TEXT(ROUND(M245,4),"#,##0.0000"), " &amp; ", TEXT(ROUND(J245,4),"#,##0.0000"), " \cr")</f>
        <v>LRC_Hard_Tomek_2_alpha_0_5_v1 &amp; 0.5255 &amp; 0.1226 &amp; 0.1989 &amp; 0.7548 \cr</v>
      </c>
    </row>
    <row r="246" spans="1:25" x14ac:dyDescent="0.2">
      <c r="A246" t="s">
        <v>328</v>
      </c>
      <c r="B246">
        <v>147909</v>
      </c>
      <c r="C246">
        <v>2862</v>
      </c>
      <c r="D246">
        <v>23481</v>
      </c>
      <c r="E246">
        <v>3140</v>
      </c>
      <c r="F246">
        <f>B246+C246</f>
        <v>150771</v>
      </c>
      <c r="G246">
        <f>D246+E246</f>
        <v>26621</v>
      </c>
      <c r="H246">
        <f>B246+C246+D246+E246</f>
        <v>177392</v>
      </c>
      <c r="I246">
        <v>0.35443340389705202</v>
      </c>
      <c r="J246">
        <v>0.752344731260017</v>
      </c>
      <c r="K246">
        <f>E246/(C246+E246+0.00001)</f>
        <v>0.52315894614601977</v>
      </c>
      <c r="L246">
        <f>E246/(D246+E246+0.00001)</f>
        <v>0.11795199274334098</v>
      </c>
      <c r="M246">
        <f>2/(1/(K246+0.00001)+1/(L246+0.00001))</f>
        <v>0.19251621684558279</v>
      </c>
      <c r="N246">
        <f>(B246+E246)/(B246+C246+D246+E246)</f>
        <v>0.85149837647695503</v>
      </c>
      <c r="O246">
        <f>COUNTIF(A246,"*Linear*")</f>
        <v>0</v>
      </c>
      <c r="P246" t="str">
        <f>LEFT(A246, FIND("_", A246)-1)</f>
        <v>LRC</v>
      </c>
      <c r="Q246" t="str">
        <f>IF(COUNTIF(A246,"*Hard*")=1,"Hard",IF(COUNTIF(A246,"*Medium*")=1,"Medium","Easy"))</f>
        <v>Hard</v>
      </c>
      <c r="R246" t="str">
        <f>_xlfn.CONCAT(B246," &amp; ", C246 )</f>
        <v>147909 &amp; 2862</v>
      </c>
      <c r="S246" t="str">
        <f>_xlfn.CONCAT(D246," &amp; ", E246)</f>
        <v>23481 &amp; 3140</v>
      </c>
      <c r="T246" t="str">
        <f>_xlfn.CONCAT(TEXT(ROUND(K246,3),"#,##0.000")," &amp; Precision \cr")</f>
        <v>0.523 &amp; Precision \cr</v>
      </c>
      <c r="U246" t="str">
        <f>_xlfn.CONCAT(TEXT(ROUND(L246,3),"#,##0.000")," &amp; Recall \cr")</f>
        <v>0.118 &amp; Recall \cr</v>
      </c>
      <c r="V246" t="str">
        <f>_xlfn.CONCAT(TEXT(ROUND(M246,3),"#,##0.000")," &amp; F1 \cr")</f>
        <v>0.193 &amp; F1 \cr</v>
      </c>
      <c r="W246" t="str">
        <f>_xlfn.CONCAT(TEXT(ROUND(J246,3),"#,##0.000")," &amp; AUC \cr")</f>
        <v>0.752 &amp; AUC \cr</v>
      </c>
      <c r="X246" t="str">
        <f>_xlfn.CONCAT(TEXT(ROUND(I246,3),"#,##0.000")," &amp; $p$ \cr")</f>
        <v>0.354 &amp; $p$ \cr</v>
      </c>
      <c r="Y246" t="str">
        <f>_xlfn.CONCAT(A246," &amp; ",TEXT(ROUND(K246,4),"#,##0.0000"), " &amp; ", TEXT(ROUND(L246,4),"#,##0.0000"), " &amp; ", TEXT(ROUND(M246,4),"#,##0.0000"), " &amp; ", TEXT(ROUND(J246,4),"#,##0.0000"), " \cr")</f>
        <v>LRC_Hard_Tomek_1_alpha_0_5_v2 &amp; 0.5232 &amp; 0.1180 &amp; 0.1925 &amp; 0.7523 \cr</v>
      </c>
    </row>
    <row r="247" spans="1:25" x14ac:dyDescent="0.2">
      <c r="A247" t="s">
        <v>340</v>
      </c>
      <c r="B247">
        <v>147749</v>
      </c>
      <c r="C247">
        <v>3022</v>
      </c>
      <c r="D247">
        <v>23357</v>
      </c>
      <c r="E247">
        <v>3264</v>
      </c>
      <c r="F247">
        <f>B247+C247</f>
        <v>150771</v>
      </c>
      <c r="G247">
        <f>D247+E247</f>
        <v>26621</v>
      </c>
      <c r="H247">
        <f>B247+C247+D247+E247</f>
        <v>177392</v>
      </c>
      <c r="I247">
        <v>0.35673343211077602</v>
      </c>
      <c r="J247">
        <v>0.75236717827047295</v>
      </c>
      <c r="K247">
        <f>E247/(C247+E247+0.00001)</f>
        <v>0.51924912421373037</v>
      </c>
      <c r="L247">
        <f>E247/(D247+E247+0.00001)</f>
        <v>0.12260996952683596</v>
      </c>
      <c r="M247">
        <f>2/(1/(K247+0.00001)+1/(L247+0.00001))</f>
        <v>0.19839106339037055</v>
      </c>
      <c r="N247">
        <f>(B247+E247)/(B247+C247+D247+E247)</f>
        <v>0.85129543609632907</v>
      </c>
      <c r="O247">
        <f>COUNTIF(A247,"*Linear*")</f>
        <v>0</v>
      </c>
      <c r="P247" t="str">
        <f>LEFT(A247, FIND("_", A247)-1)</f>
        <v>LRC</v>
      </c>
      <c r="Q247" t="str">
        <f>IF(COUNTIF(A247,"*Hard*")=1,"Hard",IF(COUNTIF(A247,"*Medium*")=1,"Medium","Easy"))</f>
        <v>Hard</v>
      </c>
      <c r="R247" t="str">
        <f>_xlfn.CONCAT(B247," &amp; ", C247 )</f>
        <v>147749 &amp; 3022</v>
      </c>
      <c r="S247" t="str">
        <f>_xlfn.CONCAT(D247," &amp; ", E247)</f>
        <v>23357 &amp; 3264</v>
      </c>
      <c r="T247" t="str">
        <f>_xlfn.CONCAT(TEXT(ROUND(K247,3),"#,##0.000")," &amp; Precision \cr")</f>
        <v>0.519 &amp; Precision \cr</v>
      </c>
      <c r="U247" t="str">
        <f>_xlfn.CONCAT(TEXT(ROUND(L247,3),"#,##0.000")," &amp; Recall \cr")</f>
        <v>0.123 &amp; Recall \cr</v>
      </c>
      <c r="V247" t="str">
        <f>_xlfn.CONCAT(TEXT(ROUND(M247,3),"#,##0.000")," &amp; F1 \cr")</f>
        <v>0.198 &amp; F1 \cr</v>
      </c>
      <c r="W247" t="str">
        <f>_xlfn.CONCAT(TEXT(ROUND(J247,3),"#,##0.000")," &amp; AUC \cr")</f>
        <v>0.752 &amp; AUC \cr</v>
      </c>
      <c r="X247" t="str">
        <f>_xlfn.CONCAT(TEXT(ROUND(I247,3),"#,##0.000")," &amp; $p$ \cr")</f>
        <v>0.357 &amp; $p$ \cr</v>
      </c>
      <c r="Y247" t="str">
        <f>_xlfn.CONCAT(A247," &amp; ",TEXT(ROUND(K247,4),"#,##0.0000"), " &amp; ", TEXT(ROUND(L247,4),"#,##0.0000"), " &amp; ", TEXT(ROUND(M247,4),"#,##0.0000"), " &amp; ", TEXT(ROUND(J247,4),"#,##0.0000"), " \cr")</f>
        <v>LRC_Hard_Tomek_2_alpha_0_5_v2 &amp; 0.5192 &amp; 0.1226 &amp; 0.1984 &amp; 0.7524 \cr</v>
      </c>
    </row>
    <row r="248" spans="1:25" x14ac:dyDescent="0.2">
      <c r="A248" t="s">
        <v>8</v>
      </c>
      <c r="B248">
        <v>147836</v>
      </c>
      <c r="C248">
        <v>2935</v>
      </c>
      <c r="D248">
        <v>23461</v>
      </c>
      <c r="E248">
        <v>3160</v>
      </c>
      <c r="F248">
        <f>B248+C248</f>
        <v>150771</v>
      </c>
      <c r="G248">
        <f>D248+E248</f>
        <v>26621</v>
      </c>
      <c r="H248">
        <f>B248+C248+D248+E248</f>
        <v>177392</v>
      </c>
      <c r="I248">
        <v>0.49853403258816198</v>
      </c>
      <c r="J248">
        <v>0.75431490234057597</v>
      </c>
      <c r="K248">
        <f>E248/(C248+E248+0.00001)</f>
        <v>0.51845775140531958</v>
      </c>
      <c r="L248">
        <f>E248/(D248+E248+0.00001)</f>
        <v>0.11870327932132405</v>
      </c>
      <c r="M248">
        <f>2/(1/(K248+0.00001)+1/(L248+0.00001))</f>
        <v>0.19319158613836254</v>
      </c>
      <c r="N248">
        <f>(B248+E248)/(B248+C248+D248+E248)</f>
        <v>0.85119960313881127</v>
      </c>
      <c r="O248">
        <f>COUNTIF(A248,"*Linear*")</f>
        <v>0</v>
      </c>
      <c r="P248" t="str">
        <f>LEFT(A248, FIND("_", A248)-1)</f>
        <v>AdaBoost</v>
      </c>
      <c r="Q248" t="str">
        <f>IF(COUNTIF(A248,"*Hard*")=1,"Hard",IF(COUNTIF(A248,"*Medium*")=1,"Medium","Easy"))</f>
        <v>Hard</v>
      </c>
      <c r="R248" t="str">
        <f>_xlfn.CONCAT(B248," &amp; ", C248 )</f>
        <v>147836 &amp; 2935</v>
      </c>
      <c r="S248" t="str">
        <f>_xlfn.CONCAT(D248," &amp; ", E248)</f>
        <v>23461 &amp; 3160</v>
      </c>
      <c r="T248" t="str">
        <f>_xlfn.CONCAT(TEXT(ROUND(K248,3),"#,##0.000")," &amp; Precision \cr")</f>
        <v>0.518 &amp; Precision \cr</v>
      </c>
      <c r="U248" t="str">
        <f>_xlfn.CONCAT(TEXT(ROUND(L248,3),"#,##0.000")," &amp; Recall \cr")</f>
        <v>0.119 &amp; Recall \cr</v>
      </c>
      <c r="V248" t="str">
        <f>_xlfn.CONCAT(TEXT(ROUND(M248,3),"#,##0.000")," &amp; F1 \cr")</f>
        <v>0.193 &amp; F1 \cr</v>
      </c>
      <c r="W248" t="str">
        <f>_xlfn.CONCAT(TEXT(ROUND(J248,3),"#,##0.000")," &amp; AUC \cr")</f>
        <v>0.754 &amp; AUC \cr</v>
      </c>
      <c r="X248" t="str">
        <f>_xlfn.CONCAT(TEXT(ROUND(I248,3),"#,##0.000")," &amp; $p$ \cr")</f>
        <v>0.499 &amp; $p$ \cr</v>
      </c>
      <c r="Y248" t="str">
        <f>_xlfn.CONCAT(A248," &amp; ",TEXT(ROUND(K248,4),"#,##0.0000"), " &amp; ", TEXT(ROUND(L248,4),"#,##0.0000"), " &amp; ", TEXT(ROUND(M248,4),"#,##0.0000"), " &amp; ", TEXT(ROUND(J248,4),"#,##0.0000"), " \cr")</f>
        <v>AdaBoost_Hard_Tomek_1_v1 &amp; 0.5185 &amp; 0.1187 &amp; 0.1932 &amp; 0.7543 \cr</v>
      </c>
    </row>
    <row r="249" spans="1:25" x14ac:dyDescent="0.2">
      <c r="A249" t="s">
        <v>352</v>
      </c>
      <c r="B249">
        <v>149718</v>
      </c>
      <c r="C249">
        <v>1053</v>
      </c>
      <c r="D249">
        <v>25504</v>
      </c>
      <c r="E249">
        <v>1117</v>
      </c>
      <c r="F249">
        <f>B249+C249</f>
        <v>150771</v>
      </c>
      <c r="G249">
        <f>D249+E249</f>
        <v>26621</v>
      </c>
      <c r="H249">
        <f>B249+C249+D249+E249</f>
        <v>177392</v>
      </c>
      <c r="I249">
        <v>0.32601990169793399</v>
      </c>
      <c r="J249">
        <v>0.70516854724914801</v>
      </c>
      <c r="K249">
        <f>E249/(C249+E249+0.00001)</f>
        <v>0.51474654140669795</v>
      </c>
      <c r="L249">
        <f>E249/(D249+E249+0.00001)</f>
        <v>4.1959355380354099E-2</v>
      </c>
      <c r="M249">
        <f>2/(1/(K249+0.00001)+1/(L249+0.00001))</f>
        <v>7.761090455945939E-2</v>
      </c>
      <c r="N249">
        <f>(B249+E249)/(B249+C249+D249+E249)</f>
        <v>0.85029200865878962</v>
      </c>
      <c r="O249">
        <f>COUNTIF(A249,"*Linear*")</f>
        <v>0</v>
      </c>
      <c r="P249" t="str">
        <f>LEFT(A249, FIND("_", A249)-1)</f>
        <v>LRC</v>
      </c>
      <c r="Q249" t="str">
        <f>IF(COUNTIF(A249,"*Hard*")=1,"Hard",IF(COUNTIF(A249,"*Medium*")=1,"Medium","Easy"))</f>
        <v>Medium</v>
      </c>
      <c r="R249" t="str">
        <f>_xlfn.CONCAT(B249," &amp; ", C249 )</f>
        <v>149718 &amp; 1053</v>
      </c>
      <c r="S249" t="str">
        <f>_xlfn.CONCAT(D249," &amp; ", E249)</f>
        <v>25504 &amp; 1117</v>
      </c>
      <c r="T249" t="str">
        <f>_xlfn.CONCAT(TEXT(ROUND(K249,3),"#,##0.000")," &amp; Precision \cr")</f>
        <v>0.515 &amp; Precision \cr</v>
      </c>
      <c r="U249" t="str">
        <f>_xlfn.CONCAT(TEXT(ROUND(L249,3),"#,##0.000")," &amp; Recall \cr")</f>
        <v>0.042 &amp; Recall \cr</v>
      </c>
      <c r="V249" t="str">
        <f>_xlfn.CONCAT(TEXT(ROUND(M249,3),"#,##0.000")," &amp; F1 \cr")</f>
        <v>0.078 &amp; F1 \cr</v>
      </c>
      <c r="W249" t="str">
        <f>_xlfn.CONCAT(TEXT(ROUND(J249,3),"#,##0.000")," &amp; AUC \cr")</f>
        <v>0.705 &amp; AUC \cr</v>
      </c>
      <c r="X249" t="str">
        <f>_xlfn.CONCAT(TEXT(ROUND(I249,3),"#,##0.000")," &amp; $p$ \cr")</f>
        <v>0.326 &amp; $p$ \cr</v>
      </c>
      <c r="Y249" t="str">
        <f>_xlfn.CONCAT(A249," &amp; ",TEXT(ROUND(K249,4),"#,##0.0000"), " &amp; ", TEXT(ROUND(L249,4),"#,##0.0000"), " &amp; ", TEXT(ROUND(M249,4),"#,##0.0000"), " &amp; ", TEXT(ROUND(J249,4),"#,##0.0000"), " \cr")</f>
        <v>LRC_Medium_Tomek_0_alpha_0_5_v2 &amp; 0.5147 &amp; 0.0420 &amp; 0.0776 &amp; 0.7052 \cr</v>
      </c>
    </row>
    <row r="250" spans="1:25" x14ac:dyDescent="0.2">
      <c r="A250" t="s">
        <v>12</v>
      </c>
      <c r="B250">
        <v>147618</v>
      </c>
      <c r="C250">
        <v>3153</v>
      </c>
      <c r="D250">
        <v>23303</v>
      </c>
      <c r="E250">
        <v>3318</v>
      </c>
      <c r="F250">
        <f>B250+C250</f>
        <v>150771</v>
      </c>
      <c r="G250">
        <f>D250+E250</f>
        <v>26621</v>
      </c>
      <c r="H250">
        <f>B250+C250+D250+E250</f>
        <v>177392</v>
      </c>
      <c r="I250">
        <v>0.49858115961107302</v>
      </c>
      <c r="J250">
        <v>0.75416906454093402</v>
      </c>
      <c r="K250">
        <f>E250/(C250+E250+0.00001)</f>
        <v>0.51274918789561241</v>
      </c>
      <c r="L250">
        <f>E250/(D250+E250+0.00001)</f>
        <v>0.12463844328739024</v>
      </c>
      <c r="M250">
        <f>2/(1/(K250+0.00001)+1/(L250+0.00001))</f>
        <v>0.20054555805637767</v>
      </c>
      <c r="N250">
        <f>(B250+E250)/(B250+C250+D250+E250)</f>
        <v>0.85086136917110133</v>
      </c>
      <c r="O250">
        <f>COUNTIF(A250,"*Linear*")</f>
        <v>0</v>
      </c>
      <c r="P250" t="str">
        <f>LEFT(A250, FIND("_", A250)-1)</f>
        <v>AdaBoost</v>
      </c>
      <c r="Q250" t="str">
        <f>IF(COUNTIF(A250,"*Hard*")=1,"Hard",IF(COUNTIF(A250,"*Medium*")=1,"Medium","Easy"))</f>
        <v>Hard</v>
      </c>
      <c r="R250" t="str">
        <f>_xlfn.CONCAT(B250," &amp; ", C250 )</f>
        <v>147618 &amp; 3153</v>
      </c>
      <c r="S250" t="str">
        <f>_xlfn.CONCAT(D250," &amp; ", E250)</f>
        <v>23303 &amp; 3318</v>
      </c>
      <c r="T250" t="str">
        <f>_xlfn.CONCAT(TEXT(ROUND(K250,3),"#,##0.000")," &amp; Precision \cr")</f>
        <v>0.513 &amp; Precision \cr</v>
      </c>
      <c r="U250" t="str">
        <f>_xlfn.CONCAT(TEXT(ROUND(L250,3),"#,##0.000")," &amp; Recall \cr")</f>
        <v>0.125 &amp; Recall \cr</v>
      </c>
      <c r="V250" t="str">
        <f>_xlfn.CONCAT(TEXT(ROUND(M250,3),"#,##0.000")," &amp; F1 \cr")</f>
        <v>0.201 &amp; F1 \cr</v>
      </c>
      <c r="W250" t="str">
        <f>_xlfn.CONCAT(TEXT(ROUND(J250,3),"#,##0.000")," &amp; AUC \cr")</f>
        <v>0.754 &amp; AUC \cr</v>
      </c>
      <c r="X250" t="str">
        <f>_xlfn.CONCAT(TEXT(ROUND(I250,3),"#,##0.000")," &amp; $p$ \cr")</f>
        <v>0.499 &amp; $p$ \cr</v>
      </c>
      <c r="Y250" t="str">
        <f>_xlfn.CONCAT(A250," &amp; ",TEXT(ROUND(K250,4),"#,##0.0000"), " &amp; ", TEXT(ROUND(L250,4),"#,##0.0000"), " &amp; ", TEXT(ROUND(M250,4),"#,##0.0000"), " &amp; ", TEXT(ROUND(J250,4),"#,##0.0000"), " \cr")</f>
        <v>AdaBoost_Hard_Tomek_2_v1 &amp; 0.5127 &amp; 0.1246 &amp; 0.2005 &amp; 0.7542 \cr</v>
      </c>
    </row>
    <row r="251" spans="1:25" x14ac:dyDescent="0.2">
      <c r="A251" t="s">
        <v>468</v>
      </c>
      <c r="B251">
        <v>149394</v>
      </c>
      <c r="C251">
        <v>1377</v>
      </c>
      <c r="D251">
        <v>25177</v>
      </c>
      <c r="E251">
        <v>1444</v>
      </c>
      <c r="F251">
        <f>B251+C251</f>
        <v>150771</v>
      </c>
      <c r="G251">
        <f>D251+E251</f>
        <v>26621</v>
      </c>
      <c r="H251">
        <f>B251+C251+D251+E251</f>
        <v>177392</v>
      </c>
      <c r="I251">
        <v>0.33920342471845799</v>
      </c>
      <c r="J251">
        <v>0.70516011756768104</v>
      </c>
      <c r="K251">
        <f>E251/(C251+E251+0.00001)</f>
        <v>0.511875219738124</v>
      </c>
      <c r="L251">
        <f>E251/(D251+E251+0.00001)</f>
        <v>5.4242890930377187E-2</v>
      </c>
      <c r="M251">
        <f>2/(1/(K251+0.00001)+1/(L251+0.00001))</f>
        <v>9.8107696592027852E-2</v>
      </c>
      <c r="N251">
        <f>(B251+E251)/(B251+C251+D251+E251)</f>
        <v>0.85030892035717509</v>
      </c>
      <c r="O251">
        <f>COUNTIF(A251,"*Linear*")</f>
        <v>0</v>
      </c>
      <c r="P251" t="str">
        <f>LEFT(A251, FIND("_", A251)-1)</f>
        <v>LRC</v>
      </c>
      <c r="Q251" t="str">
        <f>IF(COUNTIF(A251,"*Hard*")=1,"Hard",IF(COUNTIF(A251,"*Medium*")=1,"Medium","Easy"))</f>
        <v>Medium</v>
      </c>
      <c r="R251" t="str">
        <f>_xlfn.CONCAT(B251," &amp; ", C251 )</f>
        <v>149394 &amp; 1377</v>
      </c>
      <c r="S251" t="str">
        <f>_xlfn.CONCAT(D251," &amp; ", E251)</f>
        <v>25177 &amp; 1444</v>
      </c>
      <c r="T251" t="str">
        <f>_xlfn.CONCAT(TEXT(ROUND(K251,3),"#,##0.000")," &amp; Precision \cr")</f>
        <v>0.512 &amp; Precision \cr</v>
      </c>
      <c r="U251" t="str">
        <f>_xlfn.CONCAT(TEXT(ROUND(L251,3),"#,##0.000")," &amp; Recall \cr")</f>
        <v>0.054 &amp; Recall \cr</v>
      </c>
      <c r="V251" t="str">
        <f>_xlfn.CONCAT(TEXT(ROUND(M251,3),"#,##0.000")," &amp; F1 \cr")</f>
        <v>0.098 &amp; F1 \cr</v>
      </c>
      <c r="W251" t="str">
        <f>_xlfn.CONCAT(TEXT(ROUND(J251,3),"#,##0.000")," &amp; AUC \cr")</f>
        <v>0.705 &amp; AUC \cr</v>
      </c>
      <c r="X251" t="str">
        <f>_xlfn.CONCAT(TEXT(ROUND(I251,3),"#,##0.000")," &amp; $p$ \cr")</f>
        <v>0.339 &amp; $p$ \cr</v>
      </c>
      <c r="Y251" t="str">
        <f>_xlfn.CONCAT(A251," &amp; ",TEXT(ROUND(K251,4),"#,##0.0000"), " &amp; ", TEXT(ROUND(L251,4),"#,##0.0000"), " &amp; ", TEXT(ROUND(M251,4),"#,##0.0000"), " &amp; ", TEXT(ROUND(J251,4),"#,##0.0000"), " \cr")</f>
        <v>LRC_Medium_Tomek_1_alpha_0_5_v2 &amp; 0.5119 &amp; 0.0542 &amp; 0.0981 &amp; 0.7052 \cr</v>
      </c>
    </row>
    <row r="252" spans="1:25" x14ac:dyDescent="0.2">
      <c r="A252" t="s">
        <v>18</v>
      </c>
      <c r="B252">
        <v>149663</v>
      </c>
      <c r="C252">
        <v>1108</v>
      </c>
      <c r="D252">
        <v>25463</v>
      </c>
      <c r="E252">
        <v>1158</v>
      </c>
      <c r="F252">
        <f>B252+C252</f>
        <v>150771</v>
      </c>
      <c r="G252">
        <f>D252+E252</f>
        <v>26621</v>
      </c>
      <c r="H252">
        <f>B252+C252+D252+E252</f>
        <v>177392</v>
      </c>
      <c r="I252">
        <v>0.49821180326451098</v>
      </c>
      <c r="J252">
        <v>0.70526036647197798</v>
      </c>
      <c r="K252">
        <f>E252/(C252+E252+0.00001)</f>
        <v>0.51103265440850543</v>
      </c>
      <c r="L252">
        <f>E252/(D252+E252+0.00001)</f>
        <v>4.3499492865219376E-2</v>
      </c>
      <c r="M252">
        <f>2/(1/(K252+0.00001)+1/(L252+0.00001))</f>
        <v>8.0191581026678185E-2</v>
      </c>
      <c r="N252">
        <f>(B252+E252)/(B252+C252+D252+E252)</f>
        <v>0.85021308739965729</v>
      </c>
      <c r="O252">
        <f>COUNTIF(A252,"*Linear*")</f>
        <v>0</v>
      </c>
      <c r="P252" t="str">
        <f>LEFT(A252, FIND("_", A252)-1)</f>
        <v>AdaBoost</v>
      </c>
      <c r="Q252" t="str">
        <f>IF(COUNTIF(A252,"*Hard*")=1,"Hard",IF(COUNTIF(A252,"*Medium*")=1,"Medium","Easy"))</f>
        <v>Medium</v>
      </c>
      <c r="R252" t="str">
        <f>_xlfn.CONCAT(B252," &amp; ", C252 )</f>
        <v>149663 &amp; 1108</v>
      </c>
      <c r="S252" t="str">
        <f>_xlfn.CONCAT(D252," &amp; ", E252)</f>
        <v>25463 &amp; 1158</v>
      </c>
      <c r="T252" t="str">
        <f>_xlfn.CONCAT(TEXT(ROUND(K252,3),"#,##0.000")," &amp; Precision \cr")</f>
        <v>0.511 &amp; Precision \cr</v>
      </c>
      <c r="U252" t="str">
        <f>_xlfn.CONCAT(TEXT(ROUND(L252,3),"#,##0.000")," &amp; Recall \cr")</f>
        <v>0.043 &amp; Recall \cr</v>
      </c>
      <c r="V252" t="str">
        <f>_xlfn.CONCAT(TEXT(ROUND(M252,3),"#,##0.000")," &amp; F1 \cr")</f>
        <v>0.080 &amp; F1 \cr</v>
      </c>
      <c r="W252" t="str">
        <f>_xlfn.CONCAT(TEXT(ROUND(J252,3),"#,##0.000")," &amp; AUC \cr")</f>
        <v>0.705 &amp; AUC \cr</v>
      </c>
      <c r="X252" t="str">
        <f>_xlfn.CONCAT(TEXT(ROUND(I252,3),"#,##0.000")," &amp; $p$ \cr")</f>
        <v>0.498 &amp; $p$ \cr</v>
      </c>
      <c r="Y252" t="str">
        <f>_xlfn.CONCAT(A252," &amp; ",TEXT(ROUND(K252,4),"#,##0.0000"), " &amp; ", TEXT(ROUND(L252,4),"#,##0.0000"), " &amp; ", TEXT(ROUND(M252,4),"#,##0.0000"), " &amp; ", TEXT(ROUND(J252,4),"#,##0.0000"), " \cr")</f>
        <v>AdaBoost_Medium_Tomek_0_v2 &amp; 0.5110 &amp; 0.0435 &amp; 0.0802 &amp; 0.7053 \cr</v>
      </c>
    </row>
    <row r="253" spans="1:25" x14ac:dyDescent="0.2">
      <c r="A253" t="s">
        <v>480</v>
      </c>
      <c r="B253">
        <v>149304</v>
      </c>
      <c r="C253">
        <v>1467</v>
      </c>
      <c r="D253">
        <v>25111</v>
      </c>
      <c r="E253">
        <v>1510</v>
      </c>
      <c r="F253">
        <f>B253+C253</f>
        <v>150771</v>
      </c>
      <c r="G253">
        <f>D253+E253</f>
        <v>26621</v>
      </c>
      <c r="H253">
        <f>B253+C253+D253+E253</f>
        <v>177392</v>
      </c>
      <c r="I253">
        <v>0.34154404786884501</v>
      </c>
      <c r="J253">
        <v>0.70514750668049297</v>
      </c>
      <c r="K253">
        <f>E253/(C253+E253+0.00001)</f>
        <v>0.50722203390251241</v>
      </c>
      <c r="L253">
        <f>E253/(D253+E253+0.00001)</f>
        <v>5.6722136637721299E-2</v>
      </c>
      <c r="M253">
        <f>2/(1/(K253+0.00001)+1/(L253+0.00001))</f>
        <v>0.10205030233328868</v>
      </c>
      <c r="N253">
        <f>(B253+E253)/(B253+C253+D253+E253)</f>
        <v>0.85017362677009112</v>
      </c>
      <c r="O253">
        <f>COUNTIF(A253,"*Linear*")</f>
        <v>0</v>
      </c>
      <c r="P253" t="str">
        <f>LEFT(A253, FIND("_", A253)-1)</f>
        <v>LRC</v>
      </c>
      <c r="Q253" t="str">
        <f>IF(COUNTIF(A253,"*Hard*")=1,"Hard",IF(COUNTIF(A253,"*Medium*")=1,"Medium","Easy"))</f>
        <v>Medium</v>
      </c>
      <c r="R253" t="str">
        <f>_xlfn.CONCAT(B253," &amp; ", C253 )</f>
        <v>149304 &amp; 1467</v>
      </c>
      <c r="S253" t="str">
        <f>_xlfn.CONCAT(D253," &amp; ", E253)</f>
        <v>25111 &amp; 1510</v>
      </c>
      <c r="T253" t="str">
        <f>_xlfn.CONCAT(TEXT(ROUND(K253,3),"#,##0.000")," &amp; Precision \cr")</f>
        <v>0.507 &amp; Precision \cr</v>
      </c>
      <c r="U253" t="str">
        <f>_xlfn.CONCAT(TEXT(ROUND(L253,3),"#,##0.000")," &amp; Recall \cr")</f>
        <v>0.057 &amp; Recall \cr</v>
      </c>
      <c r="V253" t="str">
        <f>_xlfn.CONCAT(TEXT(ROUND(M253,3),"#,##0.000")," &amp; F1 \cr")</f>
        <v>0.102 &amp; F1 \cr</v>
      </c>
      <c r="W253" t="str">
        <f>_xlfn.CONCAT(TEXT(ROUND(J253,3),"#,##0.000")," &amp; AUC \cr")</f>
        <v>0.705 &amp; AUC \cr</v>
      </c>
      <c r="X253" t="str">
        <f>_xlfn.CONCAT(TEXT(ROUND(I253,3),"#,##0.000")," &amp; $p$ \cr")</f>
        <v>0.342 &amp; $p$ \cr</v>
      </c>
      <c r="Y253" t="str">
        <f>_xlfn.CONCAT(A253," &amp; ",TEXT(ROUND(K253,4),"#,##0.0000"), " &amp; ", TEXT(ROUND(L253,4),"#,##0.0000"), " &amp; ", TEXT(ROUND(M253,4),"#,##0.0000"), " &amp; ", TEXT(ROUND(J253,4),"#,##0.0000"), " \cr")</f>
        <v>LRC_Medium_Tomek_2_alpha_0_5_v2 &amp; 0.5072 &amp; 0.0567 &amp; 0.1021 &amp; 0.7051 \cr</v>
      </c>
    </row>
    <row r="254" spans="1:25" x14ac:dyDescent="0.2">
      <c r="A254" t="s">
        <v>10</v>
      </c>
      <c r="B254">
        <v>147698</v>
      </c>
      <c r="C254">
        <v>3073</v>
      </c>
      <c r="D254">
        <v>23483</v>
      </c>
      <c r="E254">
        <v>3138</v>
      </c>
      <c r="F254">
        <f>B254+C254</f>
        <v>150771</v>
      </c>
      <c r="G254">
        <f>D254+E254</f>
        <v>26621</v>
      </c>
      <c r="H254">
        <f>B254+C254+D254+E254</f>
        <v>177392</v>
      </c>
      <c r="I254">
        <v>0.49865263773006602</v>
      </c>
      <c r="J254">
        <v>0.75165526907284497</v>
      </c>
      <c r="K254">
        <f>E254/(C254+E254+0.00001)</f>
        <v>0.50523265093345249</v>
      </c>
      <c r="L254">
        <f>E254/(D254+E254+0.00001)</f>
        <v>0.11787686408554267</v>
      </c>
      <c r="M254">
        <f>2/(1/(K254+0.00001)+1/(L254+0.00001))</f>
        <v>0.19116883500212811</v>
      </c>
      <c r="N254">
        <f>(B254+E254)/(B254+C254+D254+E254)</f>
        <v>0.85029764589158474</v>
      </c>
      <c r="O254">
        <f>COUNTIF(A254,"*Linear*")</f>
        <v>0</v>
      </c>
      <c r="P254" t="str">
        <f>LEFT(A254, FIND("_", A254)-1)</f>
        <v>AdaBoost</v>
      </c>
      <c r="Q254" t="str">
        <f>IF(COUNTIF(A254,"*Hard*")=1,"Hard",IF(COUNTIF(A254,"*Medium*")=1,"Medium","Easy"))</f>
        <v>Hard</v>
      </c>
      <c r="R254" t="str">
        <f>_xlfn.CONCAT(B254," &amp; ", C254 )</f>
        <v>147698 &amp; 3073</v>
      </c>
      <c r="S254" t="str">
        <f>_xlfn.CONCAT(D254," &amp; ", E254)</f>
        <v>23483 &amp; 3138</v>
      </c>
      <c r="T254" t="str">
        <f>_xlfn.CONCAT(TEXT(ROUND(K254,3),"#,##0.000")," &amp; Precision \cr")</f>
        <v>0.505 &amp; Precision \cr</v>
      </c>
      <c r="U254" t="str">
        <f>_xlfn.CONCAT(TEXT(ROUND(L254,3),"#,##0.000")," &amp; Recall \cr")</f>
        <v>0.118 &amp; Recall \cr</v>
      </c>
      <c r="V254" t="str">
        <f>_xlfn.CONCAT(TEXT(ROUND(M254,3),"#,##0.000")," &amp; F1 \cr")</f>
        <v>0.191 &amp; F1 \cr</v>
      </c>
      <c r="W254" t="str">
        <f>_xlfn.CONCAT(TEXT(ROUND(J254,3),"#,##0.000")," &amp; AUC \cr")</f>
        <v>0.752 &amp; AUC \cr</v>
      </c>
      <c r="X254" t="str">
        <f>_xlfn.CONCAT(TEXT(ROUND(I254,3),"#,##0.000")," &amp; $p$ \cr")</f>
        <v>0.499 &amp; $p$ \cr</v>
      </c>
      <c r="Y254" t="str">
        <f>_xlfn.CONCAT(A254," &amp; ",TEXT(ROUND(K254,4),"#,##0.0000"), " &amp; ", TEXT(ROUND(L254,4),"#,##0.0000"), " &amp; ", TEXT(ROUND(M254,4),"#,##0.0000"), " &amp; ", TEXT(ROUND(J254,4),"#,##0.0000"), " \cr")</f>
        <v>AdaBoost_Hard_Tomek_1_v2 &amp; 0.5052 &amp; 0.1179 &amp; 0.1912 &amp; 0.7517 \cr</v>
      </c>
    </row>
    <row r="255" spans="1:25" x14ac:dyDescent="0.2">
      <c r="A255" t="s">
        <v>368</v>
      </c>
      <c r="B255">
        <v>149276</v>
      </c>
      <c r="C255">
        <v>1495</v>
      </c>
      <c r="D255">
        <v>25096</v>
      </c>
      <c r="E255">
        <v>1525</v>
      </c>
      <c r="F255">
        <f>B255+C255</f>
        <v>150771</v>
      </c>
      <c r="G255">
        <f>D255+E255</f>
        <v>26621</v>
      </c>
      <c r="H255">
        <f>B255+C255+D255+E255</f>
        <v>177392</v>
      </c>
      <c r="I255">
        <v>0.49842068671009099</v>
      </c>
      <c r="J255">
        <v>0.70532056467252502</v>
      </c>
      <c r="K255">
        <f>E255/(C255+E255+0.00001)</f>
        <v>0.5049668857451427</v>
      </c>
      <c r="L255">
        <f>E255/(D255+E255+0.00001)</f>
        <v>5.7285601571208593E-2</v>
      </c>
      <c r="M255">
        <f>2/(1/(K255+0.00001)+1/(L255+0.00001))</f>
        <v>0.10291435238603405</v>
      </c>
      <c r="N255">
        <f>(B255+E255)/(B255+C255+D255+E255)</f>
        <v>0.8501003427437539</v>
      </c>
      <c r="O255">
        <f>COUNTIF(A255,"*Linear*")</f>
        <v>0</v>
      </c>
      <c r="P255" t="str">
        <f>LEFT(A255, FIND("_", A255)-1)</f>
        <v>AdaBoost</v>
      </c>
      <c r="Q255" t="str">
        <f>IF(COUNTIF(A255,"*Hard*")=1,"Hard",IF(COUNTIF(A255,"*Medium*")=1,"Medium","Easy"))</f>
        <v>Medium</v>
      </c>
      <c r="R255" t="str">
        <f>_xlfn.CONCAT(B255," &amp; ", C255 )</f>
        <v>149276 &amp; 1495</v>
      </c>
      <c r="S255" t="str">
        <f>_xlfn.CONCAT(D255," &amp; ", E255)</f>
        <v>25096 &amp; 1525</v>
      </c>
      <c r="T255" t="str">
        <f>_xlfn.CONCAT(TEXT(ROUND(K255,3),"#,##0.000")," &amp; Precision \cr")</f>
        <v>0.505 &amp; Precision \cr</v>
      </c>
      <c r="U255" t="str">
        <f>_xlfn.CONCAT(TEXT(ROUND(L255,3),"#,##0.000")," &amp; Recall \cr")</f>
        <v>0.057 &amp; Recall \cr</v>
      </c>
      <c r="V255" t="str">
        <f>_xlfn.CONCAT(TEXT(ROUND(M255,3),"#,##0.000")," &amp; F1 \cr")</f>
        <v>0.103 &amp; F1 \cr</v>
      </c>
      <c r="W255" t="str">
        <f>_xlfn.CONCAT(TEXT(ROUND(J255,3),"#,##0.000")," &amp; AUC \cr")</f>
        <v>0.705 &amp; AUC \cr</v>
      </c>
      <c r="X255" t="str">
        <f>_xlfn.CONCAT(TEXT(ROUND(I255,3),"#,##0.000")," &amp; $p$ \cr")</f>
        <v>0.498 &amp; $p$ \cr</v>
      </c>
      <c r="Y255" t="str">
        <f>_xlfn.CONCAT(A255," &amp; ",TEXT(ROUND(K255,4),"#,##0.0000"), " &amp; ", TEXT(ROUND(L255,4),"#,##0.0000"), " &amp; ", TEXT(ROUND(M255,4),"#,##0.0000"), " &amp; ", TEXT(ROUND(J255,4),"#,##0.0000"), " \cr")</f>
        <v>AdaBoost_Medium_Tomek_2_v2 &amp; 0.5050 &amp; 0.0573 &amp; 0.1029 &amp; 0.7053 \cr</v>
      </c>
    </row>
    <row r="256" spans="1:25" x14ac:dyDescent="0.2">
      <c r="A256" t="s">
        <v>14</v>
      </c>
      <c r="B256">
        <v>147572</v>
      </c>
      <c r="C256">
        <v>3199</v>
      </c>
      <c r="D256">
        <v>23363</v>
      </c>
      <c r="E256">
        <v>3258</v>
      </c>
      <c r="F256">
        <f>B256+C256</f>
        <v>150771</v>
      </c>
      <c r="G256">
        <f>D256+E256</f>
        <v>26621</v>
      </c>
      <c r="H256">
        <f>B256+C256+D256+E256</f>
        <v>177392</v>
      </c>
      <c r="I256">
        <v>0.49870169849067097</v>
      </c>
      <c r="J256">
        <v>0.75170888353121601</v>
      </c>
      <c r="K256">
        <f>E256/(C256+E256+0.00001)</f>
        <v>0.50456868436647251</v>
      </c>
      <c r="L256">
        <f>E256/(D256+E256+0.00001)</f>
        <v>0.12238458355344105</v>
      </c>
      <c r="M256">
        <f>2/(1/(K256+0.00001)+1/(L256+0.00001))</f>
        <v>0.19700265099936029</v>
      </c>
      <c r="N256">
        <f>(B256+E256)/(B256+C256+D256+E256)</f>
        <v>0.85026382249481369</v>
      </c>
      <c r="O256">
        <f>COUNTIF(A256,"*Linear*")</f>
        <v>0</v>
      </c>
      <c r="P256" t="str">
        <f>LEFT(A256, FIND("_", A256)-1)</f>
        <v>AdaBoost</v>
      </c>
      <c r="Q256" t="str">
        <f>IF(COUNTIF(A256,"*Hard*")=1,"Hard",IF(COUNTIF(A256,"*Medium*")=1,"Medium","Easy"))</f>
        <v>Hard</v>
      </c>
      <c r="R256" t="str">
        <f>_xlfn.CONCAT(B256," &amp; ", C256 )</f>
        <v>147572 &amp; 3199</v>
      </c>
      <c r="S256" t="str">
        <f>_xlfn.CONCAT(D256," &amp; ", E256)</f>
        <v>23363 &amp; 3258</v>
      </c>
      <c r="T256" t="str">
        <f>_xlfn.CONCAT(TEXT(ROUND(K256,3),"#,##0.000")," &amp; Precision \cr")</f>
        <v>0.505 &amp; Precision \cr</v>
      </c>
      <c r="U256" t="str">
        <f>_xlfn.CONCAT(TEXT(ROUND(L256,3),"#,##0.000")," &amp; Recall \cr")</f>
        <v>0.122 &amp; Recall \cr</v>
      </c>
      <c r="V256" t="str">
        <f>_xlfn.CONCAT(TEXT(ROUND(M256,3),"#,##0.000")," &amp; F1 \cr")</f>
        <v>0.197 &amp; F1 \cr</v>
      </c>
      <c r="W256" t="str">
        <f>_xlfn.CONCAT(TEXT(ROUND(J256,3),"#,##0.000")," &amp; AUC \cr")</f>
        <v>0.752 &amp; AUC \cr</v>
      </c>
      <c r="X256" t="str">
        <f>_xlfn.CONCAT(TEXT(ROUND(I256,3),"#,##0.000")," &amp; $p$ \cr")</f>
        <v>0.499 &amp; $p$ \cr</v>
      </c>
      <c r="Y256" t="str">
        <f>_xlfn.CONCAT(A256," &amp; ",TEXT(ROUND(K256,4),"#,##0.0000"), " &amp; ", TEXT(ROUND(L256,4),"#,##0.0000"), " &amp; ", TEXT(ROUND(M256,4),"#,##0.0000"), " &amp; ", TEXT(ROUND(J256,4),"#,##0.0000"), " \cr")</f>
        <v>AdaBoost_Hard_Tomek_2_v2 &amp; 0.5046 &amp; 0.1224 &amp; 0.1970 &amp; 0.7517 \cr</v>
      </c>
    </row>
    <row r="257" spans="1:25" x14ac:dyDescent="0.2">
      <c r="A257" t="s">
        <v>364</v>
      </c>
      <c r="B257">
        <v>149270</v>
      </c>
      <c r="C257">
        <v>1501</v>
      </c>
      <c r="D257">
        <v>25107</v>
      </c>
      <c r="E257">
        <v>1514</v>
      </c>
      <c r="F257">
        <f>B257+C257</f>
        <v>150771</v>
      </c>
      <c r="G257">
        <f>D257+E257</f>
        <v>26621</v>
      </c>
      <c r="H257">
        <f>B257+C257+D257+E257</f>
        <v>177392</v>
      </c>
      <c r="I257">
        <v>0.498406425134931</v>
      </c>
      <c r="J257">
        <v>0.70535260114949305</v>
      </c>
      <c r="K257">
        <f>E257/(C257+E257+0.00001)</f>
        <v>0.50215588556498869</v>
      </c>
      <c r="L257">
        <f>E257/(D257+E257+0.00001)</f>
        <v>5.6872393953317911E-2</v>
      </c>
      <c r="M257">
        <f>2/(1/(K257+0.00001)+1/(L257+0.00001))</f>
        <v>0.10218937712226366</v>
      </c>
      <c r="N257">
        <f>(B257+E257)/(B257+C257+D257+E257)</f>
        <v>0.8500045097862361</v>
      </c>
      <c r="O257">
        <f>COUNTIF(A257,"*Linear*")</f>
        <v>0</v>
      </c>
      <c r="P257" t="str">
        <f>LEFT(A257, FIND("_", A257)-1)</f>
        <v>AdaBoost</v>
      </c>
      <c r="Q257" t="str">
        <f>IF(COUNTIF(A257,"*Hard*")=1,"Hard",IF(COUNTIF(A257,"*Medium*")=1,"Medium","Easy"))</f>
        <v>Medium</v>
      </c>
      <c r="R257" t="str">
        <f>_xlfn.CONCAT(B257," &amp; ", C257 )</f>
        <v>149270 &amp; 1501</v>
      </c>
      <c r="S257" t="str">
        <f>_xlfn.CONCAT(D257," &amp; ", E257)</f>
        <v>25107 &amp; 1514</v>
      </c>
      <c r="T257" t="str">
        <f>_xlfn.CONCAT(TEXT(ROUND(K257,3),"#,##0.000")," &amp; Precision \cr")</f>
        <v>0.502 &amp; Precision \cr</v>
      </c>
      <c r="U257" t="str">
        <f>_xlfn.CONCAT(TEXT(ROUND(L257,3),"#,##0.000")," &amp; Recall \cr")</f>
        <v>0.057 &amp; Recall \cr</v>
      </c>
      <c r="V257" t="str">
        <f>_xlfn.CONCAT(TEXT(ROUND(M257,3),"#,##0.000")," &amp; F1 \cr")</f>
        <v>0.102 &amp; F1 \cr</v>
      </c>
      <c r="W257" t="str">
        <f>_xlfn.CONCAT(TEXT(ROUND(J257,3),"#,##0.000")," &amp; AUC \cr")</f>
        <v>0.705 &amp; AUC \cr</v>
      </c>
      <c r="X257" t="str">
        <f>_xlfn.CONCAT(TEXT(ROUND(I257,3),"#,##0.000")," &amp; $p$ \cr")</f>
        <v>0.498 &amp; $p$ \cr</v>
      </c>
      <c r="Y257" t="str">
        <f>_xlfn.CONCAT(A257," &amp; ",TEXT(ROUND(K257,4),"#,##0.0000"), " &amp; ", TEXT(ROUND(L257,4),"#,##0.0000"), " &amp; ", TEXT(ROUND(M257,4),"#,##0.0000"), " &amp; ", TEXT(ROUND(J257,4),"#,##0.0000"), " \cr")</f>
        <v>AdaBoost_Medium_Tomek_1_v2 &amp; 0.5022 &amp; 0.0569 &amp; 0.1022 &amp; 0.7054 \cr</v>
      </c>
    </row>
    <row r="258" spans="1:25" x14ac:dyDescent="0.2">
      <c r="A258" t="s">
        <v>16</v>
      </c>
      <c r="B258">
        <v>149596</v>
      </c>
      <c r="C258">
        <v>1175</v>
      </c>
      <c r="D258">
        <v>25440</v>
      </c>
      <c r="E258">
        <v>1181</v>
      </c>
      <c r="F258">
        <f>B258+C258</f>
        <v>150771</v>
      </c>
      <c r="G258">
        <f>D258+E258</f>
        <v>26621</v>
      </c>
      <c r="H258">
        <f>B258+C258+D258+E258</f>
        <v>177392</v>
      </c>
      <c r="I258">
        <v>0.49832079920590899</v>
      </c>
      <c r="J258">
        <v>0.70132836865905401</v>
      </c>
      <c r="K258">
        <f>E258/(C258+E258+0.00001)</f>
        <v>0.50127334252430666</v>
      </c>
      <c r="L258">
        <f>E258/(D258+E258+0.00001)</f>
        <v>4.4363472429899901E-2</v>
      </c>
      <c r="M258">
        <f>2/(1/(K258+0.00001)+1/(L258+0.00001))</f>
        <v>8.1529935921123467E-2</v>
      </c>
      <c r="N258">
        <f>(B258+E258)/(B258+C258+D258+E258)</f>
        <v>0.84996504915666993</v>
      </c>
      <c r="O258">
        <f>COUNTIF(A258,"*Linear*")</f>
        <v>0</v>
      </c>
      <c r="P258" t="str">
        <f>LEFT(A258, FIND("_", A258)-1)</f>
        <v>AdaBoost</v>
      </c>
      <c r="Q258" t="str">
        <f>IF(COUNTIF(A258,"*Hard*")=1,"Hard",IF(COUNTIF(A258,"*Medium*")=1,"Medium","Easy"))</f>
        <v>Medium</v>
      </c>
      <c r="R258" t="str">
        <f>_xlfn.CONCAT(B258," &amp; ", C258 )</f>
        <v>149596 &amp; 1175</v>
      </c>
      <c r="S258" t="str">
        <f>_xlfn.CONCAT(D258," &amp; ", E258)</f>
        <v>25440 &amp; 1181</v>
      </c>
      <c r="T258" t="str">
        <f>_xlfn.CONCAT(TEXT(ROUND(K258,3),"#,##0.000")," &amp; Precision \cr")</f>
        <v>0.501 &amp; Precision \cr</v>
      </c>
      <c r="U258" t="str">
        <f>_xlfn.CONCAT(TEXT(ROUND(L258,3),"#,##0.000")," &amp; Recall \cr")</f>
        <v>0.044 &amp; Recall \cr</v>
      </c>
      <c r="V258" t="str">
        <f>_xlfn.CONCAT(TEXT(ROUND(M258,3),"#,##0.000")," &amp; F1 \cr")</f>
        <v>0.082 &amp; F1 \cr</v>
      </c>
      <c r="W258" t="str">
        <f>_xlfn.CONCAT(TEXT(ROUND(J258,3),"#,##0.000")," &amp; AUC \cr")</f>
        <v>0.701 &amp; AUC \cr</v>
      </c>
      <c r="X258" t="str">
        <f>_xlfn.CONCAT(TEXT(ROUND(I258,3),"#,##0.000")," &amp; $p$ \cr")</f>
        <v>0.498 &amp; $p$ \cr</v>
      </c>
      <c r="Y258" t="str">
        <f>_xlfn.CONCAT(A258," &amp; ",TEXT(ROUND(K258,4),"#,##0.0000"), " &amp; ", TEXT(ROUND(L258,4),"#,##0.0000"), " &amp; ", TEXT(ROUND(M258,4),"#,##0.0000"), " &amp; ", TEXT(ROUND(J258,4),"#,##0.0000"), " \cr")</f>
        <v>AdaBoost_Medium_Tomek_0_v1 &amp; 0.5013 &amp; 0.0444 &amp; 0.0815 &amp; 0.7013 \cr</v>
      </c>
    </row>
    <row r="259" spans="1:25" x14ac:dyDescent="0.2">
      <c r="A259" t="s">
        <v>350</v>
      </c>
      <c r="B259">
        <v>149638</v>
      </c>
      <c r="C259">
        <v>1133</v>
      </c>
      <c r="D259">
        <v>25489</v>
      </c>
      <c r="E259">
        <v>1132</v>
      </c>
      <c r="F259">
        <f>B259+C259</f>
        <v>150771</v>
      </c>
      <c r="G259">
        <f>D259+E259</f>
        <v>26621</v>
      </c>
      <c r="H259">
        <f>B259+C259+D259+E259</f>
        <v>177392</v>
      </c>
      <c r="I259">
        <v>0.32658009630617002</v>
      </c>
      <c r="J259">
        <v>0.70115780327056298</v>
      </c>
      <c r="K259">
        <f>E259/(C259+E259+0.00001)</f>
        <v>0.49977924724159267</v>
      </c>
      <c r="L259">
        <f>E259/(D259+E259+0.00001)</f>
        <v>4.2522820313841393E-2</v>
      </c>
      <c r="M259">
        <f>2/(1/(K259+0.00001)+1/(L259+0.00001))</f>
        <v>7.8394177627831296E-2</v>
      </c>
      <c r="N259">
        <f>(B259+E259)/(B259+C259+D259+E259)</f>
        <v>0.84992558852710387</v>
      </c>
      <c r="O259">
        <f>COUNTIF(A259,"*Linear*")</f>
        <v>0</v>
      </c>
      <c r="P259" t="str">
        <f>LEFT(A259, FIND("_", A259)-1)</f>
        <v>LRC</v>
      </c>
      <c r="Q259" t="str">
        <f>IF(COUNTIF(A259,"*Hard*")=1,"Hard",IF(COUNTIF(A259,"*Medium*")=1,"Medium","Easy"))</f>
        <v>Medium</v>
      </c>
      <c r="R259" t="str">
        <f>_xlfn.CONCAT(B259," &amp; ", C259 )</f>
        <v>149638 &amp; 1133</v>
      </c>
      <c r="S259" t="str">
        <f>_xlfn.CONCAT(D259," &amp; ", E259)</f>
        <v>25489 &amp; 1132</v>
      </c>
      <c r="T259" t="str">
        <f>_xlfn.CONCAT(TEXT(ROUND(K259,3),"#,##0.000")," &amp; Precision \cr")</f>
        <v>0.500 &amp; Precision \cr</v>
      </c>
      <c r="U259" t="str">
        <f>_xlfn.CONCAT(TEXT(ROUND(L259,3),"#,##0.000")," &amp; Recall \cr")</f>
        <v>0.043 &amp; Recall \cr</v>
      </c>
      <c r="V259" t="str">
        <f>_xlfn.CONCAT(TEXT(ROUND(M259,3),"#,##0.000")," &amp; F1 \cr")</f>
        <v>0.078 &amp; F1 \cr</v>
      </c>
      <c r="W259" t="str">
        <f>_xlfn.CONCAT(TEXT(ROUND(J259,3),"#,##0.000")," &amp; AUC \cr")</f>
        <v>0.701 &amp; AUC \cr</v>
      </c>
      <c r="X259" t="str">
        <f>_xlfn.CONCAT(TEXT(ROUND(I259,3),"#,##0.000")," &amp; $p$ \cr")</f>
        <v>0.327 &amp; $p$ \cr</v>
      </c>
      <c r="Y259" t="str">
        <f>_xlfn.CONCAT(A259," &amp; ",TEXT(ROUND(K259,4),"#,##0.0000"), " &amp; ", TEXT(ROUND(L259,4),"#,##0.0000"), " &amp; ", TEXT(ROUND(M259,4),"#,##0.0000"), " &amp; ", TEXT(ROUND(J259,4),"#,##0.0000"), " \cr")</f>
        <v>LRC_Medium_Tomek_0_alpha_0_5_v1 &amp; 0.4998 &amp; 0.0425 &amp; 0.0784 &amp; 0.7012 \cr</v>
      </c>
    </row>
    <row r="260" spans="1:25" x14ac:dyDescent="0.2">
      <c r="A260" t="s">
        <v>466</v>
      </c>
      <c r="B260">
        <v>149307</v>
      </c>
      <c r="C260">
        <v>1464</v>
      </c>
      <c r="D260">
        <v>25166</v>
      </c>
      <c r="E260">
        <v>1455</v>
      </c>
      <c r="F260">
        <f>B260+C260</f>
        <v>150771</v>
      </c>
      <c r="G260">
        <f>D260+E260</f>
        <v>26621</v>
      </c>
      <c r="H260">
        <f>B260+C260+D260+E260</f>
        <v>177392</v>
      </c>
      <c r="I260">
        <v>0.33932356241483702</v>
      </c>
      <c r="J260">
        <v>0.70116100681860105</v>
      </c>
      <c r="K260">
        <f>E260/(C260+E260+0.00001)</f>
        <v>0.49845837444858382</v>
      </c>
      <c r="L260">
        <f>E260/(D260+E260+0.00001)</f>
        <v>5.4656098548267876E-2</v>
      </c>
      <c r="M260">
        <f>2/(1/(K260+0.00001)+1/(L260+0.00001))</f>
        <v>9.8526931916450178E-2</v>
      </c>
      <c r="N260">
        <f>(B260+E260)/(B260+C260+D260+E260)</f>
        <v>0.84988049066474247</v>
      </c>
      <c r="O260">
        <f>COUNTIF(A260,"*Linear*")</f>
        <v>0</v>
      </c>
      <c r="P260" t="str">
        <f>LEFT(A260, FIND("_", A260)-1)</f>
        <v>LRC</v>
      </c>
      <c r="Q260" t="str">
        <f>IF(COUNTIF(A260,"*Hard*")=1,"Hard",IF(COUNTIF(A260,"*Medium*")=1,"Medium","Easy"))</f>
        <v>Medium</v>
      </c>
      <c r="R260" t="str">
        <f>_xlfn.CONCAT(B260," &amp; ", C260 )</f>
        <v>149307 &amp; 1464</v>
      </c>
      <c r="S260" t="str">
        <f>_xlfn.CONCAT(D260," &amp; ", E260)</f>
        <v>25166 &amp; 1455</v>
      </c>
      <c r="T260" t="str">
        <f>_xlfn.CONCAT(TEXT(ROUND(K260,3),"#,##0.000")," &amp; Precision \cr")</f>
        <v>0.498 &amp; Precision \cr</v>
      </c>
      <c r="U260" t="str">
        <f>_xlfn.CONCAT(TEXT(ROUND(L260,3),"#,##0.000")," &amp; Recall \cr")</f>
        <v>0.055 &amp; Recall \cr</v>
      </c>
      <c r="V260" t="str">
        <f>_xlfn.CONCAT(TEXT(ROUND(M260,3),"#,##0.000")," &amp; F1 \cr")</f>
        <v>0.099 &amp; F1 \cr</v>
      </c>
      <c r="W260" t="str">
        <f>_xlfn.CONCAT(TEXT(ROUND(J260,3),"#,##0.000")," &amp; AUC \cr")</f>
        <v>0.701 &amp; AUC \cr</v>
      </c>
      <c r="X260" t="str">
        <f>_xlfn.CONCAT(TEXT(ROUND(I260,3),"#,##0.000")," &amp; $p$ \cr")</f>
        <v>0.339 &amp; $p$ \cr</v>
      </c>
      <c r="Y260" t="str">
        <f>_xlfn.CONCAT(A260," &amp; ",TEXT(ROUND(K260,4),"#,##0.0000"), " &amp; ", TEXT(ROUND(L260,4),"#,##0.0000"), " &amp; ", TEXT(ROUND(M260,4),"#,##0.0000"), " &amp; ", TEXT(ROUND(J260,4),"#,##0.0000"), " \cr")</f>
        <v>LRC_Medium_Tomek_1_alpha_0_5_v1 &amp; 0.4985 &amp; 0.0547 &amp; 0.0985 &amp; 0.7012 \cr</v>
      </c>
    </row>
    <row r="261" spans="1:25" x14ac:dyDescent="0.2">
      <c r="A261" t="s">
        <v>478</v>
      </c>
      <c r="B261">
        <v>149239</v>
      </c>
      <c r="C261">
        <v>1532</v>
      </c>
      <c r="D261">
        <v>25099</v>
      </c>
      <c r="E261">
        <v>1522</v>
      </c>
      <c r="F261">
        <f>B261+C261</f>
        <v>150771</v>
      </c>
      <c r="G261">
        <f>D261+E261</f>
        <v>26621</v>
      </c>
      <c r="H261">
        <f>B261+C261+D261+E261</f>
        <v>177392</v>
      </c>
      <c r="I261">
        <v>0.34172353711986198</v>
      </c>
      <c r="J261">
        <v>0.70115583549778404</v>
      </c>
      <c r="K261">
        <f>E261/(C261+E261+0.00001)</f>
        <v>0.49836280124963062</v>
      </c>
      <c r="L261">
        <f>E261/(D261+E261+0.00001)</f>
        <v>5.7172908584511135E-2</v>
      </c>
      <c r="M261">
        <f>2/(1/(K261+0.00001)+1/(L261+0.00001))</f>
        <v>0.10259423431494358</v>
      </c>
      <c r="N261">
        <f>(B261+E261)/(B261+C261+D261+E261)</f>
        <v>0.84987485343194735</v>
      </c>
      <c r="O261">
        <f>COUNTIF(A261,"*Linear*")</f>
        <v>0</v>
      </c>
      <c r="P261" t="str">
        <f>LEFT(A261, FIND("_", A261)-1)</f>
        <v>LRC</v>
      </c>
      <c r="Q261" t="str">
        <f>IF(COUNTIF(A261,"*Hard*")=1,"Hard",IF(COUNTIF(A261,"*Medium*")=1,"Medium","Easy"))</f>
        <v>Medium</v>
      </c>
      <c r="R261" t="str">
        <f>_xlfn.CONCAT(B261," &amp; ", C261 )</f>
        <v>149239 &amp; 1532</v>
      </c>
      <c r="S261" t="str">
        <f>_xlfn.CONCAT(D261," &amp; ", E261)</f>
        <v>25099 &amp; 1522</v>
      </c>
      <c r="T261" t="str">
        <f>_xlfn.CONCAT(TEXT(ROUND(K261,3),"#,##0.000")," &amp; Precision \cr")</f>
        <v>0.498 &amp; Precision \cr</v>
      </c>
      <c r="U261" t="str">
        <f>_xlfn.CONCAT(TEXT(ROUND(L261,3),"#,##0.000")," &amp; Recall \cr")</f>
        <v>0.057 &amp; Recall \cr</v>
      </c>
      <c r="V261" t="str">
        <f>_xlfn.CONCAT(TEXT(ROUND(M261,3),"#,##0.000")," &amp; F1 \cr")</f>
        <v>0.103 &amp; F1 \cr</v>
      </c>
      <c r="W261" t="str">
        <f>_xlfn.CONCAT(TEXT(ROUND(J261,3),"#,##0.000")," &amp; AUC \cr")</f>
        <v>0.701 &amp; AUC \cr</v>
      </c>
      <c r="X261" t="str">
        <f>_xlfn.CONCAT(TEXT(ROUND(I261,3),"#,##0.000")," &amp; $p$ \cr")</f>
        <v>0.342 &amp; $p$ \cr</v>
      </c>
      <c r="Y261" t="str">
        <f>_xlfn.CONCAT(A261," &amp; ",TEXT(ROUND(K261,4),"#,##0.0000"), " &amp; ", TEXT(ROUND(L261,4),"#,##0.0000"), " &amp; ", TEXT(ROUND(M261,4),"#,##0.0000"), " &amp; ", TEXT(ROUND(J261,4),"#,##0.0000"), " \cr")</f>
        <v>LRC_Medium_Tomek_2_alpha_0_5_v1 &amp; 0.4984 &amp; 0.0572 &amp; 0.1026 &amp; 0.7012 \cr</v>
      </c>
    </row>
    <row r="262" spans="1:25" x14ac:dyDescent="0.2">
      <c r="A262" t="s">
        <v>362</v>
      </c>
      <c r="B262">
        <v>149290</v>
      </c>
      <c r="C262">
        <v>1481</v>
      </c>
      <c r="D262">
        <v>25150</v>
      </c>
      <c r="E262">
        <v>1471</v>
      </c>
      <c r="F262">
        <f>B262+C262</f>
        <v>150771</v>
      </c>
      <c r="G262">
        <f>D262+E262</f>
        <v>26621</v>
      </c>
      <c r="H262">
        <f>B262+C262+D262+E262</f>
        <v>177392</v>
      </c>
      <c r="I262">
        <v>0.49849102953369101</v>
      </c>
      <c r="J262">
        <v>0.70134742937123995</v>
      </c>
      <c r="K262">
        <f>E262/(C262+E262+0.00001)</f>
        <v>0.49830623137430136</v>
      </c>
      <c r="L262">
        <f>E262/(D262+E262+0.00001)</f>
        <v>5.5257127810654325E-2</v>
      </c>
      <c r="M262">
        <f>2/(1/(K262+0.00001)+1/(L262+0.00001))</f>
        <v>9.9499041625944723E-2</v>
      </c>
      <c r="N262">
        <f>(B262+E262)/(B262+C262+D262+E262)</f>
        <v>0.84987485343194735</v>
      </c>
      <c r="O262">
        <f>COUNTIF(A262,"*Linear*")</f>
        <v>0</v>
      </c>
      <c r="P262" t="str">
        <f>LEFT(A262, FIND("_", A262)-1)</f>
        <v>AdaBoost</v>
      </c>
      <c r="Q262" t="str">
        <f>IF(COUNTIF(A262,"*Hard*")=1,"Hard",IF(COUNTIF(A262,"*Medium*")=1,"Medium","Easy"))</f>
        <v>Medium</v>
      </c>
      <c r="R262" t="str">
        <f>_xlfn.CONCAT(B262," &amp; ", C262 )</f>
        <v>149290 &amp; 1481</v>
      </c>
      <c r="S262" t="str">
        <f>_xlfn.CONCAT(D262," &amp; ", E262)</f>
        <v>25150 &amp; 1471</v>
      </c>
      <c r="T262" t="str">
        <f>_xlfn.CONCAT(TEXT(ROUND(K262,3),"#,##0.000")," &amp; Precision \cr")</f>
        <v>0.498 &amp; Precision \cr</v>
      </c>
      <c r="U262" t="str">
        <f>_xlfn.CONCAT(TEXT(ROUND(L262,3),"#,##0.000")," &amp; Recall \cr")</f>
        <v>0.055 &amp; Recall \cr</v>
      </c>
      <c r="V262" t="str">
        <f>_xlfn.CONCAT(TEXT(ROUND(M262,3),"#,##0.000")," &amp; F1 \cr")</f>
        <v>0.099 &amp; F1 \cr</v>
      </c>
      <c r="W262" t="str">
        <f>_xlfn.CONCAT(TEXT(ROUND(J262,3),"#,##0.000")," &amp; AUC \cr")</f>
        <v>0.701 &amp; AUC \cr</v>
      </c>
      <c r="X262" t="str">
        <f>_xlfn.CONCAT(TEXT(ROUND(I262,3),"#,##0.000")," &amp; $p$ \cr")</f>
        <v>0.498 &amp; $p$ \cr</v>
      </c>
      <c r="Y262" t="str">
        <f>_xlfn.CONCAT(A262," &amp; ",TEXT(ROUND(K262,4),"#,##0.0000"), " &amp; ", TEXT(ROUND(L262,4),"#,##0.0000"), " &amp; ", TEXT(ROUND(M262,4),"#,##0.0000"), " &amp; ", TEXT(ROUND(J262,4),"#,##0.0000"), " \cr")</f>
        <v>AdaBoost_Medium_Tomek_1_v1 &amp; 0.4983 &amp; 0.0553 &amp; 0.0995 &amp; 0.7013 \cr</v>
      </c>
    </row>
    <row r="263" spans="1:25" x14ac:dyDescent="0.2">
      <c r="A263" t="s">
        <v>366</v>
      </c>
      <c r="B263">
        <v>149161</v>
      </c>
      <c r="C263">
        <v>1610</v>
      </c>
      <c r="D263">
        <v>25059</v>
      </c>
      <c r="E263">
        <v>1562</v>
      </c>
      <c r="F263">
        <f>B263+C263</f>
        <v>150771</v>
      </c>
      <c r="G263">
        <f>D263+E263</f>
        <v>26621</v>
      </c>
      <c r="H263">
        <f>B263+C263+D263+E263</f>
        <v>177392</v>
      </c>
      <c r="I263">
        <v>0.49853238384725901</v>
      </c>
      <c r="J263">
        <v>0.70140821095238504</v>
      </c>
      <c r="K263">
        <f>E263/(C263+E263+0.00001)</f>
        <v>0.49243379416004474</v>
      </c>
      <c r="L263">
        <f>E263/(D263+E263+0.00001)</f>
        <v>5.8675481740477264E-2</v>
      </c>
      <c r="M263">
        <f>2/(1/(K263+0.00001)+1/(L263+0.00001))</f>
        <v>0.10487303997114075</v>
      </c>
      <c r="N263">
        <f>(B263+E263)/(B263+C263+D263+E263)</f>
        <v>0.84966063858573104</v>
      </c>
      <c r="O263">
        <f>COUNTIF(A263,"*Linear*")</f>
        <v>0</v>
      </c>
      <c r="P263" t="str">
        <f>LEFT(A263, FIND("_", A263)-1)</f>
        <v>AdaBoost</v>
      </c>
      <c r="Q263" t="str">
        <f>IF(COUNTIF(A263,"*Hard*")=1,"Hard",IF(COUNTIF(A263,"*Medium*")=1,"Medium","Easy"))</f>
        <v>Medium</v>
      </c>
      <c r="R263" t="str">
        <f>_xlfn.CONCAT(B263," &amp; ", C263 )</f>
        <v>149161 &amp; 1610</v>
      </c>
      <c r="S263" t="str">
        <f>_xlfn.CONCAT(D263," &amp; ", E263)</f>
        <v>25059 &amp; 1562</v>
      </c>
      <c r="T263" t="str">
        <f>_xlfn.CONCAT(TEXT(ROUND(K263,3),"#,##0.000")," &amp; Precision \cr")</f>
        <v>0.492 &amp; Precision \cr</v>
      </c>
      <c r="U263" t="str">
        <f>_xlfn.CONCAT(TEXT(ROUND(L263,3),"#,##0.000")," &amp; Recall \cr")</f>
        <v>0.059 &amp; Recall \cr</v>
      </c>
      <c r="V263" t="str">
        <f>_xlfn.CONCAT(TEXT(ROUND(M263,3),"#,##0.000")," &amp; F1 \cr")</f>
        <v>0.105 &amp; F1 \cr</v>
      </c>
      <c r="W263" t="str">
        <f>_xlfn.CONCAT(TEXT(ROUND(J263,3),"#,##0.000")," &amp; AUC \cr")</f>
        <v>0.701 &amp; AUC \cr</v>
      </c>
      <c r="X263" t="str">
        <f>_xlfn.CONCAT(TEXT(ROUND(I263,3),"#,##0.000")," &amp; $p$ \cr")</f>
        <v>0.499 &amp; $p$ \cr</v>
      </c>
      <c r="Y263" t="str">
        <f>_xlfn.CONCAT(A263," &amp; ",TEXT(ROUND(K263,4),"#,##0.0000"), " &amp; ", TEXT(ROUND(L263,4),"#,##0.0000"), " &amp; ", TEXT(ROUND(M263,4),"#,##0.0000"), " &amp; ", TEXT(ROUND(J263,4),"#,##0.0000"), " \cr")</f>
        <v>AdaBoost_Medium_Tomek_2_v1 &amp; 0.4924 &amp; 0.0587 &amp; 0.1049 &amp; 0.7014 \cr</v>
      </c>
    </row>
    <row r="264" spans="1:25" x14ac:dyDescent="0.2">
      <c r="A264" t="s">
        <v>88</v>
      </c>
      <c r="B264">
        <v>139948</v>
      </c>
      <c r="C264">
        <v>10823</v>
      </c>
      <c r="D264">
        <v>17330</v>
      </c>
      <c r="E264">
        <v>9291</v>
      </c>
      <c r="F264">
        <f>B264+C264</f>
        <v>150771</v>
      </c>
      <c r="G264">
        <f>D264+E264</f>
        <v>26621</v>
      </c>
      <c r="H264">
        <f>B264+C264+D264+E264</f>
        <v>177392</v>
      </c>
      <c r="I264">
        <v>0.52711801951844195</v>
      </c>
      <c r="J264">
        <v>0.77527808704818402</v>
      </c>
      <c r="K264">
        <f>E264/(C264+E264+0.00001)</f>
        <v>0.46191707245604202</v>
      </c>
      <c r="L264">
        <f>E264/(D264+E264+0.00001)</f>
        <v>0.34901017980203214</v>
      </c>
      <c r="M264">
        <f>2/(1/(K264+0.00001)+1/(L264+0.00001))</f>
        <v>0.39761370282743669</v>
      </c>
      <c r="N264">
        <f>(B264+E264)/(B264+C264+D264+E264)</f>
        <v>0.8412949851177054</v>
      </c>
      <c r="O264">
        <f>COUNTIF(A264,"*Linear*")</f>
        <v>0</v>
      </c>
      <c r="P264" t="str">
        <f>LEFT(A264, FIND("_", A264)-1)</f>
        <v>KBFC</v>
      </c>
      <c r="Q264" t="str">
        <f>IF(COUNTIF(A264,"*Hard*")=1,"Hard",IF(COUNTIF(A264,"*Medium*")=1,"Medium","Easy"))</f>
        <v>Hard</v>
      </c>
      <c r="R264" t="str">
        <f>_xlfn.CONCAT(B264," &amp; ", C264 )</f>
        <v>139948 &amp; 10823</v>
      </c>
      <c r="S264" t="str">
        <f>_xlfn.CONCAT(D264," &amp; ", E264)</f>
        <v>17330 &amp; 9291</v>
      </c>
      <c r="T264" t="str">
        <f>_xlfn.CONCAT(TEXT(ROUND(K264,3),"#,##0.000")," &amp; Precision \cr")</f>
        <v>0.462 &amp; Precision \cr</v>
      </c>
      <c r="U264" t="str">
        <f>_xlfn.CONCAT(TEXT(ROUND(L264,3),"#,##0.000")," &amp; Recall \cr")</f>
        <v>0.349 &amp; Recall \cr</v>
      </c>
      <c r="V264" t="str">
        <f>_xlfn.CONCAT(TEXT(ROUND(M264,3),"#,##0.000")," &amp; F1 \cr")</f>
        <v>0.398 &amp; F1 \cr</v>
      </c>
      <c r="W264" t="str">
        <f>_xlfn.CONCAT(TEXT(ROUND(J264,3),"#,##0.000")," &amp; AUC \cr")</f>
        <v>0.775 &amp; AUC \cr</v>
      </c>
      <c r="X264" t="str">
        <f>_xlfn.CONCAT(TEXT(ROUND(I264,3),"#,##0.000")," &amp; $p$ \cr")</f>
        <v>0.527 &amp; $p$ \cr</v>
      </c>
      <c r="Y264" t="str">
        <f>_xlfn.CONCAT(A264," &amp; ",TEXT(ROUND(K264,4),"#,##0.0000"), " &amp; ", TEXT(ROUND(L264,4),"#,##0.0000"), " &amp; ", TEXT(ROUND(M264,4),"#,##0.0000"), " &amp; ", TEXT(ROUND(J264,4),"#,##0.0000"), " \cr")</f>
        <v>KBFC_Hard_Tomek_0_alpha_0_5_gamma_0_0_v1 &amp; 0.4619 &amp; 0.3490 &amp; 0.3976 &amp; 0.7753 \cr</v>
      </c>
    </row>
    <row r="265" spans="1:25" x14ac:dyDescent="0.2">
      <c r="A265" t="s">
        <v>116</v>
      </c>
      <c r="B265">
        <v>138437</v>
      </c>
      <c r="C265">
        <v>12334</v>
      </c>
      <c r="D265">
        <v>16527</v>
      </c>
      <c r="E265">
        <v>10094</v>
      </c>
      <c r="F265">
        <f>B265+C265</f>
        <v>150771</v>
      </c>
      <c r="G265">
        <f>D265+E265</f>
        <v>26621</v>
      </c>
      <c r="H265">
        <f>B265+C265+D265+E265</f>
        <v>177392</v>
      </c>
      <c r="I265">
        <v>0.54439947322010995</v>
      </c>
      <c r="J265">
        <v>0.77584326188623698</v>
      </c>
      <c r="K265">
        <f>E265/(C265+E265+0.00001)</f>
        <v>0.45006242177186445</v>
      </c>
      <c r="L265">
        <f>E265/(D265+E265+0.00001)</f>
        <v>0.37917433590805216</v>
      </c>
      <c r="M265">
        <f>2/(1/(K265+0.00001)+1/(L265+0.00001))</f>
        <v>0.41159848449728548</v>
      </c>
      <c r="N265">
        <f>(B265+E265)/(B265+C265+D265+E265)</f>
        <v>0.83730382429872829</v>
      </c>
      <c r="O265">
        <f>COUNTIF(A265,"*Linear*")</f>
        <v>0</v>
      </c>
      <c r="P265" t="str">
        <f>LEFT(A265, FIND("_", A265)-1)</f>
        <v>KBFC</v>
      </c>
      <c r="Q265" t="str">
        <f>IF(COUNTIF(A265,"*Hard*")=1,"Hard",IF(COUNTIF(A265,"*Medium*")=1,"Medium","Easy"))</f>
        <v>Hard</v>
      </c>
      <c r="R265" t="str">
        <f>_xlfn.CONCAT(B265," &amp; ", C265 )</f>
        <v>138437 &amp; 12334</v>
      </c>
      <c r="S265" t="str">
        <f>_xlfn.CONCAT(D265," &amp; ", E265)</f>
        <v>16527 &amp; 10094</v>
      </c>
      <c r="T265" t="str">
        <f>_xlfn.CONCAT(TEXT(ROUND(K265,3),"#,##0.000")," &amp; Precision \cr")</f>
        <v>0.450 &amp; Precision \cr</v>
      </c>
      <c r="U265" t="str">
        <f>_xlfn.CONCAT(TEXT(ROUND(L265,3),"#,##0.000")," &amp; Recall \cr")</f>
        <v>0.379 &amp; Recall \cr</v>
      </c>
      <c r="V265" t="str">
        <f>_xlfn.CONCAT(TEXT(ROUND(M265,3),"#,##0.000")," &amp; F1 \cr")</f>
        <v>0.412 &amp; F1 \cr</v>
      </c>
      <c r="W265" t="str">
        <f>_xlfn.CONCAT(TEXT(ROUND(J265,3),"#,##0.000")," &amp; AUC \cr")</f>
        <v>0.776 &amp; AUC \cr</v>
      </c>
      <c r="X265" t="str">
        <f>_xlfn.CONCAT(TEXT(ROUND(I265,3),"#,##0.000")," &amp; $p$ \cr")</f>
        <v>0.544 &amp; $p$ \cr</v>
      </c>
      <c r="Y265" t="str">
        <f>_xlfn.CONCAT(A265," &amp; ",TEXT(ROUND(K265,4),"#,##0.0000"), " &amp; ", TEXT(ROUND(L265,4),"#,##0.0000"), " &amp; ", TEXT(ROUND(M265,4),"#,##0.0000"), " &amp; ", TEXT(ROUND(J265,4),"#,##0.0000"), " \cr")</f>
        <v>KBFC_Hard_Tomek_1_alpha_0_5_gamma_0_0_v1 &amp; 0.4501 &amp; 0.3792 &amp; 0.4116 &amp; 0.7758 \cr</v>
      </c>
    </row>
    <row r="266" spans="1:25" x14ac:dyDescent="0.2">
      <c r="A266" t="s">
        <v>118</v>
      </c>
      <c r="B266">
        <v>138807</v>
      </c>
      <c r="C266">
        <v>11964</v>
      </c>
      <c r="D266">
        <v>16942</v>
      </c>
      <c r="E266">
        <v>9679</v>
      </c>
      <c r="F266">
        <f>B266+C266</f>
        <v>150771</v>
      </c>
      <c r="G266">
        <f>D266+E266</f>
        <v>26621</v>
      </c>
      <c r="H266">
        <f>B266+C266+D266+E266</f>
        <v>177392</v>
      </c>
      <c r="I266">
        <v>0.54391405666363402</v>
      </c>
      <c r="J266">
        <v>0.77452867456296104</v>
      </c>
      <c r="K266">
        <f>E266/(C266+E266+0.00001)</f>
        <v>0.44721156935396594</v>
      </c>
      <c r="L266">
        <f>E266/(D266+E266+0.00001)</f>
        <v>0.36358513941490361</v>
      </c>
      <c r="M266">
        <f>2/(1/(K266+0.00001)+1/(L266+0.00001))</f>
        <v>0.40109580155423258</v>
      </c>
      <c r="N266">
        <f>(B266+E266)/(B266+C266+D266+E266)</f>
        <v>0.83705014882294582</v>
      </c>
      <c r="O266">
        <f>COUNTIF(A266,"*Linear*")</f>
        <v>0</v>
      </c>
      <c r="P266" t="str">
        <f>LEFT(A266, FIND("_", A266)-1)</f>
        <v>KBFC</v>
      </c>
      <c r="Q266" t="str">
        <f>IF(COUNTIF(A266,"*Hard*")=1,"Hard",IF(COUNTIF(A266,"*Medium*")=1,"Medium","Easy"))</f>
        <v>Hard</v>
      </c>
      <c r="R266" t="str">
        <f>_xlfn.CONCAT(B266," &amp; ", C266 )</f>
        <v>138807 &amp; 11964</v>
      </c>
      <c r="S266" t="str">
        <f>_xlfn.CONCAT(D266," &amp; ", E266)</f>
        <v>16942 &amp; 9679</v>
      </c>
      <c r="T266" t="str">
        <f>_xlfn.CONCAT(TEXT(ROUND(K266,3),"#,##0.000")," &amp; Precision \cr")</f>
        <v>0.447 &amp; Precision \cr</v>
      </c>
      <c r="U266" t="str">
        <f>_xlfn.CONCAT(TEXT(ROUND(L266,3),"#,##0.000")," &amp; Recall \cr")</f>
        <v>0.364 &amp; Recall \cr</v>
      </c>
      <c r="V266" t="str">
        <f>_xlfn.CONCAT(TEXT(ROUND(M266,3),"#,##0.000")," &amp; F1 \cr")</f>
        <v>0.401 &amp; F1 \cr</v>
      </c>
      <c r="W266" t="str">
        <f>_xlfn.CONCAT(TEXT(ROUND(J266,3),"#,##0.000")," &amp; AUC \cr")</f>
        <v>0.775 &amp; AUC \cr</v>
      </c>
      <c r="X266" t="str">
        <f>_xlfn.CONCAT(TEXT(ROUND(I266,3),"#,##0.000")," &amp; $p$ \cr")</f>
        <v>0.544 &amp; $p$ \cr</v>
      </c>
      <c r="Y266" t="str">
        <f>_xlfn.CONCAT(A266," &amp; ",TEXT(ROUND(K266,4),"#,##0.0000"), " &amp; ", TEXT(ROUND(L266,4),"#,##0.0000"), " &amp; ", TEXT(ROUND(M266,4),"#,##0.0000"), " &amp; ", TEXT(ROUND(J266,4),"#,##0.0000"), " \cr")</f>
        <v>KBFC_Hard_Tomek_1_alpha_0_5_gamma_0_0_v2 &amp; 0.4472 &amp; 0.3636 &amp; 0.4011 &amp; 0.7745 \cr</v>
      </c>
    </row>
    <row r="267" spans="1:25" x14ac:dyDescent="0.2">
      <c r="A267" t="s">
        <v>322</v>
      </c>
      <c r="B267">
        <v>141739</v>
      </c>
      <c r="C267">
        <v>9032</v>
      </c>
      <c r="D267">
        <v>19362</v>
      </c>
      <c r="E267">
        <v>7259</v>
      </c>
      <c r="F267">
        <f>B267+C267</f>
        <v>150771</v>
      </c>
      <c r="G267">
        <f>D267+E267</f>
        <v>26621</v>
      </c>
      <c r="H267">
        <f>B267+C267+D267+E267</f>
        <v>177392</v>
      </c>
      <c r="I267">
        <v>0.488182810997001</v>
      </c>
      <c r="J267">
        <v>0.75515260399182604</v>
      </c>
      <c r="K267">
        <f>E267/(C267+E267+0.00001)</f>
        <v>0.44558345071169148</v>
      </c>
      <c r="L267">
        <f>E267/(D267+E267+0.00001)</f>
        <v>0.27267946347895289</v>
      </c>
      <c r="M267">
        <f>2/(1/(K267+0.00001)+1/(L267+0.00001))</f>
        <v>0.33833086268304569</v>
      </c>
      <c r="N267">
        <f>(B267+E267)/(B267+C267+D267+E267)</f>
        <v>0.83993641201407054</v>
      </c>
      <c r="O267">
        <f>COUNTIF(A267,"*Linear*")</f>
        <v>0</v>
      </c>
      <c r="P267" t="str">
        <f>LEFT(A267, FIND("_", A267)-1)</f>
        <v>LRC</v>
      </c>
      <c r="Q267" t="str">
        <f>IF(COUNTIF(A267,"*Hard*")=1,"Hard",IF(COUNTIF(A267,"*Medium*")=1,"Medium","Easy"))</f>
        <v>Hard</v>
      </c>
      <c r="R267" t="str">
        <f>_xlfn.CONCAT(B267," &amp; ", C267 )</f>
        <v>141739 &amp; 9032</v>
      </c>
      <c r="S267" t="str">
        <f>_xlfn.CONCAT(D267," &amp; ", E267)</f>
        <v>19362 &amp; 7259</v>
      </c>
      <c r="T267" t="str">
        <f>_xlfn.CONCAT(TEXT(ROUND(K267,3),"#,##0.000")," &amp; Precision \cr")</f>
        <v>0.446 &amp; Precision \cr</v>
      </c>
      <c r="U267" t="str">
        <f>_xlfn.CONCAT(TEXT(ROUND(L267,3),"#,##0.000")," &amp; Recall \cr")</f>
        <v>0.273 &amp; Recall \cr</v>
      </c>
      <c r="V267" t="str">
        <f>_xlfn.CONCAT(TEXT(ROUND(M267,3),"#,##0.000")," &amp; F1 \cr")</f>
        <v>0.338 &amp; F1 \cr</v>
      </c>
      <c r="W267" t="str">
        <f>_xlfn.CONCAT(TEXT(ROUND(J267,3),"#,##0.000")," &amp; AUC \cr")</f>
        <v>0.755 &amp; AUC \cr</v>
      </c>
      <c r="X267" t="str">
        <f>_xlfn.CONCAT(TEXT(ROUND(I267,3),"#,##0.000")," &amp; $p$ \cr")</f>
        <v>0.488 &amp; $p$ \cr</v>
      </c>
      <c r="Y267" t="str">
        <f>_xlfn.CONCAT(A267," &amp; ",TEXT(ROUND(K267,4),"#,##0.0000"), " &amp; ", TEXT(ROUND(L267,4),"#,##0.0000"), " &amp; ", TEXT(ROUND(M267,4),"#,##0.0000"), " &amp; ", TEXT(ROUND(J267,4),"#,##0.0000"), " \cr")</f>
        <v>LRC_Hard_Tomek_0_alpha_target_v1 &amp; 0.4456 &amp; 0.2727 &amp; 0.3383 &amp; 0.7552 \cr</v>
      </c>
    </row>
    <row r="268" spans="1:25" x14ac:dyDescent="0.2">
      <c r="A268" t="s">
        <v>146</v>
      </c>
      <c r="B268">
        <v>138590</v>
      </c>
      <c r="C268">
        <v>12181</v>
      </c>
      <c r="D268">
        <v>16886</v>
      </c>
      <c r="E268">
        <v>9735</v>
      </c>
      <c r="F268">
        <f>B268+C268</f>
        <v>150771</v>
      </c>
      <c r="G268">
        <f>D268+E268</f>
        <v>26621</v>
      </c>
      <c r="H268">
        <f>B268+C268+D268+E268</f>
        <v>177392</v>
      </c>
      <c r="I268">
        <v>0.55634616194595599</v>
      </c>
      <c r="J268">
        <v>0.77459260313549405</v>
      </c>
      <c r="K268">
        <f>E268/(C268+E268+0.00001)</f>
        <v>0.44419602096906552</v>
      </c>
      <c r="L268">
        <f>E268/(D268+E268+0.00001)</f>
        <v>0.36568874183325617</v>
      </c>
      <c r="M268">
        <f>2/(1/(K268+0.00001)+1/(L268+0.00001))</f>
        <v>0.40114737051569443</v>
      </c>
      <c r="N268">
        <f>(B268+E268)/(B268+C268+D268+E268)</f>
        <v>0.83614255434292417</v>
      </c>
      <c r="O268">
        <f>COUNTIF(A268,"*Linear*")</f>
        <v>0</v>
      </c>
      <c r="P268" t="str">
        <f>LEFT(A268, FIND("_", A268)-1)</f>
        <v>KBFC</v>
      </c>
      <c r="Q268" t="str">
        <f>IF(COUNTIF(A268,"*Hard*")=1,"Hard",IF(COUNTIF(A268,"*Medium*")=1,"Medium","Easy"))</f>
        <v>Hard</v>
      </c>
      <c r="R268" t="str">
        <f>_xlfn.CONCAT(B268," &amp; ", C268 )</f>
        <v>138590 &amp; 12181</v>
      </c>
      <c r="S268" t="str">
        <f>_xlfn.CONCAT(D268," &amp; ", E268)</f>
        <v>16886 &amp; 9735</v>
      </c>
      <c r="T268" t="str">
        <f>_xlfn.CONCAT(TEXT(ROUND(K268,3),"#,##0.000")," &amp; Precision \cr")</f>
        <v>0.444 &amp; Precision \cr</v>
      </c>
      <c r="U268" t="str">
        <f>_xlfn.CONCAT(TEXT(ROUND(L268,3),"#,##0.000")," &amp; Recall \cr")</f>
        <v>0.366 &amp; Recall \cr</v>
      </c>
      <c r="V268" t="str">
        <f>_xlfn.CONCAT(TEXT(ROUND(M268,3),"#,##0.000")," &amp; F1 \cr")</f>
        <v>0.401 &amp; F1 \cr</v>
      </c>
      <c r="W268" t="str">
        <f>_xlfn.CONCAT(TEXT(ROUND(J268,3),"#,##0.000")," &amp; AUC \cr")</f>
        <v>0.775 &amp; AUC \cr</v>
      </c>
      <c r="X268" t="str">
        <f>_xlfn.CONCAT(TEXT(ROUND(I268,3),"#,##0.000")," &amp; $p$ \cr")</f>
        <v>0.556 &amp; $p$ \cr</v>
      </c>
      <c r="Y268" t="str">
        <f>_xlfn.CONCAT(A268," &amp; ",TEXT(ROUND(K268,4),"#,##0.0000"), " &amp; ", TEXT(ROUND(L268,4),"#,##0.0000"), " &amp; ", TEXT(ROUND(M268,4),"#,##0.0000"), " &amp; ", TEXT(ROUND(J268,4),"#,##0.0000"), " \cr")</f>
        <v>KBFC_Hard_Tomek_2_alpha_0_5_gamma_0_0_v2 &amp; 0.4442 &amp; 0.3657 &amp; 0.4011 &amp; 0.7746 \cr</v>
      </c>
    </row>
    <row r="269" spans="1:25" x14ac:dyDescent="0.2">
      <c r="A269" t="s">
        <v>324</v>
      </c>
      <c r="B269">
        <v>141583</v>
      </c>
      <c r="C269">
        <v>9188</v>
      </c>
      <c r="D269">
        <v>19435</v>
      </c>
      <c r="E269">
        <v>7186</v>
      </c>
      <c r="F269">
        <f>B269+C269</f>
        <v>150771</v>
      </c>
      <c r="G269">
        <f>D269+E269</f>
        <v>26621</v>
      </c>
      <c r="H269">
        <f>B269+C269+D269+E269</f>
        <v>177392</v>
      </c>
      <c r="I269">
        <v>0.492378996845725</v>
      </c>
      <c r="J269">
        <v>0.75265358089645895</v>
      </c>
      <c r="K269">
        <f>E269/(C269+E269+0.00001)</f>
        <v>0.43886649539583089</v>
      </c>
      <c r="L269">
        <f>E269/(D269+E269+0.00001)</f>
        <v>0.26993726746931473</v>
      </c>
      <c r="M269">
        <f>2/(1/(K269+0.00001)+1/(L269+0.00001))</f>
        <v>0.33428199475065717</v>
      </c>
      <c r="N269">
        <f>(B269+E269)/(B269+C269+D269+E269)</f>
        <v>0.83864548570397768</v>
      </c>
      <c r="O269">
        <f>COUNTIF(A269,"*Linear*")</f>
        <v>0</v>
      </c>
      <c r="P269" t="str">
        <f>LEFT(A269, FIND("_", A269)-1)</f>
        <v>LRC</v>
      </c>
      <c r="Q269" t="str">
        <f>IF(COUNTIF(A269,"*Hard*")=1,"Hard",IF(COUNTIF(A269,"*Medium*")=1,"Medium","Easy"))</f>
        <v>Hard</v>
      </c>
      <c r="R269" t="str">
        <f>_xlfn.CONCAT(B269," &amp; ", C269 )</f>
        <v>141583 &amp; 9188</v>
      </c>
      <c r="S269" t="str">
        <f>_xlfn.CONCAT(D269," &amp; ", E269)</f>
        <v>19435 &amp; 7186</v>
      </c>
      <c r="T269" t="str">
        <f>_xlfn.CONCAT(TEXT(ROUND(K269,3),"#,##0.000")," &amp; Precision \cr")</f>
        <v>0.439 &amp; Precision \cr</v>
      </c>
      <c r="U269" t="str">
        <f>_xlfn.CONCAT(TEXT(ROUND(L269,3),"#,##0.000")," &amp; Recall \cr")</f>
        <v>0.270 &amp; Recall \cr</v>
      </c>
      <c r="V269" t="str">
        <f>_xlfn.CONCAT(TEXT(ROUND(M269,3),"#,##0.000")," &amp; F1 \cr")</f>
        <v>0.334 &amp; F1 \cr</v>
      </c>
      <c r="W269" t="str">
        <f>_xlfn.CONCAT(TEXT(ROUND(J269,3),"#,##0.000")," &amp; AUC \cr")</f>
        <v>0.753 &amp; AUC \cr</v>
      </c>
      <c r="X269" t="str">
        <f>_xlfn.CONCAT(TEXT(ROUND(I269,3),"#,##0.000")," &amp; $p$ \cr")</f>
        <v>0.492 &amp; $p$ \cr</v>
      </c>
      <c r="Y269" t="str">
        <f>_xlfn.CONCAT(A269," &amp; ",TEXT(ROUND(K269,4),"#,##0.0000"), " &amp; ", TEXT(ROUND(L269,4),"#,##0.0000"), " &amp; ", TEXT(ROUND(M269,4),"#,##0.0000"), " &amp; ", TEXT(ROUND(J269,4),"#,##0.0000"), " \cr")</f>
        <v>LRC_Hard_Tomek_0_alpha_target_v2 &amp; 0.4389 &amp; 0.2699 &amp; 0.3343 &amp; 0.7527 \cr</v>
      </c>
    </row>
    <row r="270" spans="1:25" x14ac:dyDescent="0.2">
      <c r="A270" t="s">
        <v>90</v>
      </c>
      <c r="B270">
        <v>137207</v>
      </c>
      <c r="C270">
        <v>13564</v>
      </c>
      <c r="D270">
        <v>16142</v>
      </c>
      <c r="E270">
        <v>10479</v>
      </c>
      <c r="F270">
        <f>B270+C270</f>
        <v>150771</v>
      </c>
      <c r="G270">
        <f>D270+E270</f>
        <v>26621</v>
      </c>
      <c r="H270">
        <f>B270+C270+D270+E270</f>
        <v>177392</v>
      </c>
      <c r="I270">
        <v>0.56946613750420505</v>
      </c>
      <c r="J270">
        <v>0.77524242359574802</v>
      </c>
      <c r="K270">
        <f>E270/(C270+E270+0.00001)</f>
        <v>0.43584411245025823</v>
      </c>
      <c r="L270">
        <f>E270/(D270+E270+0.00001)</f>
        <v>0.39363660253422617</v>
      </c>
      <c r="M270">
        <f>2/(1/(K270+0.00001)+1/(L270+0.00001))</f>
        <v>0.41367653449177305</v>
      </c>
      <c r="N270">
        <f>(B270+E270)/(B270+C270+D270+E270)</f>
        <v>0.83254036258681341</v>
      </c>
      <c r="O270">
        <f>COUNTIF(A270,"*Linear*")</f>
        <v>0</v>
      </c>
      <c r="P270" t="str">
        <f>LEFT(A270, FIND("_", A270)-1)</f>
        <v>KBFC</v>
      </c>
      <c r="Q270" t="str">
        <f>IF(COUNTIF(A270,"*Hard*")=1,"Hard",IF(COUNTIF(A270,"*Medium*")=1,"Medium","Easy"))</f>
        <v>Hard</v>
      </c>
      <c r="R270" t="str">
        <f>_xlfn.CONCAT(B270," &amp; ", C270 )</f>
        <v>137207 &amp; 13564</v>
      </c>
      <c r="S270" t="str">
        <f>_xlfn.CONCAT(D270," &amp; ", E270)</f>
        <v>16142 &amp; 10479</v>
      </c>
      <c r="T270" t="str">
        <f>_xlfn.CONCAT(TEXT(ROUND(K270,3),"#,##0.000")," &amp; Precision \cr")</f>
        <v>0.436 &amp; Precision \cr</v>
      </c>
      <c r="U270" t="str">
        <f>_xlfn.CONCAT(TEXT(ROUND(L270,3),"#,##0.000")," &amp; Recall \cr")</f>
        <v>0.394 &amp; Recall \cr</v>
      </c>
      <c r="V270" t="str">
        <f>_xlfn.CONCAT(TEXT(ROUND(M270,3),"#,##0.000")," &amp; F1 \cr")</f>
        <v>0.414 &amp; F1 \cr</v>
      </c>
      <c r="W270" t="str">
        <f>_xlfn.CONCAT(TEXT(ROUND(J270,3),"#,##0.000")," &amp; AUC \cr")</f>
        <v>0.775 &amp; AUC \cr</v>
      </c>
      <c r="X270" t="str">
        <f>_xlfn.CONCAT(TEXT(ROUND(I270,3),"#,##0.000")," &amp; $p$ \cr")</f>
        <v>0.569 &amp; $p$ \cr</v>
      </c>
      <c r="Y270" t="str">
        <f>_xlfn.CONCAT(A270," &amp; ",TEXT(ROUND(K270,4),"#,##0.0000"), " &amp; ", TEXT(ROUND(L270,4),"#,##0.0000"), " &amp; ", TEXT(ROUND(M270,4),"#,##0.0000"), " &amp; ", TEXT(ROUND(J270,4),"#,##0.0000"), " \cr")</f>
        <v>KBFC_Hard_Tomek_0_alpha_0_5_gamma_0_0_v2 &amp; 0.4358 &amp; 0.3936 &amp; 0.4137 &amp; 0.7752 \cr</v>
      </c>
    </row>
    <row r="271" spans="1:25" x14ac:dyDescent="0.2">
      <c r="A271" t="s">
        <v>334</v>
      </c>
      <c r="B271">
        <v>139994</v>
      </c>
      <c r="C271">
        <v>10777</v>
      </c>
      <c r="D271">
        <v>18467</v>
      </c>
      <c r="E271">
        <v>8154</v>
      </c>
      <c r="F271">
        <f>B271+C271</f>
        <v>150771</v>
      </c>
      <c r="G271">
        <f>D271+E271</f>
        <v>26621</v>
      </c>
      <c r="H271">
        <f>B271+C271+D271+E271</f>
        <v>177392</v>
      </c>
      <c r="I271">
        <v>0.51636002242217804</v>
      </c>
      <c r="J271">
        <v>0.75517961091332397</v>
      </c>
      <c r="K271">
        <f>E271/(C271+E271+0.00001)</f>
        <v>0.43072209580543969</v>
      </c>
      <c r="L271">
        <f>E271/(D271+E271+0.00001)</f>
        <v>0.30629953784369501</v>
      </c>
      <c r="M271">
        <f>2/(1/(K271+0.00001)+1/(L271+0.00001))</f>
        <v>0.35801871475667157</v>
      </c>
      <c r="N271">
        <f>(B271+E271)/(B271+C271+D271+E271)</f>
        <v>0.83514476413817984</v>
      </c>
      <c r="O271">
        <f>COUNTIF(A271,"*Linear*")</f>
        <v>0</v>
      </c>
      <c r="P271" t="str">
        <f>LEFT(A271, FIND("_", A271)-1)</f>
        <v>LRC</v>
      </c>
      <c r="Q271" t="str">
        <f>IF(COUNTIF(A271,"*Hard*")=1,"Hard",IF(COUNTIF(A271,"*Medium*")=1,"Medium","Easy"))</f>
        <v>Hard</v>
      </c>
      <c r="R271" t="str">
        <f>_xlfn.CONCAT(B271," &amp; ", C271 )</f>
        <v>139994 &amp; 10777</v>
      </c>
      <c r="S271" t="str">
        <f>_xlfn.CONCAT(D271," &amp; ", E271)</f>
        <v>18467 &amp; 8154</v>
      </c>
      <c r="T271" t="str">
        <f>_xlfn.CONCAT(TEXT(ROUND(K271,3),"#,##0.000")," &amp; Precision \cr")</f>
        <v>0.431 &amp; Precision \cr</v>
      </c>
      <c r="U271" t="str">
        <f>_xlfn.CONCAT(TEXT(ROUND(L271,3),"#,##0.000")," &amp; Recall \cr")</f>
        <v>0.306 &amp; Recall \cr</v>
      </c>
      <c r="V271" t="str">
        <f>_xlfn.CONCAT(TEXT(ROUND(M271,3),"#,##0.000")," &amp; F1 \cr")</f>
        <v>0.358 &amp; F1 \cr</v>
      </c>
      <c r="W271" t="str">
        <f>_xlfn.CONCAT(TEXT(ROUND(J271,3),"#,##0.000")," &amp; AUC \cr")</f>
        <v>0.755 &amp; AUC \cr</v>
      </c>
      <c r="X271" t="str">
        <f>_xlfn.CONCAT(TEXT(ROUND(I271,3),"#,##0.000")," &amp; $p$ \cr")</f>
        <v>0.516 &amp; $p$ \cr</v>
      </c>
      <c r="Y271" t="str">
        <f>_xlfn.CONCAT(A271," &amp; ",TEXT(ROUND(K271,4),"#,##0.0000"), " &amp; ", TEXT(ROUND(L271,4),"#,##0.0000"), " &amp; ", TEXT(ROUND(M271,4),"#,##0.0000"), " &amp; ", TEXT(ROUND(J271,4),"#,##0.0000"), " \cr")</f>
        <v>LRC_Hard_Tomek_1_alpha_target_v1 &amp; 0.4307 &amp; 0.3063 &amp; 0.3580 &amp; 0.7552 \cr</v>
      </c>
    </row>
    <row r="272" spans="1:25" x14ac:dyDescent="0.2">
      <c r="A272" t="s">
        <v>346</v>
      </c>
      <c r="B272">
        <v>139654</v>
      </c>
      <c r="C272">
        <v>11117</v>
      </c>
      <c r="D272">
        <v>18273</v>
      </c>
      <c r="E272">
        <v>8348</v>
      </c>
      <c r="F272">
        <f>B272+C272</f>
        <v>150771</v>
      </c>
      <c r="G272">
        <f>D272+E272</f>
        <v>26621</v>
      </c>
      <c r="H272">
        <f>B272+C272+D272+E272</f>
        <v>177392</v>
      </c>
      <c r="I272">
        <v>0.51806152933639904</v>
      </c>
      <c r="J272">
        <v>0.75517985906496898</v>
      </c>
      <c r="K272">
        <f>E272/(C272+E272+0.00001)</f>
        <v>0.42887233473985498</v>
      </c>
      <c r="L272">
        <f>E272/(D272+E272+0.00001)</f>
        <v>0.31358701765013069</v>
      </c>
      <c r="M272">
        <f>2/(1/(K272+0.00001)+1/(L272+0.00001))</f>
        <v>0.36228945805512369</v>
      </c>
      <c r="N272">
        <f>(B272+E272)/(B272+C272+D272+E272)</f>
        <v>0.83432172815008565</v>
      </c>
      <c r="O272">
        <f>COUNTIF(A272,"*Linear*")</f>
        <v>0</v>
      </c>
      <c r="P272" t="str">
        <f>LEFT(A272, FIND("_", A272)-1)</f>
        <v>LRC</v>
      </c>
      <c r="Q272" t="str">
        <f>IF(COUNTIF(A272,"*Hard*")=1,"Hard",IF(COUNTIF(A272,"*Medium*")=1,"Medium","Easy"))</f>
        <v>Hard</v>
      </c>
      <c r="R272" t="str">
        <f>_xlfn.CONCAT(B272," &amp; ", C272 )</f>
        <v>139654 &amp; 11117</v>
      </c>
      <c r="S272" t="str">
        <f>_xlfn.CONCAT(D272," &amp; ", E272)</f>
        <v>18273 &amp; 8348</v>
      </c>
      <c r="T272" t="str">
        <f>_xlfn.CONCAT(TEXT(ROUND(K272,3),"#,##0.000")," &amp; Precision \cr")</f>
        <v>0.429 &amp; Precision \cr</v>
      </c>
      <c r="U272" t="str">
        <f>_xlfn.CONCAT(TEXT(ROUND(L272,3),"#,##0.000")," &amp; Recall \cr")</f>
        <v>0.314 &amp; Recall \cr</v>
      </c>
      <c r="V272" t="str">
        <f>_xlfn.CONCAT(TEXT(ROUND(M272,3),"#,##0.000")," &amp; F1 \cr")</f>
        <v>0.362 &amp; F1 \cr</v>
      </c>
      <c r="W272" t="str">
        <f>_xlfn.CONCAT(TEXT(ROUND(J272,3),"#,##0.000")," &amp; AUC \cr")</f>
        <v>0.755 &amp; AUC \cr</v>
      </c>
      <c r="X272" t="str">
        <f>_xlfn.CONCAT(TEXT(ROUND(I272,3),"#,##0.000")," &amp; $p$ \cr")</f>
        <v>0.518 &amp; $p$ \cr</v>
      </c>
      <c r="Y272" t="str">
        <f>_xlfn.CONCAT(A272," &amp; ",TEXT(ROUND(K272,4),"#,##0.0000"), " &amp; ", TEXT(ROUND(L272,4),"#,##0.0000"), " &amp; ", TEXT(ROUND(M272,4),"#,##0.0000"), " &amp; ", TEXT(ROUND(J272,4),"#,##0.0000"), " \cr")</f>
        <v>LRC_Hard_Tomek_2_alpha_target_v1 &amp; 0.4289 &amp; 0.3136 &amp; 0.3623 &amp; 0.7552 \cr</v>
      </c>
    </row>
    <row r="273" spans="1:25" x14ac:dyDescent="0.2">
      <c r="A273" t="s">
        <v>360</v>
      </c>
      <c r="B273">
        <v>144535</v>
      </c>
      <c r="C273">
        <v>6236</v>
      </c>
      <c r="D273">
        <v>21944</v>
      </c>
      <c r="E273">
        <v>4677</v>
      </c>
      <c r="F273">
        <f>B273+C273</f>
        <v>150771</v>
      </c>
      <c r="G273">
        <f>D273+E273</f>
        <v>26621</v>
      </c>
      <c r="H273">
        <f>B273+C273+D273+E273</f>
        <v>177392</v>
      </c>
      <c r="I273">
        <v>0.49196859830119699</v>
      </c>
      <c r="J273">
        <v>0.70530896271112398</v>
      </c>
      <c r="K273">
        <f>E273/(C273+E273+0.00001)</f>
        <v>0.42857142817871219</v>
      </c>
      <c r="L273">
        <f>E273/(D273+E273+0.00001)</f>
        <v>0.17568836626133941</v>
      </c>
      <c r="M273">
        <f>2/(1/(K273+0.00001)+1/(L273+0.00001))</f>
        <v>0.2492257971681085</v>
      </c>
      <c r="N273">
        <f>(B273+E273)/(B273+C273+D273+E273)</f>
        <v>0.84114277983223595</v>
      </c>
      <c r="O273">
        <f>COUNTIF(A273,"*Linear*")</f>
        <v>0</v>
      </c>
      <c r="P273" t="str">
        <f>LEFT(A273, FIND("_", A273)-1)</f>
        <v>LRC</v>
      </c>
      <c r="Q273" t="str">
        <f>IF(COUNTIF(A273,"*Hard*")=1,"Hard",IF(COUNTIF(A273,"*Medium*")=1,"Medium","Easy"))</f>
        <v>Medium</v>
      </c>
      <c r="R273" t="str">
        <f>_xlfn.CONCAT(B273," &amp; ", C273 )</f>
        <v>144535 &amp; 6236</v>
      </c>
      <c r="S273" t="str">
        <f>_xlfn.CONCAT(D273," &amp; ", E273)</f>
        <v>21944 &amp; 4677</v>
      </c>
      <c r="T273" t="str">
        <f>_xlfn.CONCAT(TEXT(ROUND(K273,3),"#,##0.000")," &amp; Precision \cr")</f>
        <v>0.429 &amp; Precision \cr</v>
      </c>
      <c r="U273" t="str">
        <f>_xlfn.CONCAT(TEXT(ROUND(L273,3),"#,##0.000")," &amp; Recall \cr")</f>
        <v>0.176 &amp; Recall \cr</v>
      </c>
      <c r="V273" t="str">
        <f>_xlfn.CONCAT(TEXT(ROUND(M273,3),"#,##0.000")," &amp; F1 \cr")</f>
        <v>0.249 &amp; F1 \cr</v>
      </c>
      <c r="W273" t="str">
        <f>_xlfn.CONCAT(TEXT(ROUND(J273,3),"#,##0.000")," &amp; AUC \cr")</f>
        <v>0.705 &amp; AUC \cr</v>
      </c>
      <c r="X273" t="str">
        <f>_xlfn.CONCAT(TEXT(ROUND(I273,3),"#,##0.000")," &amp; $p$ \cr")</f>
        <v>0.492 &amp; $p$ \cr</v>
      </c>
      <c r="Y273" t="str">
        <f>_xlfn.CONCAT(A273," &amp; ",TEXT(ROUND(K273,4),"#,##0.0000"), " &amp; ", TEXT(ROUND(L273,4),"#,##0.0000"), " &amp; ", TEXT(ROUND(M273,4),"#,##0.0000"), " &amp; ", TEXT(ROUND(J273,4),"#,##0.0000"), " \cr")</f>
        <v>LRC_Medium_Tomek_0_alpha_target_v2 &amp; 0.4286 &amp; 0.1757 &amp; 0.2492 &amp; 0.7053 \cr</v>
      </c>
    </row>
    <row r="274" spans="1:25" x14ac:dyDescent="0.2">
      <c r="A274" t="s">
        <v>336</v>
      </c>
      <c r="B274">
        <v>139874</v>
      </c>
      <c r="C274">
        <v>10897</v>
      </c>
      <c r="D274">
        <v>18556</v>
      </c>
      <c r="E274">
        <v>8065</v>
      </c>
      <c r="F274">
        <f>B274+C274</f>
        <v>150771</v>
      </c>
      <c r="G274">
        <f>D274+E274</f>
        <v>26621</v>
      </c>
      <c r="H274">
        <f>B274+C274+D274+E274</f>
        <v>177392</v>
      </c>
      <c r="I274">
        <v>0.51979926606490601</v>
      </c>
      <c r="J274">
        <v>0.75274233746457997</v>
      </c>
      <c r="K274">
        <f>E274/(C274+E274+0.00001)</f>
        <v>0.42532433265197533</v>
      </c>
      <c r="L274">
        <f>E274/(D274+E274+0.00001)</f>
        <v>0.30295631257167038</v>
      </c>
      <c r="M274">
        <f>2/(1/(K274+0.00001)+1/(L274+0.00001))</f>
        <v>0.35387027381839103</v>
      </c>
      <c r="N274">
        <f>(B274+E274)/(B274+C274+D274+E274)</f>
        <v>0.83396658248399025</v>
      </c>
      <c r="O274">
        <f>COUNTIF(A274,"*Linear*")</f>
        <v>0</v>
      </c>
      <c r="P274" t="str">
        <f>LEFT(A274, FIND("_", A274)-1)</f>
        <v>LRC</v>
      </c>
      <c r="Q274" t="str">
        <f>IF(COUNTIF(A274,"*Hard*")=1,"Hard",IF(COUNTIF(A274,"*Medium*")=1,"Medium","Easy"))</f>
        <v>Hard</v>
      </c>
      <c r="R274" t="str">
        <f>_xlfn.CONCAT(B274," &amp; ", C274 )</f>
        <v>139874 &amp; 10897</v>
      </c>
      <c r="S274" t="str">
        <f>_xlfn.CONCAT(D274," &amp; ", E274)</f>
        <v>18556 &amp; 8065</v>
      </c>
      <c r="T274" t="str">
        <f>_xlfn.CONCAT(TEXT(ROUND(K274,3),"#,##0.000")," &amp; Precision \cr")</f>
        <v>0.425 &amp; Precision \cr</v>
      </c>
      <c r="U274" t="str">
        <f>_xlfn.CONCAT(TEXT(ROUND(L274,3),"#,##0.000")," &amp; Recall \cr")</f>
        <v>0.303 &amp; Recall \cr</v>
      </c>
      <c r="V274" t="str">
        <f>_xlfn.CONCAT(TEXT(ROUND(M274,3),"#,##0.000")," &amp; F1 \cr")</f>
        <v>0.354 &amp; F1 \cr</v>
      </c>
      <c r="W274" t="str">
        <f>_xlfn.CONCAT(TEXT(ROUND(J274,3),"#,##0.000")," &amp; AUC \cr")</f>
        <v>0.753 &amp; AUC \cr</v>
      </c>
      <c r="X274" t="str">
        <f>_xlfn.CONCAT(TEXT(ROUND(I274,3),"#,##0.000")," &amp; $p$ \cr")</f>
        <v>0.520 &amp; $p$ \cr</v>
      </c>
      <c r="Y274" t="str">
        <f>_xlfn.CONCAT(A274," &amp; ",TEXT(ROUND(K274,4),"#,##0.0000"), " &amp; ", TEXT(ROUND(L274,4),"#,##0.0000"), " &amp; ", TEXT(ROUND(M274,4),"#,##0.0000"), " &amp; ", TEXT(ROUND(J274,4),"#,##0.0000"), " \cr")</f>
        <v>LRC_Hard_Tomek_1_alpha_target_v2 &amp; 0.4253 &amp; 0.3030 &amp; 0.3539 &amp; 0.7527 \cr</v>
      </c>
    </row>
    <row r="275" spans="1:25" x14ac:dyDescent="0.2">
      <c r="A275" t="s">
        <v>144</v>
      </c>
      <c r="B275">
        <v>135816</v>
      </c>
      <c r="C275">
        <v>14955</v>
      </c>
      <c r="D275">
        <v>15655</v>
      </c>
      <c r="E275">
        <v>10966</v>
      </c>
      <c r="F275">
        <f>B275+C275</f>
        <v>150771</v>
      </c>
      <c r="G275">
        <f>D275+E275</f>
        <v>26621</v>
      </c>
      <c r="H275">
        <f>B275+C275+D275+E275</f>
        <v>177392</v>
      </c>
      <c r="I275">
        <v>0.59107499161898103</v>
      </c>
      <c r="J275">
        <v>0.77430977391810296</v>
      </c>
      <c r="K275">
        <f>E275/(C275+E275+0.00001)</f>
        <v>0.42305466593763563</v>
      </c>
      <c r="L275">
        <f>E275/(D275+E275+0.00001)</f>
        <v>0.41193043070811375</v>
      </c>
      <c r="M275">
        <f>2/(1/(K275+0.00001)+1/(L275+0.00001))</f>
        <v>0.4174284478114294</v>
      </c>
      <c r="N275">
        <f>(B275+E275)/(B275+C275+D275+E275)</f>
        <v>0.82744430413998371</v>
      </c>
      <c r="O275">
        <f>COUNTIF(A275,"*Linear*")</f>
        <v>0</v>
      </c>
      <c r="P275" t="str">
        <f>LEFT(A275, FIND("_", A275)-1)</f>
        <v>KBFC</v>
      </c>
      <c r="Q275" t="str">
        <f>IF(COUNTIF(A275,"*Hard*")=1,"Hard",IF(COUNTIF(A275,"*Medium*")=1,"Medium","Easy"))</f>
        <v>Hard</v>
      </c>
      <c r="R275" t="str">
        <f>_xlfn.CONCAT(B275," &amp; ", C275 )</f>
        <v>135816 &amp; 14955</v>
      </c>
      <c r="S275" t="str">
        <f>_xlfn.CONCAT(D275," &amp; ", E275)</f>
        <v>15655 &amp; 10966</v>
      </c>
      <c r="T275" t="str">
        <f>_xlfn.CONCAT(TEXT(ROUND(K275,3),"#,##0.000")," &amp; Precision \cr")</f>
        <v>0.423 &amp; Precision \cr</v>
      </c>
      <c r="U275" t="str">
        <f>_xlfn.CONCAT(TEXT(ROUND(L275,3),"#,##0.000")," &amp; Recall \cr")</f>
        <v>0.412 &amp; Recall \cr</v>
      </c>
      <c r="V275" t="str">
        <f>_xlfn.CONCAT(TEXT(ROUND(M275,3),"#,##0.000")," &amp; F1 \cr")</f>
        <v>0.417 &amp; F1 \cr</v>
      </c>
      <c r="W275" t="str">
        <f>_xlfn.CONCAT(TEXT(ROUND(J275,3),"#,##0.000")," &amp; AUC \cr")</f>
        <v>0.774 &amp; AUC \cr</v>
      </c>
      <c r="X275" t="str">
        <f>_xlfn.CONCAT(TEXT(ROUND(I275,3),"#,##0.000")," &amp; $p$ \cr")</f>
        <v>0.591 &amp; $p$ \cr</v>
      </c>
      <c r="Y275" t="str">
        <f>_xlfn.CONCAT(A275," &amp; ",TEXT(ROUND(K275,4),"#,##0.0000"), " &amp; ", TEXT(ROUND(L275,4),"#,##0.0000"), " &amp; ", TEXT(ROUND(M275,4),"#,##0.0000"), " &amp; ", TEXT(ROUND(J275,4),"#,##0.0000"), " \cr")</f>
        <v>KBFC_Hard_Tomek_2_alpha_0_5_gamma_0_0_v1 &amp; 0.4231 &amp; 0.4119 &amp; 0.4174 &amp; 0.7743 \cr</v>
      </c>
    </row>
    <row r="276" spans="1:25" x14ac:dyDescent="0.2">
      <c r="A276" t="s">
        <v>348</v>
      </c>
      <c r="B276">
        <v>139501</v>
      </c>
      <c r="C276">
        <v>11270</v>
      </c>
      <c r="D276">
        <v>18363</v>
      </c>
      <c r="E276">
        <v>8258</v>
      </c>
      <c r="F276">
        <f>B276+C276</f>
        <v>150771</v>
      </c>
      <c r="G276">
        <f>D276+E276</f>
        <v>26621</v>
      </c>
      <c r="H276">
        <f>B276+C276+D276+E276</f>
        <v>177392</v>
      </c>
      <c r="I276">
        <v>0.52149686258051897</v>
      </c>
      <c r="J276">
        <v>0.75276088032215405</v>
      </c>
      <c r="K276">
        <f>E276/(C276+E276+0.00001)</f>
        <v>0.42287996700999592</v>
      </c>
      <c r="L276">
        <f>E276/(D276+E276+0.00001)</f>
        <v>0.31020622804920694</v>
      </c>
      <c r="M276">
        <f>2/(1/(K276+0.00001)+1/(L276+0.00001))</f>
        <v>0.35789448058094864</v>
      </c>
      <c r="N276">
        <f>(B276+E276)/(B276+C276+D276+E276)</f>
        <v>0.83295188058086045</v>
      </c>
      <c r="O276">
        <f>COUNTIF(A276,"*Linear*")</f>
        <v>0</v>
      </c>
      <c r="P276" t="str">
        <f>LEFT(A276, FIND("_", A276)-1)</f>
        <v>LRC</v>
      </c>
      <c r="Q276" t="str">
        <f>IF(COUNTIF(A276,"*Hard*")=1,"Hard",IF(COUNTIF(A276,"*Medium*")=1,"Medium","Easy"))</f>
        <v>Hard</v>
      </c>
      <c r="R276" t="str">
        <f>_xlfn.CONCAT(B276," &amp; ", C276 )</f>
        <v>139501 &amp; 11270</v>
      </c>
      <c r="S276" t="str">
        <f>_xlfn.CONCAT(D276," &amp; ", E276)</f>
        <v>18363 &amp; 8258</v>
      </c>
      <c r="T276" t="str">
        <f>_xlfn.CONCAT(TEXT(ROUND(K276,3),"#,##0.000")," &amp; Precision \cr")</f>
        <v>0.423 &amp; Precision \cr</v>
      </c>
      <c r="U276" t="str">
        <f>_xlfn.CONCAT(TEXT(ROUND(L276,3),"#,##0.000")," &amp; Recall \cr")</f>
        <v>0.310 &amp; Recall \cr</v>
      </c>
      <c r="V276" t="str">
        <f>_xlfn.CONCAT(TEXT(ROUND(M276,3),"#,##0.000")," &amp; F1 \cr")</f>
        <v>0.358 &amp; F1 \cr</v>
      </c>
      <c r="W276" t="str">
        <f>_xlfn.CONCAT(TEXT(ROUND(J276,3),"#,##0.000")," &amp; AUC \cr")</f>
        <v>0.753 &amp; AUC \cr</v>
      </c>
      <c r="X276" t="str">
        <f>_xlfn.CONCAT(TEXT(ROUND(I276,3),"#,##0.000")," &amp; $p$ \cr")</f>
        <v>0.521 &amp; $p$ \cr</v>
      </c>
      <c r="Y276" t="str">
        <f>_xlfn.CONCAT(A276," &amp; ",TEXT(ROUND(K276,4),"#,##0.0000"), " &amp; ", TEXT(ROUND(L276,4),"#,##0.0000"), " &amp; ", TEXT(ROUND(M276,4),"#,##0.0000"), " &amp; ", TEXT(ROUND(J276,4),"#,##0.0000"), " \cr")</f>
        <v>LRC_Hard_Tomek_2_alpha_target_v2 &amp; 0.4229 &amp; 0.3102 &amp; 0.3579 &amp; 0.7528 \cr</v>
      </c>
    </row>
    <row r="277" spans="1:25" x14ac:dyDescent="0.2">
      <c r="A277" t="s">
        <v>476</v>
      </c>
      <c r="B277">
        <v>143809</v>
      </c>
      <c r="C277">
        <v>6962</v>
      </c>
      <c r="D277">
        <v>21566</v>
      </c>
      <c r="E277">
        <v>5055</v>
      </c>
      <c r="F277">
        <f>B277+C277</f>
        <v>150771</v>
      </c>
      <c r="G277">
        <f>D277+E277</f>
        <v>26621</v>
      </c>
      <c r="H277">
        <f>B277+C277+D277+E277</f>
        <v>177392</v>
      </c>
      <c r="I277">
        <v>0.51001410723829299</v>
      </c>
      <c r="J277">
        <v>0.70530893879289303</v>
      </c>
      <c r="K277">
        <f>E277/(C277+E277+0.00001)</f>
        <v>0.42065407304597313</v>
      </c>
      <c r="L277">
        <f>E277/(D277+E277+0.00001)</f>
        <v>0.18988768258521932</v>
      </c>
      <c r="M277">
        <f>2/(1/(K277+0.00001)+1/(L277+0.00001))</f>
        <v>0.26167093461563889</v>
      </c>
      <c r="N277">
        <f>(B277+E277)/(B277+C277+D277+E277)</f>
        <v>0.83918102281951834</v>
      </c>
      <c r="O277">
        <f>COUNTIF(A277,"*Linear*")</f>
        <v>0</v>
      </c>
      <c r="P277" t="str">
        <f>LEFT(A277, FIND("_", A277)-1)</f>
        <v>LRC</v>
      </c>
      <c r="Q277" t="str">
        <f>IF(COUNTIF(A277,"*Hard*")=1,"Hard",IF(COUNTIF(A277,"*Medium*")=1,"Medium","Easy"))</f>
        <v>Medium</v>
      </c>
      <c r="R277" t="str">
        <f>_xlfn.CONCAT(B277," &amp; ", C277 )</f>
        <v>143809 &amp; 6962</v>
      </c>
      <c r="S277" t="str">
        <f>_xlfn.CONCAT(D277," &amp; ", E277)</f>
        <v>21566 &amp; 5055</v>
      </c>
      <c r="T277" t="str">
        <f>_xlfn.CONCAT(TEXT(ROUND(K277,3),"#,##0.000")," &amp; Precision \cr")</f>
        <v>0.421 &amp; Precision \cr</v>
      </c>
      <c r="U277" t="str">
        <f>_xlfn.CONCAT(TEXT(ROUND(L277,3),"#,##0.000")," &amp; Recall \cr")</f>
        <v>0.190 &amp; Recall \cr</v>
      </c>
      <c r="V277" t="str">
        <f>_xlfn.CONCAT(TEXT(ROUND(M277,3),"#,##0.000")," &amp; F1 \cr")</f>
        <v>0.262 &amp; F1 \cr</v>
      </c>
      <c r="W277" t="str">
        <f>_xlfn.CONCAT(TEXT(ROUND(J277,3),"#,##0.000")," &amp; AUC \cr")</f>
        <v>0.705 &amp; AUC \cr</v>
      </c>
      <c r="X277" t="str">
        <f>_xlfn.CONCAT(TEXT(ROUND(I277,3),"#,##0.000")," &amp; $p$ \cr")</f>
        <v>0.510 &amp; $p$ \cr</v>
      </c>
      <c r="Y277" t="str">
        <f>_xlfn.CONCAT(A277," &amp; ",TEXT(ROUND(K277,4),"#,##0.0000"), " &amp; ", TEXT(ROUND(L277,4),"#,##0.0000"), " &amp; ", TEXT(ROUND(M277,4),"#,##0.0000"), " &amp; ", TEXT(ROUND(J277,4),"#,##0.0000"), " \cr")</f>
        <v>LRC_Medium_Tomek_1_alpha_target_v2 &amp; 0.4207 &amp; 0.1899 &amp; 0.2617 &amp; 0.7053 \cr</v>
      </c>
    </row>
    <row r="278" spans="1:25" x14ac:dyDescent="0.2">
      <c r="A278" t="s">
        <v>488</v>
      </c>
      <c r="B278">
        <v>143634</v>
      </c>
      <c r="C278">
        <v>7137</v>
      </c>
      <c r="D278">
        <v>21473</v>
      </c>
      <c r="E278">
        <v>5148</v>
      </c>
      <c r="F278">
        <f>B278+C278</f>
        <v>150771</v>
      </c>
      <c r="G278">
        <f>D278+E278</f>
        <v>26621</v>
      </c>
      <c r="H278">
        <f>B278+C278+D278+E278</f>
        <v>177392</v>
      </c>
      <c r="I278">
        <v>0.51211776249419405</v>
      </c>
      <c r="J278">
        <v>0.705300023521512</v>
      </c>
      <c r="K278">
        <f>E278/(C278+E278+0.00001)</f>
        <v>0.41904761870651397</v>
      </c>
      <c r="L278">
        <f>E278/(D278+E278+0.00001)</f>
        <v>0.19338116517284054</v>
      </c>
      <c r="M278">
        <f>2/(1/(K278+0.00001)+1/(L278+0.00001))</f>
        <v>0.26464920264148339</v>
      </c>
      <c r="N278">
        <f>(B278+E278)/(B278+C278+D278+E278)</f>
        <v>0.83871876973031478</v>
      </c>
      <c r="O278">
        <f>COUNTIF(A278,"*Linear*")</f>
        <v>0</v>
      </c>
      <c r="P278" t="str">
        <f>LEFT(A278, FIND("_", A278)-1)</f>
        <v>LRC</v>
      </c>
      <c r="Q278" t="str">
        <f>IF(COUNTIF(A278,"*Hard*")=1,"Hard",IF(COUNTIF(A278,"*Medium*")=1,"Medium","Easy"))</f>
        <v>Medium</v>
      </c>
      <c r="R278" t="str">
        <f>_xlfn.CONCAT(B278," &amp; ", C278 )</f>
        <v>143634 &amp; 7137</v>
      </c>
      <c r="S278" t="str">
        <f>_xlfn.CONCAT(D278," &amp; ", E278)</f>
        <v>21473 &amp; 5148</v>
      </c>
      <c r="T278" t="str">
        <f>_xlfn.CONCAT(TEXT(ROUND(K278,3),"#,##0.000")," &amp; Precision \cr")</f>
        <v>0.419 &amp; Precision \cr</v>
      </c>
      <c r="U278" t="str">
        <f>_xlfn.CONCAT(TEXT(ROUND(L278,3),"#,##0.000")," &amp; Recall \cr")</f>
        <v>0.193 &amp; Recall \cr</v>
      </c>
      <c r="V278" t="str">
        <f>_xlfn.CONCAT(TEXT(ROUND(M278,3),"#,##0.000")," &amp; F1 \cr")</f>
        <v>0.265 &amp; F1 \cr</v>
      </c>
      <c r="W278" t="str">
        <f>_xlfn.CONCAT(TEXT(ROUND(J278,3),"#,##0.000")," &amp; AUC \cr")</f>
        <v>0.705 &amp; AUC \cr</v>
      </c>
      <c r="X278" t="str">
        <f>_xlfn.CONCAT(TEXT(ROUND(I278,3),"#,##0.000")," &amp; $p$ \cr")</f>
        <v>0.512 &amp; $p$ \cr</v>
      </c>
      <c r="Y278" t="str">
        <f>_xlfn.CONCAT(A278," &amp; ",TEXT(ROUND(K278,4),"#,##0.0000"), " &amp; ", TEXT(ROUND(L278,4),"#,##0.0000"), " &amp; ", TEXT(ROUND(M278,4),"#,##0.0000"), " &amp; ", TEXT(ROUND(J278,4),"#,##0.0000"), " \cr")</f>
        <v>LRC_Medium_Tomek_2_alpha_target_v2 &amp; 0.4190 &amp; 0.1934 &amp; 0.2646 &amp; 0.7053 \cr</v>
      </c>
    </row>
    <row r="279" spans="1:25" x14ac:dyDescent="0.2">
      <c r="A279" t="s">
        <v>440</v>
      </c>
      <c r="B279">
        <v>142148</v>
      </c>
      <c r="C279">
        <v>8623</v>
      </c>
      <c r="D279">
        <v>20419</v>
      </c>
      <c r="E279">
        <v>6202</v>
      </c>
      <c r="F279">
        <f>B279+C279</f>
        <v>150771</v>
      </c>
      <c r="G279">
        <f>D279+E279</f>
        <v>26621</v>
      </c>
      <c r="H279">
        <f>B279+C279+D279+E279</f>
        <v>177392</v>
      </c>
      <c r="I279">
        <v>0.52353769098967295</v>
      </c>
      <c r="J279">
        <v>0.71470199676673296</v>
      </c>
      <c r="K279">
        <f>E279/(C279+E279+0.00001)</f>
        <v>0.41834738588981629</v>
      </c>
      <c r="L279">
        <f>E279/(D279+E279+0.00001)</f>
        <v>0.23297396783254801</v>
      </c>
      <c r="M279">
        <f>2/(1/(K279+0.00001)+1/(L279+0.00001))</f>
        <v>0.29929180200097927</v>
      </c>
      <c r="N279">
        <f>(B279+E279)/(B279+C279+D279+E279)</f>
        <v>0.83628348516280326</v>
      </c>
      <c r="O279">
        <f>COUNTIF(A279,"*Linear*")</f>
        <v>0</v>
      </c>
      <c r="P279" t="str">
        <f>LEFT(A279, FIND("_", A279)-1)</f>
        <v>KBFC</v>
      </c>
      <c r="Q279" t="str">
        <f>IF(COUNTIF(A279,"*Hard*")=1,"Hard",IF(COUNTIF(A279,"*Medium*")=1,"Medium","Easy"))</f>
        <v>Medium</v>
      </c>
      <c r="R279" t="str">
        <f>_xlfn.CONCAT(B279," &amp; ", C279 )</f>
        <v>142148 &amp; 8623</v>
      </c>
      <c r="S279" t="str">
        <f>_xlfn.CONCAT(D279," &amp; ", E279)</f>
        <v>20419 &amp; 6202</v>
      </c>
      <c r="T279" t="str">
        <f>_xlfn.CONCAT(TEXT(ROUND(K279,3),"#,##0.000")," &amp; Precision \cr")</f>
        <v>0.418 &amp; Precision \cr</v>
      </c>
      <c r="U279" t="str">
        <f>_xlfn.CONCAT(TEXT(ROUND(L279,3),"#,##0.000")," &amp; Recall \cr")</f>
        <v>0.233 &amp; Recall \cr</v>
      </c>
      <c r="V279" t="str">
        <f>_xlfn.CONCAT(TEXT(ROUND(M279,3),"#,##0.000")," &amp; F1 \cr")</f>
        <v>0.299 &amp; F1 \cr</v>
      </c>
      <c r="W279" t="str">
        <f>_xlfn.CONCAT(TEXT(ROUND(J279,3),"#,##0.000")," &amp; AUC \cr")</f>
        <v>0.715 &amp; AUC \cr</v>
      </c>
      <c r="X279" t="str">
        <f>_xlfn.CONCAT(TEXT(ROUND(I279,3),"#,##0.000")," &amp; $p$ \cr")</f>
        <v>0.524 &amp; $p$ \cr</v>
      </c>
      <c r="Y279" t="str">
        <f>_xlfn.CONCAT(A279," &amp; ",TEXT(ROUND(K279,4),"#,##0.0000"), " &amp; ", TEXT(ROUND(L279,4),"#,##0.0000"), " &amp; ", TEXT(ROUND(M279,4),"#,##0.0000"), " &amp; ", TEXT(ROUND(J279,4),"#,##0.0000"), " \cr")</f>
        <v>KBFC_Medium_Tomek_2_alpha_0_5_gamma_0_0_v2 &amp; 0.4183 &amp; 0.2330 &amp; 0.2993 &amp; 0.7147 \cr</v>
      </c>
    </row>
    <row r="280" spans="1:25" x14ac:dyDescent="0.2">
      <c r="A280" t="s">
        <v>174</v>
      </c>
      <c r="B280">
        <v>142184</v>
      </c>
      <c r="C280">
        <v>8587</v>
      </c>
      <c r="D280">
        <v>20522</v>
      </c>
      <c r="E280">
        <v>6099</v>
      </c>
      <c r="F280">
        <f>B280+C280</f>
        <v>150771</v>
      </c>
      <c r="G280">
        <f>D280+E280</f>
        <v>26621</v>
      </c>
      <c r="H280">
        <f>B280+C280+D280+E280</f>
        <v>177392</v>
      </c>
      <c r="I280">
        <v>0.52635576195642297</v>
      </c>
      <c r="J280">
        <v>0.71513787151770203</v>
      </c>
      <c r="K280">
        <f>E280/(C280+E280+0.00001)</f>
        <v>0.4152934764978255</v>
      </c>
      <c r="L280">
        <f>E280/(D280+E280+0.00001)</f>
        <v>0.22910484195593522</v>
      </c>
      <c r="M280">
        <f>2/(1/(K280+0.00001)+1/(L280+0.00001))</f>
        <v>0.295311873225023</v>
      </c>
      <c r="N280">
        <f>(B280+E280)/(B280+C280+D280+E280)</f>
        <v>0.83590579056552716</v>
      </c>
      <c r="O280">
        <f>COUNTIF(A280,"*Linear*")</f>
        <v>0</v>
      </c>
      <c r="P280" t="str">
        <f>LEFT(A280, FIND("_", A280)-1)</f>
        <v>KBFC</v>
      </c>
      <c r="Q280" t="str">
        <f>IF(COUNTIF(A280,"*Hard*")=1,"Hard",IF(COUNTIF(A280,"*Medium*")=1,"Medium","Easy"))</f>
        <v>Medium</v>
      </c>
      <c r="R280" t="str">
        <f>_xlfn.CONCAT(B280," &amp; ", C280 )</f>
        <v>142184 &amp; 8587</v>
      </c>
      <c r="S280" t="str">
        <f>_xlfn.CONCAT(D280," &amp; ", E280)</f>
        <v>20522 &amp; 6099</v>
      </c>
      <c r="T280" t="str">
        <f>_xlfn.CONCAT(TEXT(ROUND(K280,3),"#,##0.000")," &amp; Precision \cr")</f>
        <v>0.415 &amp; Precision \cr</v>
      </c>
      <c r="U280" t="str">
        <f>_xlfn.CONCAT(TEXT(ROUND(L280,3),"#,##0.000")," &amp; Recall \cr")</f>
        <v>0.229 &amp; Recall \cr</v>
      </c>
      <c r="V280" t="str">
        <f>_xlfn.CONCAT(TEXT(ROUND(M280,3),"#,##0.000")," &amp; F1 \cr")</f>
        <v>0.295 &amp; F1 \cr</v>
      </c>
      <c r="W280" t="str">
        <f>_xlfn.CONCAT(TEXT(ROUND(J280,3),"#,##0.000")," &amp; AUC \cr")</f>
        <v>0.715 &amp; AUC \cr</v>
      </c>
      <c r="X280" t="str">
        <f>_xlfn.CONCAT(TEXT(ROUND(I280,3),"#,##0.000")," &amp; $p$ \cr")</f>
        <v>0.526 &amp; $p$ \cr</v>
      </c>
      <c r="Y280" t="str">
        <f>_xlfn.CONCAT(A280," &amp; ",TEXT(ROUND(K280,4),"#,##0.0000"), " &amp; ", TEXT(ROUND(L280,4),"#,##0.0000"), " &amp; ", TEXT(ROUND(M280,4),"#,##0.0000"), " &amp; ", TEXT(ROUND(J280,4),"#,##0.0000"), " \cr")</f>
        <v>KBFC_Medium_Tomek_0_alpha_0_5_gamma_0_0_v2 &amp; 0.4153 &amp; 0.2291 &amp; 0.2953 &amp; 0.7151 \cr</v>
      </c>
    </row>
    <row r="281" spans="1:25" x14ac:dyDescent="0.2">
      <c r="A281" t="s">
        <v>358</v>
      </c>
      <c r="B281">
        <v>144390</v>
      </c>
      <c r="C281">
        <v>6381</v>
      </c>
      <c r="D281">
        <v>22100</v>
      </c>
      <c r="E281">
        <v>4521</v>
      </c>
      <c r="F281">
        <f>B281+C281</f>
        <v>150771</v>
      </c>
      <c r="G281">
        <f>D281+E281</f>
        <v>26621</v>
      </c>
      <c r="H281">
        <f>B281+C281+D281+E281</f>
        <v>177392</v>
      </c>
      <c r="I281">
        <v>0.49936163165131497</v>
      </c>
      <c r="J281">
        <v>0.701345697915563</v>
      </c>
      <c r="K281">
        <f>E281/(C281+E281+0.00001)</f>
        <v>0.41469455107806408</v>
      </c>
      <c r="L281">
        <f>E281/(D281+E281+0.00001)</f>
        <v>0.16982833095307151</v>
      </c>
      <c r="M281">
        <f>2/(1/(K281+0.00001)+1/(L281+0.00001))</f>
        <v>0.240983958436054</v>
      </c>
      <c r="N281">
        <f>(B281+E281)/(B281+C281+D281+E281)</f>
        <v>0.83944597276089117</v>
      </c>
      <c r="O281">
        <f>COUNTIF(A281,"*Linear*")</f>
        <v>0</v>
      </c>
      <c r="P281" t="str">
        <f>LEFT(A281, FIND("_", A281)-1)</f>
        <v>LRC</v>
      </c>
      <c r="Q281" t="str">
        <f>IF(COUNTIF(A281,"*Hard*")=1,"Hard",IF(COUNTIF(A281,"*Medium*")=1,"Medium","Easy"))</f>
        <v>Medium</v>
      </c>
      <c r="R281" t="str">
        <f>_xlfn.CONCAT(B281," &amp; ", C281 )</f>
        <v>144390 &amp; 6381</v>
      </c>
      <c r="S281" t="str">
        <f>_xlfn.CONCAT(D281," &amp; ", E281)</f>
        <v>22100 &amp; 4521</v>
      </c>
      <c r="T281" t="str">
        <f>_xlfn.CONCAT(TEXT(ROUND(K281,3),"#,##0.000")," &amp; Precision \cr")</f>
        <v>0.415 &amp; Precision \cr</v>
      </c>
      <c r="U281" t="str">
        <f>_xlfn.CONCAT(TEXT(ROUND(L281,3),"#,##0.000")," &amp; Recall \cr")</f>
        <v>0.170 &amp; Recall \cr</v>
      </c>
      <c r="V281" t="str">
        <f>_xlfn.CONCAT(TEXT(ROUND(M281,3),"#,##0.000")," &amp; F1 \cr")</f>
        <v>0.241 &amp; F1 \cr</v>
      </c>
      <c r="W281" t="str">
        <f>_xlfn.CONCAT(TEXT(ROUND(J281,3),"#,##0.000")," &amp; AUC \cr")</f>
        <v>0.701 &amp; AUC \cr</v>
      </c>
      <c r="X281" t="str">
        <f>_xlfn.CONCAT(TEXT(ROUND(I281,3),"#,##0.000")," &amp; $p$ \cr")</f>
        <v>0.499 &amp; $p$ \cr</v>
      </c>
      <c r="Y281" t="str">
        <f>_xlfn.CONCAT(A281," &amp; ",TEXT(ROUND(K281,4),"#,##0.0000"), " &amp; ", TEXT(ROUND(L281,4),"#,##0.0000"), " &amp; ", TEXT(ROUND(M281,4),"#,##0.0000"), " &amp; ", TEXT(ROUND(J281,4),"#,##0.0000"), " \cr")</f>
        <v>LRC_Medium_Tomek_0_alpha_target_v1 &amp; 0.4147 &amp; 0.1698 &amp; 0.2410 &amp; 0.7013 \cr</v>
      </c>
    </row>
    <row r="282" spans="1:25" x14ac:dyDescent="0.2">
      <c r="A282" t="s">
        <v>438</v>
      </c>
      <c r="B282">
        <v>142311</v>
      </c>
      <c r="C282">
        <v>8460</v>
      </c>
      <c r="D282">
        <v>20708</v>
      </c>
      <c r="E282">
        <v>5913</v>
      </c>
      <c r="F282">
        <f>B282+C282</f>
        <v>150771</v>
      </c>
      <c r="G282">
        <f>D282+E282</f>
        <v>26621</v>
      </c>
      <c r="H282">
        <f>B282+C282+D282+E282</f>
        <v>177392</v>
      </c>
      <c r="I282">
        <v>0.52982068928238002</v>
      </c>
      <c r="J282">
        <v>0.71299676344405605</v>
      </c>
      <c r="K282">
        <f>E282/(C282+E282+0.00001)</f>
        <v>0.41139636790412831</v>
      </c>
      <c r="L282">
        <f>E282/(D282+E282+0.00001)</f>
        <v>0.22211787678069272</v>
      </c>
      <c r="M282">
        <f>2/(1/(K282+0.00001)+1/(L282+0.00001))</f>
        <v>0.28849213365589699</v>
      </c>
      <c r="N282">
        <f>(B282+E282)/(B282+C282+D282+E282)</f>
        <v>0.83557319383061246</v>
      </c>
      <c r="O282">
        <f>COUNTIF(A282,"*Linear*")</f>
        <v>0</v>
      </c>
      <c r="P282" t="str">
        <f>LEFT(A282, FIND("_", A282)-1)</f>
        <v>KBFC</v>
      </c>
      <c r="Q282" t="str">
        <f>IF(COUNTIF(A282,"*Hard*")=1,"Hard",IF(COUNTIF(A282,"*Medium*")=1,"Medium","Easy"))</f>
        <v>Medium</v>
      </c>
      <c r="R282" t="str">
        <f>_xlfn.CONCAT(B282," &amp; ", C282 )</f>
        <v>142311 &amp; 8460</v>
      </c>
      <c r="S282" t="str">
        <f>_xlfn.CONCAT(D282," &amp; ", E282)</f>
        <v>20708 &amp; 5913</v>
      </c>
      <c r="T282" t="str">
        <f>_xlfn.CONCAT(TEXT(ROUND(K282,3),"#,##0.000")," &amp; Precision \cr")</f>
        <v>0.411 &amp; Precision \cr</v>
      </c>
      <c r="U282" t="str">
        <f>_xlfn.CONCAT(TEXT(ROUND(L282,3),"#,##0.000")," &amp; Recall \cr")</f>
        <v>0.222 &amp; Recall \cr</v>
      </c>
      <c r="V282" t="str">
        <f>_xlfn.CONCAT(TEXT(ROUND(M282,3),"#,##0.000")," &amp; F1 \cr")</f>
        <v>0.288 &amp; F1 \cr</v>
      </c>
      <c r="W282" t="str">
        <f>_xlfn.CONCAT(TEXT(ROUND(J282,3),"#,##0.000")," &amp; AUC \cr")</f>
        <v>0.713 &amp; AUC \cr</v>
      </c>
      <c r="X282" t="str">
        <f>_xlfn.CONCAT(TEXT(ROUND(I282,3),"#,##0.000")," &amp; $p$ \cr")</f>
        <v>0.530 &amp; $p$ \cr</v>
      </c>
      <c r="Y282" t="str">
        <f>_xlfn.CONCAT(A282," &amp; ",TEXT(ROUND(K282,4),"#,##0.0000"), " &amp; ", TEXT(ROUND(L282,4),"#,##0.0000"), " &amp; ", TEXT(ROUND(M282,4),"#,##0.0000"), " &amp; ", TEXT(ROUND(J282,4),"#,##0.0000"), " \cr")</f>
        <v>KBFC_Medium_Tomek_2_alpha_0_5_gamma_0_0_v1 &amp; 0.4114 &amp; 0.2221 &amp; 0.2885 &amp; 0.7130 \cr</v>
      </c>
    </row>
    <row r="283" spans="1:25" x14ac:dyDescent="0.2">
      <c r="A283" t="s">
        <v>474</v>
      </c>
      <c r="B283">
        <v>143629</v>
      </c>
      <c r="C283">
        <v>7142</v>
      </c>
      <c r="D283">
        <v>21709</v>
      </c>
      <c r="E283">
        <v>4912</v>
      </c>
      <c r="F283">
        <f>B283+C283</f>
        <v>150771</v>
      </c>
      <c r="G283">
        <f>D283+E283</f>
        <v>26621</v>
      </c>
      <c r="H283">
        <f>B283+C283+D283+E283</f>
        <v>177392</v>
      </c>
      <c r="I283">
        <v>0.51055654296589803</v>
      </c>
      <c r="J283">
        <v>0.701362677367948</v>
      </c>
      <c r="K283">
        <f>E283/(C283+E283+0.00001)</f>
        <v>0.40749958486187193</v>
      </c>
      <c r="L283">
        <f>E283/(D283+E283+0.00001)</f>
        <v>0.1845159835526404</v>
      </c>
      <c r="M283">
        <f>2/(1/(K283+0.00001)+1/(L283+0.00001))</f>
        <v>0.25402563955791491</v>
      </c>
      <c r="N283">
        <f>(B283+E283)/(B283+C283+D283+E283)</f>
        <v>0.83736019662667993</v>
      </c>
      <c r="O283">
        <f>COUNTIF(A283,"*Linear*")</f>
        <v>0</v>
      </c>
      <c r="P283" t="str">
        <f>LEFT(A283, FIND("_", A283)-1)</f>
        <v>LRC</v>
      </c>
      <c r="Q283" t="str">
        <f>IF(COUNTIF(A283,"*Hard*")=1,"Hard",IF(COUNTIF(A283,"*Medium*")=1,"Medium","Easy"))</f>
        <v>Medium</v>
      </c>
      <c r="R283" t="str">
        <f>_xlfn.CONCAT(B283," &amp; ", C283 )</f>
        <v>143629 &amp; 7142</v>
      </c>
      <c r="S283" t="str">
        <f>_xlfn.CONCAT(D283," &amp; ", E283)</f>
        <v>21709 &amp; 4912</v>
      </c>
      <c r="T283" t="str">
        <f>_xlfn.CONCAT(TEXT(ROUND(K283,3),"#,##0.000")," &amp; Precision \cr")</f>
        <v>0.407 &amp; Precision \cr</v>
      </c>
      <c r="U283" t="str">
        <f>_xlfn.CONCAT(TEXT(ROUND(L283,3),"#,##0.000")," &amp; Recall \cr")</f>
        <v>0.185 &amp; Recall \cr</v>
      </c>
      <c r="V283" t="str">
        <f>_xlfn.CONCAT(TEXT(ROUND(M283,3),"#,##0.000")," &amp; F1 \cr")</f>
        <v>0.254 &amp; F1 \cr</v>
      </c>
      <c r="W283" t="str">
        <f>_xlfn.CONCAT(TEXT(ROUND(J283,3),"#,##0.000")," &amp; AUC \cr")</f>
        <v>0.701 &amp; AUC \cr</v>
      </c>
      <c r="X283" t="str">
        <f>_xlfn.CONCAT(TEXT(ROUND(I283,3),"#,##0.000")," &amp; $p$ \cr")</f>
        <v>0.511 &amp; $p$ \cr</v>
      </c>
      <c r="Y283" t="str">
        <f>_xlfn.CONCAT(A283," &amp; ",TEXT(ROUND(K283,4),"#,##0.0000"), " &amp; ", TEXT(ROUND(L283,4),"#,##0.0000"), " &amp; ", TEXT(ROUND(M283,4),"#,##0.0000"), " &amp; ", TEXT(ROUND(J283,4),"#,##0.0000"), " \cr")</f>
        <v>LRC_Medium_Tomek_1_alpha_target_v1 &amp; 0.4075 &amp; 0.1845 &amp; 0.2540 &amp; 0.7014 \cr</v>
      </c>
    </row>
    <row r="284" spans="1:25" x14ac:dyDescent="0.2">
      <c r="A284" t="s">
        <v>486</v>
      </c>
      <c r="B284">
        <v>143488</v>
      </c>
      <c r="C284">
        <v>7283</v>
      </c>
      <c r="D284">
        <v>21621</v>
      </c>
      <c r="E284">
        <v>5000</v>
      </c>
      <c r="F284">
        <f>B284+C284</f>
        <v>150771</v>
      </c>
      <c r="G284">
        <f>D284+E284</f>
        <v>26621</v>
      </c>
      <c r="H284">
        <f>B284+C284+D284+E284</f>
        <v>177392</v>
      </c>
      <c r="I284">
        <v>0.51276261101058396</v>
      </c>
      <c r="J284">
        <v>0.70135893989523701</v>
      </c>
      <c r="K284">
        <f>E284/(C284+E284+0.00001)</f>
        <v>0.40706667719037154</v>
      </c>
      <c r="L284">
        <f>E284/(D284+E284+0.00001)</f>
        <v>0.18782164449576588</v>
      </c>
      <c r="M284">
        <f>2/(1/(K284+0.00001)+1/(L284+0.00001))</f>
        <v>0.25705433568595931</v>
      </c>
      <c r="N284">
        <f>(B284+E284)/(B284+C284+D284+E284)</f>
        <v>0.83706142328853617</v>
      </c>
      <c r="O284">
        <f>COUNTIF(A284,"*Linear*")</f>
        <v>0</v>
      </c>
      <c r="P284" t="str">
        <f>LEFT(A284, FIND("_", A284)-1)</f>
        <v>LRC</v>
      </c>
      <c r="Q284" t="str">
        <f>IF(COUNTIF(A284,"*Hard*")=1,"Hard",IF(COUNTIF(A284,"*Medium*")=1,"Medium","Easy"))</f>
        <v>Medium</v>
      </c>
      <c r="R284" t="str">
        <f>_xlfn.CONCAT(B284," &amp; ", C284 )</f>
        <v>143488 &amp; 7283</v>
      </c>
      <c r="S284" t="str">
        <f>_xlfn.CONCAT(D284," &amp; ", E284)</f>
        <v>21621 &amp; 5000</v>
      </c>
      <c r="T284" t="str">
        <f>_xlfn.CONCAT(TEXT(ROUND(K284,3),"#,##0.000")," &amp; Precision \cr")</f>
        <v>0.407 &amp; Precision \cr</v>
      </c>
      <c r="U284" t="str">
        <f>_xlfn.CONCAT(TEXT(ROUND(L284,3),"#,##0.000")," &amp; Recall \cr")</f>
        <v>0.188 &amp; Recall \cr</v>
      </c>
      <c r="V284" t="str">
        <f>_xlfn.CONCAT(TEXT(ROUND(M284,3),"#,##0.000")," &amp; F1 \cr")</f>
        <v>0.257 &amp; F1 \cr</v>
      </c>
      <c r="W284" t="str">
        <f>_xlfn.CONCAT(TEXT(ROUND(J284,3),"#,##0.000")," &amp; AUC \cr")</f>
        <v>0.701 &amp; AUC \cr</v>
      </c>
      <c r="X284" t="str">
        <f>_xlfn.CONCAT(TEXT(ROUND(I284,3),"#,##0.000")," &amp; $p$ \cr")</f>
        <v>0.513 &amp; $p$ \cr</v>
      </c>
      <c r="Y284" t="str">
        <f>_xlfn.CONCAT(A284," &amp; ",TEXT(ROUND(K284,4),"#,##0.0000"), " &amp; ", TEXT(ROUND(L284,4),"#,##0.0000"), " &amp; ", TEXT(ROUND(M284,4),"#,##0.0000"), " &amp; ", TEXT(ROUND(J284,4),"#,##0.0000"), " \cr")</f>
        <v>LRC_Medium_Tomek_2_alpha_target_v1 &amp; 0.4071 &amp; 0.1878 &amp; 0.2571 &amp; 0.7014 \cr</v>
      </c>
    </row>
    <row r="285" spans="1:25" x14ac:dyDescent="0.2">
      <c r="A285" t="s">
        <v>412</v>
      </c>
      <c r="B285">
        <v>140599</v>
      </c>
      <c r="C285">
        <v>10172</v>
      </c>
      <c r="D285">
        <v>19658</v>
      </c>
      <c r="E285">
        <v>6963</v>
      </c>
      <c r="F285">
        <f>B285+C285</f>
        <v>150771</v>
      </c>
      <c r="G285">
        <f>D285+E285</f>
        <v>26621</v>
      </c>
      <c r="H285">
        <f>B285+C285+D285+E285</f>
        <v>177392</v>
      </c>
      <c r="I285">
        <v>0.54912128193117604</v>
      </c>
      <c r="J285">
        <v>0.716069161219693</v>
      </c>
      <c r="K285">
        <f>E285/(C285+E285+0.00001)</f>
        <v>0.40636124866859574</v>
      </c>
      <c r="L285">
        <f>E285/(D285+E285+0.00001)</f>
        <v>0.26156042212480357</v>
      </c>
      <c r="M285">
        <f>2/(1/(K285+0.00001)+1/(L285+0.00001))</f>
        <v>0.31827539350065809</v>
      </c>
      <c r="N285">
        <f>(B285+E285)/(B285+C285+D285+E285)</f>
        <v>0.83184134572021284</v>
      </c>
      <c r="O285">
        <f>COUNTIF(A285,"*Linear*")</f>
        <v>0</v>
      </c>
      <c r="P285" t="str">
        <f>LEFT(A285, FIND("_", A285)-1)</f>
        <v>KBFC</v>
      </c>
      <c r="Q285" t="str">
        <f>IF(COUNTIF(A285,"*Hard*")=1,"Hard",IF(COUNTIF(A285,"*Medium*")=1,"Medium","Easy"))</f>
        <v>Medium</v>
      </c>
      <c r="R285" t="str">
        <f>_xlfn.CONCAT(B285," &amp; ", C285 )</f>
        <v>140599 &amp; 10172</v>
      </c>
      <c r="S285" t="str">
        <f>_xlfn.CONCAT(D285," &amp; ", E285)</f>
        <v>19658 &amp; 6963</v>
      </c>
      <c r="T285" t="str">
        <f>_xlfn.CONCAT(TEXT(ROUND(K285,3),"#,##0.000")," &amp; Precision \cr")</f>
        <v>0.406 &amp; Precision \cr</v>
      </c>
      <c r="U285" t="str">
        <f>_xlfn.CONCAT(TEXT(ROUND(L285,3),"#,##0.000")," &amp; Recall \cr")</f>
        <v>0.262 &amp; Recall \cr</v>
      </c>
      <c r="V285" t="str">
        <f>_xlfn.CONCAT(TEXT(ROUND(M285,3),"#,##0.000")," &amp; F1 \cr")</f>
        <v>0.318 &amp; F1 \cr</v>
      </c>
      <c r="W285" t="str">
        <f>_xlfn.CONCAT(TEXT(ROUND(J285,3),"#,##0.000")," &amp; AUC \cr")</f>
        <v>0.716 &amp; AUC \cr</v>
      </c>
      <c r="X285" t="str">
        <f>_xlfn.CONCAT(TEXT(ROUND(I285,3),"#,##0.000")," &amp; $p$ \cr")</f>
        <v>0.549 &amp; $p$ \cr</v>
      </c>
      <c r="Y285" t="str">
        <f>_xlfn.CONCAT(A285," &amp; ",TEXT(ROUND(K285,4),"#,##0.0000"), " &amp; ", TEXT(ROUND(L285,4),"#,##0.0000"), " &amp; ", TEXT(ROUND(M285,4),"#,##0.0000"), " &amp; ", TEXT(ROUND(J285,4),"#,##0.0000"), " \cr")</f>
        <v>KBFC_Medium_Tomek_1_alpha_0_5_gamma_0_0_v2 &amp; 0.4064 &amp; 0.2616 &amp; 0.3183 &amp; 0.7161 \cr</v>
      </c>
    </row>
    <row r="286" spans="1:25" x14ac:dyDescent="0.2">
      <c r="A286" t="s">
        <v>172</v>
      </c>
      <c r="B286">
        <v>141846</v>
      </c>
      <c r="C286">
        <v>8925</v>
      </c>
      <c r="D286">
        <v>20551</v>
      </c>
      <c r="E286">
        <v>6070</v>
      </c>
      <c r="F286">
        <f>B286+C286</f>
        <v>150771</v>
      </c>
      <c r="G286">
        <f>D286+E286</f>
        <v>26621</v>
      </c>
      <c r="H286">
        <f>B286+C286+D286+E286</f>
        <v>177392</v>
      </c>
      <c r="I286">
        <v>0.53724614666309201</v>
      </c>
      <c r="J286">
        <v>0.71330776447552902</v>
      </c>
      <c r="K286">
        <f>E286/(C286+E286+0.00001)</f>
        <v>0.40480160026355344</v>
      </c>
      <c r="L286">
        <f>E286/(D286+E286+0.00001)</f>
        <v>0.2280154764178598</v>
      </c>
      <c r="M286">
        <f>2/(1/(K286+0.00001)+1/(L286+0.00001))</f>
        <v>0.29172550538167324</v>
      </c>
      <c r="N286">
        <f>(B286+E286)/(B286+C286+D286+E286)</f>
        <v>0.83383692612970151</v>
      </c>
      <c r="O286">
        <f>COUNTIF(A286,"*Linear*")</f>
        <v>0</v>
      </c>
      <c r="P286" t="str">
        <f>LEFT(A286, FIND("_", A286)-1)</f>
        <v>KBFC</v>
      </c>
      <c r="Q286" t="str">
        <f>IF(COUNTIF(A286,"*Hard*")=1,"Hard",IF(COUNTIF(A286,"*Medium*")=1,"Medium","Easy"))</f>
        <v>Medium</v>
      </c>
      <c r="R286" t="str">
        <f>_xlfn.CONCAT(B286," &amp; ", C286 )</f>
        <v>141846 &amp; 8925</v>
      </c>
      <c r="S286" t="str">
        <f>_xlfn.CONCAT(D286," &amp; ", E286)</f>
        <v>20551 &amp; 6070</v>
      </c>
      <c r="T286" t="str">
        <f>_xlfn.CONCAT(TEXT(ROUND(K286,3),"#,##0.000")," &amp; Precision \cr")</f>
        <v>0.405 &amp; Precision \cr</v>
      </c>
      <c r="U286" t="str">
        <f>_xlfn.CONCAT(TEXT(ROUND(L286,3),"#,##0.000")," &amp; Recall \cr")</f>
        <v>0.228 &amp; Recall \cr</v>
      </c>
      <c r="V286" t="str">
        <f>_xlfn.CONCAT(TEXT(ROUND(M286,3),"#,##0.000")," &amp; F1 \cr")</f>
        <v>0.292 &amp; F1 \cr</v>
      </c>
      <c r="W286" t="str">
        <f>_xlfn.CONCAT(TEXT(ROUND(J286,3),"#,##0.000")," &amp; AUC \cr")</f>
        <v>0.713 &amp; AUC \cr</v>
      </c>
      <c r="X286" t="str">
        <f>_xlfn.CONCAT(TEXT(ROUND(I286,3),"#,##0.000")," &amp; $p$ \cr")</f>
        <v>0.537 &amp; $p$ \cr</v>
      </c>
      <c r="Y286" t="str">
        <f>_xlfn.CONCAT(A286," &amp; ",TEXT(ROUND(K286,4),"#,##0.0000"), " &amp; ", TEXT(ROUND(L286,4),"#,##0.0000"), " &amp; ", TEXT(ROUND(M286,4),"#,##0.0000"), " &amp; ", TEXT(ROUND(J286,4),"#,##0.0000"), " \cr")</f>
        <v>KBFC_Medium_Tomek_0_alpha_0_5_gamma_0_0_v1 &amp; 0.4048 &amp; 0.2280 &amp; 0.2917 &amp; 0.7133 \cr</v>
      </c>
    </row>
    <row r="287" spans="1:25" x14ac:dyDescent="0.2">
      <c r="A287" t="s">
        <v>410</v>
      </c>
      <c r="B287">
        <v>141306</v>
      </c>
      <c r="C287">
        <v>9465</v>
      </c>
      <c r="D287">
        <v>20343</v>
      </c>
      <c r="E287">
        <v>6278</v>
      </c>
      <c r="F287">
        <f>B287+C287</f>
        <v>150771</v>
      </c>
      <c r="G287">
        <f>D287+E287</f>
        <v>26621</v>
      </c>
      <c r="H287">
        <f>B287+C287+D287+E287</f>
        <v>177392</v>
      </c>
      <c r="I287">
        <v>0.54901337108574799</v>
      </c>
      <c r="J287">
        <v>0.711700014137991</v>
      </c>
      <c r="K287">
        <f>E287/(C287+E287+0.00001)</f>
        <v>0.39878041008779752</v>
      </c>
      <c r="L287">
        <f>E287/(D287+E287+0.00001)</f>
        <v>0.23582885682888363</v>
      </c>
      <c r="M287">
        <f>2/(1/(K287+0.00001)+1/(L287+0.00001))</f>
        <v>0.29639438119949013</v>
      </c>
      <c r="N287">
        <f>(B287+E287)/(B287+C287+D287+E287)</f>
        <v>0.83196536484170647</v>
      </c>
      <c r="O287">
        <f>COUNTIF(A287,"*Linear*")</f>
        <v>0</v>
      </c>
      <c r="P287" t="str">
        <f>LEFT(A287, FIND("_", A287)-1)</f>
        <v>KBFC</v>
      </c>
      <c r="Q287" t="str">
        <f>IF(COUNTIF(A287,"*Hard*")=1,"Hard",IF(COUNTIF(A287,"*Medium*")=1,"Medium","Easy"))</f>
        <v>Medium</v>
      </c>
      <c r="R287" t="str">
        <f>_xlfn.CONCAT(B287," &amp; ", C287 )</f>
        <v>141306 &amp; 9465</v>
      </c>
      <c r="S287" t="str">
        <f>_xlfn.CONCAT(D287," &amp; ", E287)</f>
        <v>20343 &amp; 6278</v>
      </c>
      <c r="T287" t="str">
        <f>_xlfn.CONCAT(TEXT(ROUND(K287,3),"#,##0.000")," &amp; Precision \cr")</f>
        <v>0.399 &amp; Precision \cr</v>
      </c>
      <c r="U287" t="str">
        <f>_xlfn.CONCAT(TEXT(ROUND(L287,3),"#,##0.000")," &amp; Recall \cr")</f>
        <v>0.236 &amp; Recall \cr</v>
      </c>
      <c r="V287" t="str">
        <f>_xlfn.CONCAT(TEXT(ROUND(M287,3),"#,##0.000")," &amp; F1 \cr")</f>
        <v>0.296 &amp; F1 \cr</v>
      </c>
      <c r="W287" t="str">
        <f>_xlfn.CONCAT(TEXT(ROUND(J287,3),"#,##0.000")," &amp; AUC \cr")</f>
        <v>0.712 &amp; AUC \cr</v>
      </c>
      <c r="X287" t="str">
        <f>_xlfn.CONCAT(TEXT(ROUND(I287,3),"#,##0.000")," &amp; $p$ \cr")</f>
        <v>0.549 &amp; $p$ \cr</v>
      </c>
      <c r="Y287" t="str">
        <f>_xlfn.CONCAT(A287," &amp; ",TEXT(ROUND(K287,4),"#,##0.0000"), " &amp; ", TEXT(ROUND(L287,4),"#,##0.0000"), " &amp; ", TEXT(ROUND(M287,4),"#,##0.0000"), " &amp; ", TEXT(ROUND(J287,4),"#,##0.0000"), " \cr")</f>
        <v>KBFC_Medium_Tomek_1_alpha_0_5_gamma_0_0_v1 &amp; 0.3988 &amp; 0.2358 &amp; 0.2964 &amp; 0.7117 \cr</v>
      </c>
    </row>
    <row r="288" spans="1:25" x14ac:dyDescent="0.2">
      <c r="A288" t="s">
        <v>24</v>
      </c>
      <c r="B288">
        <v>125718</v>
      </c>
      <c r="C288">
        <v>25053</v>
      </c>
      <c r="D288">
        <v>12259</v>
      </c>
      <c r="E288">
        <v>14362</v>
      </c>
      <c r="F288">
        <f>B288+C288</f>
        <v>150771</v>
      </c>
      <c r="G288">
        <f>D288+E288</f>
        <v>26621</v>
      </c>
      <c r="H288">
        <f>B288+C288+D288+E288</f>
        <v>177392</v>
      </c>
      <c r="I288">
        <v>0.71</v>
      </c>
      <c r="J288">
        <v>0.76300732133730997</v>
      </c>
      <c r="K288">
        <f>E288/(C288+E288+0.00001)</f>
        <v>0.3643790434189067</v>
      </c>
      <c r="L288">
        <f>E288/(D288+E288+0.00001)</f>
        <v>0.53949889164963793</v>
      </c>
      <c r="M288">
        <f>2/(1/(K288+0.00001)+1/(L288+0.00001))</f>
        <v>0.43498523741908585</v>
      </c>
      <c r="N288">
        <f>(B288+E288)/(B288+C288+D288+E288)</f>
        <v>0.78966356994678455</v>
      </c>
      <c r="O288">
        <f>COUNTIF(A288,"*Linear*")</f>
        <v>0</v>
      </c>
      <c r="P288" t="str">
        <f>LEFT(A288, FIND("_", A288)-1)</f>
        <v>Bagging</v>
      </c>
      <c r="Q288" t="str">
        <f>IF(COUNTIF(A288,"*Hard*")=1,"Hard",IF(COUNTIF(A288,"*Medium*")=1,"Medium","Easy"))</f>
        <v>Hard</v>
      </c>
      <c r="R288" t="str">
        <f>_xlfn.CONCAT(B288," &amp; ", C288 )</f>
        <v>125718 &amp; 25053</v>
      </c>
      <c r="S288" t="str">
        <f>_xlfn.CONCAT(D288," &amp; ", E288)</f>
        <v>12259 &amp; 14362</v>
      </c>
      <c r="T288" t="str">
        <f>_xlfn.CONCAT(TEXT(ROUND(K288,3),"#,##0.000")," &amp; Precision \cr")</f>
        <v>0.364 &amp; Precision \cr</v>
      </c>
      <c r="U288" t="str">
        <f>_xlfn.CONCAT(TEXT(ROUND(L288,3),"#,##0.000")," &amp; Recall \cr")</f>
        <v>0.539 &amp; Recall \cr</v>
      </c>
      <c r="V288" t="str">
        <f>_xlfn.CONCAT(TEXT(ROUND(M288,3),"#,##0.000")," &amp; F1 \cr")</f>
        <v>0.435 &amp; F1 \cr</v>
      </c>
      <c r="W288" t="str">
        <f>_xlfn.CONCAT(TEXT(ROUND(J288,3),"#,##0.000")," &amp; AUC \cr")</f>
        <v>0.763 &amp; AUC \cr</v>
      </c>
      <c r="X288" t="str">
        <f>_xlfn.CONCAT(TEXT(ROUND(I288,3),"#,##0.000")," &amp; $p$ \cr")</f>
        <v>0.710 &amp; $p$ \cr</v>
      </c>
      <c r="Y288" t="str">
        <f>_xlfn.CONCAT(A288," &amp; ",TEXT(ROUND(K288,4),"#,##0.0000"), " &amp; ", TEXT(ROUND(L288,4),"#,##0.0000"), " &amp; ", TEXT(ROUND(M288,4),"#,##0.0000"), " &amp; ", TEXT(ROUND(J288,4),"#,##0.0000"), " \cr")</f>
        <v>Bagging_Hard_Tomek_0_v1 &amp; 0.3644 &amp; 0.5395 &amp; 0.4350 &amp; 0.7630 \cr</v>
      </c>
    </row>
    <row r="289" spans="1:25" x14ac:dyDescent="0.2">
      <c r="A289" t="s">
        <v>28</v>
      </c>
      <c r="B289">
        <v>124797</v>
      </c>
      <c r="C289">
        <v>25974</v>
      </c>
      <c r="D289">
        <v>11839</v>
      </c>
      <c r="E289">
        <v>14782</v>
      </c>
      <c r="F289">
        <f>B289+C289</f>
        <v>150771</v>
      </c>
      <c r="G289">
        <f>D289+E289</f>
        <v>26621</v>
      </c>
      <c r="H289">
        <f>B289+C289+D289+E289</f>
        <v>177392</v>
      </c>
      <c r="I289">
        <v>0.72</v>
      </c>
      <c r="J289">
        <v>0.76689666111017996</v>
      </c>
      <c r="K289">
        <f>E289/(C289+E289+0.00001)</f>
        <v>0.36269506321457079</v>
      </c>
      <c r="L289">
        <f>E289/(D289+E289+0.00001)</f>
        <v>0.55527590978728225</v>
      </c>
      <c r="M289">
        <f>2/(1/(K289+0.00001)+1/(L289+0.00001))</f>
        <v>0.43879518848198978</v>
      </c>
      <c r="N289">
        <f>(B289+E289)/(B289+C289+D289+E289)</f>
        <v>0.78683931631640658</v>
      </c>
      <c r="O289">
        <f>COUNTIF(A289,"*Linear*")</f>
        <v>0</v>
      </c>
      <c r="P289" t="str">
        <f>LEFT(A289, FIND("_", A289)-1)</f>
        <v>Bagging</v>
      </c>
      <c r="Q289" t="str">
        <f>IF(COUNTIF(A289,"*Hard*")=1,"Hard",IF(COUNTIF(A289,"*Medium*")=1,"Medium","Easy"))</f>
        <v>Hard</v>
      </c>
      <c r="R289" t="str">
        <f>_xlfn.CONCAT(B289," &amp; ", C289 )</f>
        <v>124797 &amp; 25974</v>
      </c>
      <c r="S289" t="str">
        <f>_xlfn.CONCAT(D289," &amp; ", E289)</f>
        <v>11839 &amp; 14782</v>
      </c>
      <c r="T289" t="str">
        <f>_xlfn.CONCAT(TEXT(ROUND(K289,3),"#,##0.000")," &amp; Precision \cr")</f>
        <v>0.363 &amp; Precision \cr</v>
      </c>
      <c r="U289" t="str">
        <f>_xlfn.CONCAT(TEXT(ROUND(L289,3),"#,##0.000")," &amp; Recall \cr")</f>
        <v>0.555 &amp; Recall \cr</v>
      </c>
      <c r="V289" t="str">
        <f>_xlfn.CONCAT(TEXT(ROUND(M289,3),"#,##0.000")," &amp; F1 \cr")</f>
        <v>0.439 &amp; F1 \cr</v>
      </c>
      <c r="W289" t="str">
        <f>_xlfn.CONCAT(TEXT(ROUND(J289,3),"#,##0.000")," &amp; AUC \cr")</f>
        <v>0.767 &amp; AUC \cr</v>
      </c>
      <c r="X289" t="str">
        <f>_xlfn.CONCAT(TEXT(ROUND(I289,3),"#,##0.000")," &amp; $p$ \cr")</f>
        <v>0.720 &amp; $p$ \cr</v>
      </c>
      <c r="Y289" t="str">
        <f>_xlfn.CONCAT(A289," &amp; ",TEXT(ROUND(K289,4),"#,##0.0000"), " &amp; ", TEXT(ROUND(L289,4),"#,##0.0000"), " &amp; ", TEXT(ROUND(M289,4),"#,##0.0000"), " &amp; ", TEXT(ROUND(J289,4),"#,##0.0000"), " \cr")</f>
        <v>Bagging_Hard_Tomek_1_v1 &amp; 0.3627 &amp; 0.5553 &amp; 0.4388 &amp; 0.7669 \cr</v>
      </c>
    </row>
    <row r="290" spans="1:25" x14ac:dyDescent="0.2">
      <c r="A290" t="s">
        <v>26</v>
      </c>
      <c r="B290">
        <v>125622</v>
      </c>
      <c r="C290">
        <v>25149</v>
      </c>
      <c r="D290">
        <v>12430</v>
      </c>
      <c r="E290">
        <v>14191</v>
      </c>
      <c r="F290">
        <f>B290+C290</f>
        <v>150771</v>
      </c>
      <c r="G290">
        <f>D290+E290</f>
        <v>26621</v>
      </c>
      <c r="H290">
        <f>B290+C290+D290+E290</f>
        <v>177392</v>
      </c>
      <c r="I290">
        <v>0.72</v>
      </c>
      <c r="J290">
        <v>0.76101554212841005</v>
      </c>
      <c r="K290">
        <f>E290/(C290+E290+0.00001)</f>
        <v>0.36072699533280955</v>
      </c>
      <c r="L290">
        <f>E290/(D290+E290+0.00001)</f>
        <v>0.53307539140788274</v>
      </c>
      <c r="M290">
        <f>2/(1/(K290+0.00001)+1/(L290+0.00001))</f>
        <v>0.4302949337698424</v>
      </c>
      <c r="N290">
        <f>(B290+E290)/(B290+C290+D290+E290)</f>
        <v>0.78815842879047537</v>
      </c>
      <c r="O290">
        <f>COUNTIF(A290,"*Linear*")</f>
        <v>0</v>
      </c>
      <c r="P290" t="str">
        <f>LEFT(A290, FIND("_", A290)-1)</f>
        <v>Bagging</v>
      </c>
      <c r="Q290" t="str">
        <f>IF(COUNTIF(A290,"*Hard*")=1,"Hard",IF(COUNTIF(A290,"*Medium*")=1,"Medium","Easy"))</f>
        <v>Hard</v>
      </c>
      <c r="R290" t="str">
        <f>_xlfn.CONCAT(B290," &amp; ", C290 )</f>
        <v>125622 &amp; 25149</v>
      </c>
      <c r="S290" t="str">
        <f>_xlfn.CONCAT(D290," &amp; ", E290)</f>
        <v>12430 &amp; 14191</v>
      </c>
      <c r="T290" t="str">
        <f>_xlfn.CONCAT(TEXT(ROUND(K290,3),"#,##0.000")," &amp; Precision \cr")</f>
        <v>0.361 &amp; Precision \cr</v>
      </c>
      <c r="U290" t="str">
        <f>_xlfn.CONCAT(TEXT(ROUND(L290,3),"#,##0.000")," &amp; Recall \cr")</f>
        <v>0.533 &amp; Recall \cr</v>
      </c>
      <c r="V290" t="str">
        <f>_xlfn.CONCAT(TEXT(ROUND(M290,3),"#,##0.000")," &amp; F1 \cr")</f>
        <v>0.430 &amp; F1 \cr</v>
      </c>
      <c r="W290" t="str">
        <f>_xlfn.CONCAT(TEXT(ROUND(J290,3),"#,##0.000")," &amp; AUC \cr")</f>
        <v>0.761 &amp; AUC \cr</v>
      </c>
      <c r="X290" t="str">
        <f>_xlfn.CONCAT(TEXT(ROUND(I290,3),"#,##0.000")," &amp; $p$ \cr")</f>
        <v>0.720 &amp; $p$ \cr</v>
      </c>
      <c r="Y290" t="str">
        <f>_xlfn.CONCAT(A290," &amp; ",TEXT(ROUND(K290,4),"#,##0.0000"), " &amp; ", TEXT(ROUND(L290,4),"#,##0.0000"), " &amp; ", TEXT(ROUND(M290,4),"#,##0.0000"), " &amp; ", TEXT(ROUND(J290,4),"#,##0.0000"), " \cr")</f>
        <v>Bagging_Hard_Tomek_0_v2 &amp; 0.3607 &amp; 0.5331 &amp; 0.4303 &amp; 0.7610 \cr</v>
      </c>
    </row>
    <row r="291" spans="1:25" x14ac:dyDescent="0.2">
      <c r="A291" t="s">
        <v>32</v>
      </c>
      <c r="B291">
        <v>124475</v>
      </c>
      <c r="C291">
        <v>26296</v>
      </c>
      <c r="D291">
        <v>11876</v>
      </c>
      <c r="E291">
        <v>14745</v>
      </c>
      <c r="F291">
        <f>B291+C291</f>
        <v>150771</v>
      </c>
      <c r="G291">
        <f>D291+E291</f>
        <v>26621</v>
      </c>
      <c r="H291">
        <f>B291+C291+D291+E291</f>
        <v>177392</v>
      </c>
      <c r="I291">
        <v>0.73</v>
      </c>
      <c r="J291">
        <v>0.76637234085266404</v>
      </c>
      <c r="K291">
        <f>E291/(C291+E291+0.00001)</f>
        <v>0.3592748713824529</v>
      </c>
      <c r="L291">
        <f>E291/(D291+E291+0.00001)</f>
        <v>0.55388602961801359</v>
      </c>
      <c r="M291">
        <f>2/(1/(K291+0.00001)+1/(L291+0.00001))</f>
        <v>0.43585332006512845</v>
      </c>
      <c r="N291">
        <f>(B291+E291)/(B291+C291+D291+E291)</f>
        <v>0.78481554974294221</v>
      </c>
      <c r="O291">
        <f>COUNTIF(A291,"*Linear*")</f>
        <v>0</v>
      </c>
      <c r="P291" t="str">
        <f>LEFT(A291, FIND("_", A291)-1)</f>
        <v>Bagging</v>
      </c>
      <c r="Q291" t="str">
        <f>IF(COUNTIF(A291,"*Hard*")=1,"Hard",IF(COUNTIF(A291,"*Medium*")=1,"Medium","Easy"))</f>
        <v>Hard</v>
      </c>
      <c r="R291" t="str">
        <f>_xlfn.CONCAT(B291," &amp; ", C291 )</f>
        <v>124475 &amp; 26296</v>
      </c>
      <c r="S291" t="str">
        <f>_xlfn.CONCAT(D291," &amp; ", E291)</f>
        <v>11876 &amp; 14745</v>
      </c>
      <c r="T291" t="str">
        <f>_xlfn.CONCAT(TEXT(ROUND(K291,3),"#,##0.000")," &amp; Precision \cr")</f>
        <v>0.359 &amp; Precision \cr</v>
      </c>
      <c r="U291" t="str">
        <f>_xlfn.CONCAT(TEXT(ROUND(L291,3),"#,##0.000")," &amp; Recall \cr")</f>
        <v>0.554 &amp; Recall \cr</v>
      </c>
      <c r="V291" t="str">
        <f>_xlfn.CONCAT(TEXT(ROUND(M291,3),"#,##0.000")," &amp; F1 \cr")</f>
        <v>0.436 &amp; F1 \cr</v>
      </c>
      <c r="W291" t="str">
        <f>_xlfn.CONCAT(TEXT(ROUND(J291,3),"#,##0.000")," &amp; AUC \cr")</f>
        <v>0.766 &amp; AUC \cr</v>
      </c>
      <c r="X291" t="str">
        <f>_xlfn.CONCAT(TEXT(ROUND(I291,3),"#,##0.000")," &amp; $p$ \cr")</f>
        <v>0.730 &amp; $p$ \cr</v>
      </c>
      <c r="Y291" t="str">
        <f>_xlfn.CONCAT(A291," &amp; ",TEXT(ROUND(K291,4),"#,##0.0000"), " &amp; ", TEXT(ROUND(L291,4),"#,##0.0000"), " &amp; ", TEXT(ROUND(M291,4),"#,##0.0000"), " &amp; ", TEXT(ROUND(J291,4),"#,##0.0000"), " \cr")</f>
        <v>Bagging_Hard_Tomek_2_v1 &amp; 0.3593 &amp; 0.5539 &amp; 0.4359 &amp; 0.7664 \cr</v>
      </c>
    </row>
    <row r="292" spans="1:25" x14ac:dyDescent="0.2">
      <c r="A292" t="s">
        <v>30</v>
      </c>
      <c r="B292">
        <v>124686</v>
      </c>
      <c r="C292">
        <v>26085</v>
      </c>
      <c r="D292">
        <v>12071</v>
      </c>
      <c r="E292">
        <v>14550</v>
      </c>
      <c r="F292">
        <f>B292+C292</f>
        <v>150771</v>
      </c>
      <c r="G292">
        <f>D292+E292</f>
        <v>26621</v>
      </c>
      <c r="H292">
        <f>B292+C292+D292+E292</f>
        <v>177392</v>
      </c>
      <c r="I292">
        <v>0.72</v>
      </c>
      <c r="J292">
        <v>0.76383026157835998</v>
      </c>
      <c r="K292">
        <f>E292/(C292+E292+0.00001)</f>
        <v>0.3580657068147986</v>
      </c>
      <c r="L292">
        <f>E292/(D292+E292+0.00001)</f>
        <v>0.54656098548267873</v>
      </c>
      <c r="M292">
        <f>2/(1/(K292+0.00001)+1/(L292+0.00001))</f>
        <v>0.43268558569341259</v>
      </c>
      <c r="N292">
        <f>(B292+E292)/(B292+C292+D292+E292)</f>
        <v>0.78490574546766478</v>
      </c>
      <c r="O292">
        <f>COUNTIF(A292,"*Linear*")</f>
        <v>0</v>
      </c>
      <c r="P292" t="str">
        <f>LEFT(A292, FIND("_", A292)-1)</f>
        <v>Bagging</v>
      </c>
      <c r="Q292" t="str">
        <f>IF(COUNTIF(A292,"*Hard*")=1,"Hard",IF(COUNTIF(A292,"*Medium*")=1,"Medium","Easy"))</f>
        <v>Hard</v>
      </c>
      <c r="R292" t="str">
        <f>_xlfn.CONCAT(B292," &amp; ", C292 )</f>
        <v>124686 &amp; 26085</v>
      </c>
      <c r="S292" t="str">
        <f>_xlfn.CONCAT(D292," &amp; ", E292)</f>
        <v>12071 &amp; 14550</v>
      </c>
      <c r="T292" t="str">
        <f>_xlfn.CONCAT(TEXT(ROUND(K292,3),"#,##0.000")," &amp; Precision \cr")</f>
        <v>0.358 &amp; Precision \cr</v>
      </c>
      <c r="U292" t="str">
        <f>_xlfn.CONCAT(TEXT(ROUND(L292,3),"#,##0.000")," &amp; Recall \cr")</f>
        <v>0.547 &amp; Recall \cr</v>
      </c>
      <c r="V292" t="str">
        <f>_xlfn.CONCAT(TEXT(ROUND(M292,3),"#,##0.000")," &amp; F1 \cr")</f>
        <v>0.433 &amp; F1 \cr</v>
      </c>
      <c r="W292" t="str">
        <f>_xlfn.CONCAT(TEXT(ROUND(J292,3),"#,##0.000")," &amp; AUC \cr")</f>
        <v>0.764 &amp; AUC \cr</v>
      </c>
      <c r="X292" t="str">
        <f>_xlfn.CONCAT(TEXT(ROUND(I292,3),"#,##0.000")," &amp; $p$ \cr")</f>
        <v>0.720 &amp; $p$ \cr</v>
      </c>
      <c r="Y292" t="str">
        <f>_xlfn.CONCAT(A292," &amp; ",TEXT(ROUND(K292,4),"#,##0.0000"), " &amp; ", TEXT(ROUND(L292,4),"#,##0.0000"), " &amp; ", TEXT(ROUND(M292,4),"#,##0.0000"), " &amp; ", TEXT(ROUND(J292,4),"#,##0.0000"), " \cr")</f>
        <v>Bagging_Hard_Tomek_1_v2 &amp; 0.3581 &amp; 0.5466 &amp; 0.4327 &amp; 0.7638 \cr</v>
      </c>
    </row>
    <row r="293" spans="1:25" x14ac:dyDescent="0.2">
      <c r="A293" t="s">
        <v>34</v>
      </c>
      <c r="B293">
        <v>124426</v>
      </c>
      <c r="C293">
        <v>26345</v>
      </c>
      <c r="D293">
        <v>11997</v>
      </c>
      <c r="E293">
        <v>14624</v>
      </c>
      <c r="F293">
        <f>B293+C293</f>
        <v>150771</v>
      </c>
      <c r="G293">
        <f>D293+E293</f>
        <v>26621</v>
      </c>
      <c r="H293">
        <f>B293+C293+D293+E293</f>
        <v>177392</v>
      </c>
      <c r="I293">
        <v>0.73</v>
      </c>
      <c r="J293">
        <v>0.763614265752803</v>
      </c>
      <c r="K293">
        <f>E293/(C293+E293+0.00001)</f>
        <v>0.35695281789720207</v>
      </c>
      <c r="L293">
        <f>E293/(D293+E293+0.00001)</f>
        <v>0.54934074582121606</v>
      </c>
      <c r="M293">
        <f>2/(1/(K293+0.00001)+1/(L293+0.00001))</f>
        <v>0.43273718521373988</v>
      </c>
      <c r="N293">
        <f>(B293+E293)/(B293+C293+D293+E293)</f>
        <v>0.78385722016776405</v>
      </c>
      <c r="O293">
        <f>COUNTIF(A293,"*Linear*")</f>
        <v>0</v>
      </c>
      <c r="P293" t="str">
        <f>LEFT(A293, FIND("_", A293)-1)</f>
        <v>Bagging</v>
      </c>
      <c r="Q293" t="str">
        <f>IF(COUNTIF(A293,"*Hard*")=1,"Hard",IF(COUNTIF(A293,"*Medium*")=1,"Medium","Easy"))</f>
        <v>Hard</v>
      </c>
      <c r="R293" t="str">
        <f>_xlfn.CONCAT(B293," &amp; ", C293 )</f>
        <v>124426 &amp; 26345</v>
      </c>
      <c r="S293" t="str">
        <f>_xlfn.CONCAT(D293," &amp; ", E293)</f>
        <v>11997 &amp; 14624</v>
      </c>
      <c r="T293" t="str">
        <f>_xlfn.CONCAT(TEXT(ROUND(K293,3),"#,##0.000")," &amp; Precision \cr")</f>
        <v>0.357 &amp; Precision \cr</v>
      </c>
      <c r="U293" t="str">
        <f>_xlfn.CONCAT(TEXT(ROUND(L293,3),"#,##0.000")," &amp; Recall \cr")</f>
        <v>0.549 &amp; Recall \cr</v>
      </c>
      <c r="V293" t="str">
        <f>_xlfn.CONCAT(TEXT(ROUND(M293,3),"#,##0.000")," &amp; F1 \cr")</f>
        <v>0.433 &amp; F1 \cr</v>
      </c>
      <c r="W293" t="str">
        <f>_xlfn.CONCAT(TEXT(ROUND(J293,3),"#,##0.000")," &amp; AUC \cr")</f>
        <v>0.764 &amp; AUC \cr</v>
      </c>
      <c r="X293" t="str">
        <f>_xlfn.CONCAT(TEXT(ROUND(I293,3),"#,##0.000")," &amp; $p$ \cr")</f>
        <v>0.730 &amp; $p$ \cr</v>
      </c>
      <c r="Y293" t="str">
        <f>_xlfn.CONCAT(A293," &amp; ",TEXT(ROUND(K293,4),"#,##0.0000"), " &amp; ", TEXT(ROUND(L293,4),"#,##0.0000"), " &amp; ", TEXT(ROUND(M293,4),"#,##0.0000"), " &amp; ", TEXT(ROUND(J293,4),"#,##0.0000"), " \cr")</f>
        <v>Bagging_Hard_Tomek_2_v2 &amp; 0.3570 &amp; 0.5493 &amp; 0.4327 &amp; 0.7636 \cr</v>
      </c>
    </row>
    <row r="294" spans="1:25" x14ac:dyDescent="0.2">
      <c r="A294" t="s">
        <v>62</v>
      </c>
      <c r="B294">
        <v>147697</v>
      </c>
      <c r="C294">
        <v>3074</v>
      </c>
      <c r="D294">
        <v>24982</v>
      </c>
      <c r="E294">
        <v>1639</v>
      </c>
      <c r="F294">
        <f>B294+C294</f>
        <v>150771</v>
      </c>
      <c r="G294">
        <f>D294+E294</f>
        <v>26621</v>
      </c>
      <c r="H294">
        <f>B294+C294+D294+E294</f>
        <v>177392</v>
      </c>
      <c r="I294">
        <v>0.52243911349773398</v>
      </c>
      <c r="J294">
        <v>0.66185359211381101</v>
      </c>
      <c r="K294">
        <f>E294/(C294+E294+0.00001)</f>
        <v>0.34776150997716637</v>
      </c>
      <c r="L294">
        <f>E294/(D294+E294+0.00001)</f>
        <v>6.1567935065712058E-2</v>
      </c>
      <c r="M294">
        <f>2/(1/(K294+0.00001)+1/(L294+0.00001))</f>
        <v>0.10462968360362822</v>
      </c>
      <c r="N294">
        <f>(B294+E294)/(B294+C294+D294+E294)</f>
        <v>0.84184179669883652</v>
      </c>
      <c r="O294">
        <f>COUNTIF(A294,"*Linear*")</f>
        <v>0</v>
      </c>
      <c r="P294" t="str">
        <f>LEFT(A294, FIND("_", A294)-1)</f>
        <v>KBFC</v>
      </c>
      <c r="Q294" t="str">
        <f>IF(COUNTIF(A294,"*Hard*")=1,"Hard",IF(COUNTIF(A294,"*Medium*")=1,"Medium","Easy"))</f>
        <v>Easy</v>
      </c>
      <c r="R294" t="str">
        <f>_xlfn.CONCAT(B294," &amp; ", C294 )</f>
        <v>147697 &amp; 3074</v>
      </c>
      <c r="S294" t="str">
        <f>_xlfn.CONCAT(D294," &amp; ", E294)</f>
        <v>24982 &amp; 1639</v>
      </c>
      <c r="T294" t="str">
        <f>_xlfn.CONCAT(TEXT(ROUND(K294,3),"#,##0.000")," &amp; Precision \cr")</f>
        <v>0.348 &amp; Precision \cr</v>
      </c>
      <c r="U294" t="str">
        <f>_xlfn.CONCAT(TEXT(ROUND(L294,3),"#,##0.000")," &amp; Recall \cr")</f>
        <v>0.062 &amp; Recall \cr</v>
      </c>
      <c r="V294" t="str">
        <f>_xlfn.CONCAT(TEXT(ROUND(M294,3),"#,##0.000")," &amp; F1 \cr")</f>
        <v>0.105 &amp; F1 \cr</v>
      </c>
      <c r="W294" t="str">
        <f>_xlfn.CONCAT(TEXT(ROUND(J294,3),"#,##0.000")," &amp; AUC \cr")</f>
        <v>0.662 &amp; AUC \cr</v>
      </c>
      <c r="X294" t="str">
        <f>_xlfn.CONCAT(TEXT(ROUND(I294,3),"#,##0.000")," &amp; $p$ \cr")</f>
        <v>0.522 &amp; $p$ \cr</v>
      </c>
      <c r="Y294" t="str">
        <f>_xlfn.CONCAT(A294," &amp; ",TEXT(ROUND(K294,4),"#,##0.0000"), " &amp; ", TEXT(ROUND(L294,4),"#,##0.0000"), " &amp; ", TEXT(ROUND(M294,4),"#,##0.0000"), " &amp; ", TEXT(ROUND(J294,4),"#,##0.0000"), " \cr")</f>
        <v>KBFC_Easy_Tomek_0_alpha_0_5_gamma_0_0_v2 &amp; 0.3478 &amp; 0.0616 &amp; 0.1046 &amp; 0.6619 \cr</v>
      </c>
    </row>
    <row r="295" spans="1:25" x14ac:dyDescent="0.2">
      <c r="A295" t="s">
        <v>140</v>
      </c>
      <c r="B295">
        <v>121268</v>
      </c>
      <c r="C295">
        <v>29503</v>
      </c>
      <c r="D295">
        <v>11160</v>
      </c>
      <c r="E295">
        <v>15461</v>
      </c>
      <c r="F295">
        <f>B295+C295</f>
        <v>150771</v>
      </c>
      <c r="G295">
        <f>D295+E295</f>
        <v>26621</v>
      </c>
      <c r="H295">
        <f>B295+C295+D295+E295</f>
        <v>177392</v>
      </c>
      <c r="I295">
        <v>0.541670735180378</v>
      </c>
      <c r="J295">
        <v>0.77446267058560903</v>
      </c>
      <c r="K295">
        <f>E295/(C295+E295+0.00001)</f>
        <v>0.3438528599893575</v>
      </c>
      <c r="L295">
        <f>E295/(D295+E295+0.00001)</f>
        <v>0.58078208910980722</v>
      </c>
      <c r="M295">
        <f>2/(1/(K295+0.00001)+1/(L295+0.00001))</f>
        <v>0.43197265967171905</v>
      </c>
      <c r="N295">
        <f>(B295+E295)/(B295+C295+D295+E295)</f>
        <v>0.77077320285018491</v>
      </c>
      <c r="O295">
        <f>COUNTIF(A295,"*Linear*")</f>
        <v>0</v>
      </c>
      <c r="P295" t="str">
        <f>LEFT(A295, FIND("_", A295)-1)</f>
        <v>KBFC</v>
      </c>
      <c r="Q295" t="str">
        <f>IF(COUNTIF(A295,"*Hard*")=1,"Hard",IF(COUNTIF(A295,"*Medium*")=1,"Medium","Easy"))</f>
        <v>Hard</v>
      </c>
      <c r="R295" t="str">
        <f>_xlfn.CONCAT(B295," &amp; ", C295 )</f>
        <v>121268 &amp; 29503</v>
      </c>
      <c r="S295" t="str">
        <f>_xlfn.CONCAT(D295," &amp; ", E295)</f>
        <v>11160 &amp; 15461</v>
      </c>
      <c r="T295" t="str">
        <f>_xlfn.CONCAT(TEXT(ROUND(K295,3),"#,##0.000")," &amp; Precision \cr")</f>
        <v>0.344 &amp; Precision \cr</v>
      </c>
      <c r="U295" t="str">
        <f>_xlfn.CONCAT(TEXT(ROUND(L295,3),"#,##0.000")," &amp; Recall \cr")</f>
        <v>0.581 &amp; Recall \cr</v>
      </c>
      <c r="V295" t="str">
        <f>_xlfn.CONCAT(TEXT(ROUND(M295,3),"#,##0.000")," &amp; F1 \cr")</f>
        <v>0.432 &amp; F1 \cr</v>
      </c>
      <c r="W295" t="str">
        <f>_xlfn.CONCAT(TEXT(ROUND(J295,3),"#,##0.000")," &amp; AUC \cr")</f>
        <v>0.774 &amp; AUC \cr</v>
      </c>
      <c r="X295" t="str">
        <f>_xlfn.CONCAT(TEXT(ROUND(I295,3),"#,##0.000")," &amp; $p$ \cr")</f>
        <v>0.542 &amp; $p$ \cr</v>
      </c>
      <c r="Y295" t="str">
        <f>_xlfn.CONCAT(A295," &amp; ",TEXT(ROUND(K295,4),"#,##0.0000"), " &amp; ", TEXT(ROUND(L295,4),"#,##0.0000"), " &amp; ", TEXT(ROUND(M295,4),"#,##0.0000"), " &amp; ", TEXT(ROUND(J295,4),"#,##0.0000"), " \cr")</f>
        <v>KBFC_Hard_Tomek_1_alpha_target_gamma_5_0_v1 &amp; 0.3439 &amp; 0.5808 &amp; 0.4320 &amp; 0.7745 \cr</v>
      </c>
    </row>
    <row r="296" spans="1:25" x14ac:dyDescent="0.2">
      <c r="A296" t="s">
        <v>60</v>
      </c>
      <c r="B296">
        <v>146506</v>
      </c>
      <c r="C296">
        <v>4265</v>
      </c>
      <c r="D296">
        <v>24397</v>
      </c>
      <c r="E296">
        <v>2224</v>
      </c>
      <c r="F296">
        <f>B296+C296</f>
        <v>150771</v>
      </c>
      <c r="G296">
        <f>D296+E296</f>
        <v>26621</v>
      </c>
      <c r="H296">
        <f>B296+C296+D296+E296</f>
        <v>177392</v>
      </c>
      <c r="I296">
        <v>0.54556474828720203</v>
      </c>
      <c r="J296">
        <v>0.66364923423114397</v>
      </c>
      <c r="K296">
        <f>E296/(C296+E296+0.00001)</f>
        <v>0.34273385676878743</v>
      </c>
      <c r="L296">
        <f>E296/(D296+E296+0.00001)</f>
        <v>8.3543067471716664E-2</v>
      </c>
      <c r="M296">
        <f>2/(1/(K296+0.00001)+1/(L296+0.00001))</f>
        <v>0.1343537753228666</v>
      </c>
      <c r="N296">
        <f>(B296+E296)/(B296+C296+D296+E296)</f>
        <v>0.83842563362496614</v>
      </c>
      <c r="O296">
        <f>COUNTIF(A296,"*Linear*")</f>
        <v>0</v>
      </c>
      <c r="P296" t="str">
        <f>LEFT(A296, FIND("_", A296)-1)</f>
        <v>KBFC</v>
      </c>
      <c r="Q296" t="str">
        <f>IF(COUNTIF(A296,"*Hard*")=1,"Hard",IF(COUNTIF(A296,"*Medium*")=1,"Medium","Easy"))</f>
        <v>Easy</v>
      </c>
      <c r="R296" t="str">
        <f>_xlfn.CONCAT(B296," &amp; ", C296 )</f>
        <v>146506 &amp; 4265</v>
      </c>
      <c r="S296" t="str">
        <f>_xlfn.CONCAT(D296," &amp; ", E296)</f>
        <v>24397 &amp; 2224</v>
      </c>
      <c r="T296" t="str">
        <f>_xlfn.CONCAT(TEXT(ROUND(K296,3),"#,##0.000")," &amp; Precision \cr")</f>
        <v>0.343 &amp; Precision \cr</v>
      </c>
      <c r="U296" t="str">
        <f>_xlfn.CONCAT(TEXT(ROUND(L296,3),"#,##0.000")," &amp; Recall \cr")</f>
        <v>0.084 &amp; Recall \cr</v>
      </c>
      <c r="V296" t="str">
        <f>_xlfn.CONCAT(TEXT(ROUND(M296,3),"#,##0.000")," &amp; F1 \cr")</f>
        <v>0.134 &amp; F1 \cr</v>
      </c>
      <c r="W296" t="str">
        <f>_xlfn.CONCAT(TEXT(ROUND(J296,3),"#,##0.000")," &amp; AUC \cr")</f>
        <v>0.664 &amp; AUC \cr</v>
      </c>
      <c r="X296" t="str">
        <f>_xlfn.CONCAT(TEXT(ROUND(I296,3),"#,##0.000")," &amp; $p$ \cr")</f>
        <v>0.546 &amp; $p$ \cr</v>
      </c>
      <c r="Y296" t="str">
        <f>_xlfn.CONCAT(A296," &amp; ",TEXT(ROUND(K296,4),"#,##0.0000"), " &amp; ", TEXT(ROUND(L296,4),"#,##0.0000"), " &amp; ", TEXT(ROUND(M296,4),"#,##0.0000"), " &amp; ", TEXT(ROUND(J296,4),"#,##0.0000"), " \cr")</f>
        <v>KBFC_Easy_Tomek_0_alpha_0_5_gamma_0_0_v1 &amp; 0.3427 &amp; 0.0835 &amp; 0.1344 &amp; 0.6636 \cr</v>
      </c>
    </row>
    <row r="297" spans="1:25" x14ac:dyDescent="0.2">
      <c r="A297" t="s">
        <v>136</v>
      </c>
      <c r="B297">
        <v>120173</v>
      </c>
      <c r="C297">
        <v>30598</v>
      </c>
      <c r="D297">
        <v>10981</v>
      </c>
      <c r="E297">
        <v>15640</v>
      </c>
      <c r="F297">
        <f>B297+C297</f>
        <v>150771</v>
      </c>
      <c r="G297">
        <f>D297+E297</f>
        <v>26621</v>
      </c>
      <c r="H297">
        <f>B297+C297+D297+E297</f>
        <v>177392</v>
      </c>
      <c r="I297">
        <v>0.58575544159859405</v>
      </c>
      <c r="J297">
        <v>0.77300692334542398</v>
      </c>
      <c r="K297">
        <f>E297/(C297+E297+0.00001)</f>
        <v>0.33824992423153033</v>
      </c>
      <c r="L297">
        <f>E297/(D297+E297+0.00001)</f>
        <v>0.58750610398275571</v>
      </c>
      <c r="M297">
        <f>2/(1/(K297+0.00001)+1/(L297+0.00001))</f>
        <v>0.42933311462242957</v>
      </c>
      <c r="N297">
        <f>(B297+E297)/(B297+C297+D297+E297)</f>
        <v>0.76560949760981334</v>
      </c>
      <c r="O297">
        <f>COUNTIF(A297,"*Linear*")</f>
        <v>0</v>
      </c>
      <c r="P297" t="str">
        <f>LEFT(A297, FIND("_", A297)-1)</f>
        <v>KBFC</v>
      </c>
      <c r="Q297" t="str">
        <f>IF(COUNTIF(A297,"*Hard*")=1,"Hard",IF(COUNTIF(A297,"*Medium*")=1,"Medium","Easy"))</f>
        <v>Hard</v>
      </c>
      <c r="R297" t="str">
        <f>_xlfn.CONCAT(B297," &amp; ", C297 )</f>
        <v>120173 &amp; 30598</v>
      </c>
      <c r="S297" t="str">
        <f>_xlfn.CONCAT(D297," &amp; ", E297)</f>
        <v>10981 &amp; 15640</v>
      </c>
      <c r="T297" t="str">
        <f>_xlfn.CONCAT(TEXT(ROUND(K297,3),"#,##0.000")," &amp; Precision \cr")</f>
        <v>0.338 &amp; Precision \cr</v>
      </c>
      <c r="U297" t="str">
        <f>_xlfn.CONCAT(TEXT(ROUND(L297,3),"#,##0.000")," &amp; Recall \cr")</f>
        <v>0.588 &amp; Recall \cr</v>
      </c>
      <c r="V297" t="str">
        <f>_xlfn.CONCAT(TEXT(ROUND(M297,3),"#,##0.000")," &amp; F1 \cr")</f>
        <v>0.429 &amp; F1 \cr</v>
      </c>
      <c r="W297" t="str">
        <f>_xlfn.CONCAT(TEXT(ROUND(J297,3),"#,##0.000")," &amp; AUC \cr")</f>
        <v>0.773 &amp; AUC \cr</v>
      </c>
      <c r="X297" t="str">
        <f>_xlfn.CONCAT(TEXT(ROUND(I297,3),"#,##0.000")," &amp; $p$ \cr")</f>
        <v>0.586 &amp; $p$ \cr</v>
      </c>
      <c r="Y297" t="str">
        <f>_xlfn.CONCAT(A297," &amp; ",TEXT(ROUND(K297,4),"#,##0.0000"), " &amp; ", TEXT(ROUND(L297,4),"#,##0.0000"), " &amp; ", TEXT(ROUND(M297,4),"#,##0.0000"), " &amp; ", TEXT(ROUND(J297,4),"#,##0.0000"), " \cr")</f>
        <v>KBFC_Hard_Tomek_1_alpha_target_gamma_2_0_v1 &amp; 0.3382 &amp; 0.5875 &amp; 0.4293 &amp; 0.7730 \cr</v>
      </c>
    </row>
    <row r="298" spans="1:25" x14ac:dyDescent="0.2">
      <c r="A298" t="s">
        <v>142</v>
      </c>
      <c r="B298">
        <v>119864</v>
      </c>
      <c r="C298">
        <v>30907</v>
      </c>
      <c r="D298">
        <v>10889</v>
      </c>
      <c r="E298">
        <v>15732</v>
      </c>
      <c r="F298">
        <f>B298+C298</f>
        <v>150771</v>
      </c>
      <c r="G298">
        <f>D298+E298</f>
        <v>26621</v>
      </c>
      <c r="H298">
        <f>B298+C298+D298+E298</f>
        <v>177392</v>
      </c>
      <c r="I298">
        <v>0.54474722562730304</v>
      </c>
      <c r="J298">
        <v>0.77271572237353103</v>
      </c>
      <c r="K298">
        <f>E298/(C298+E298+0.00001)</f>
        <v>0.33731426481328625</v>
      </c>
      <c r="L298">
        <f>E298/(D298+E298+0.00001)</f>
        <v>0.59096202224147776</v>
      </c>
      <c r="M298">
        <f>2/(1/(K298+0.00001)+1/(L298+0.00001))</f>
        <v>0.42949477598431268</v>
      </c>
      <c r="N298">
        <f>(B298+E298)/(B298+C298+D298+E298)</f>
        <v>0.76438621809326235</v>
      </c>
      <c r="O298">
        <f>COUNTIF(A298,"*Linear*")</f>
        <v>0</v>
      </c>
      <c r="P298" t="str">
        <f>LEFT(A298, FIND("_", A298)-1)</f>
        <v>KBFC</v>
      </c>
      <c r="Q298" t="str">
        <f>IF(COUNTIF(A298,"*Hard*")=1,"Hard",IF(COUNTIF(A298,"*Medium*")=1,"Medium","Easy"))</f>
        <v>Hard</v>
      </c>
      <c r="R298" t="str">
        <f>_xlfn.CONCAT(B298," &amp; ", C298 )</f>
        <v>119864 &amp; 30907</v>
      </c>
      <c r="S298" t="str">
        <f>_xlfn.CONCAT(D298," &amp; ", E298)</f>
        <v>10889 &amp; 15732</v>
      </c>
      <c r="T298" t="str">
        <f>_xlfn.CONCAT(TEXT(ROUND(K298,3),"#,##0.000")," &amp; Precision \cr")</f>
        <v>0.337 &amp; Precision \cr</v>
      </c>
      <c r="U298" t="str">
        <f>_xlfn.CONCAT(TEXT(ROUND(L298,3),"#,##0.000")," &amp; Recall \cr")</f>
        <v>0.591 &amp; Recall \cr</v>
      </c>
      <c r="V298" t="str">
        <f>_xlfn.CONCAT(TEXT(ROUND(M298,3),"#,##0.000")," &amp; F1 \cr")</f>
        <v>0.429 &amp; F1 \cr</v>
      </c>
      <c r="W298" t="str">
        <f>_xlfn.CONCAT(TEXT(ROUND(J298,3),"#,##0.000")," &amp; AUC \cr")</f>
        <v>0.773 &amp; AUC \cr</v>
      </c>
      <c r="X298" t="str">
        <f>_xlfn.CONCAT(TEXT(ROUND(I298,3),"#,##0.000")," &amp; $p$ \cr")</f>
        <v>0.545 &amp; $p$ \cr</v>
      </c>
      <c r="Y298" t="str">
        <f>_xlfn.CONCAT(A298," &amp; ",TEXT(ROUND(K298,4),"#,##0.0000"), " &amp; ", TEXT(ROUND(L298,4),"#,##0.0000"), " &amp; ", TEXT(ROUND(M298,4),"#,##0.0000"), " &amp; ", TEXT(ROUND(J298,4),"#,##0.0000"), " \cr")</f>
        <v>KBFC_Hard_Tomek_1_alpha_target_gamma_5_0_v2 &amp; 0.3373 &amp; 0.5910 &amp; 0.4295 &amp; 0.7727 \cr</v>
      </c>
    </row>
    <row r="299" spans="1:25" x14ac:dyDescent="0.2">
      <c r="A299" t="s">
        <v>128</v>
      </c>
      <c r="B299">
        <v>119271</v>
      </c>
      <c r="C299">
        <v>31500</v>
      </c>
      <c r="D299">
        <v>10682</v>
      </c>
      <c r="E299">
        <v>15939</v>
      </c>
      <c r="F299">
        <f>B299+C299</f>
        <v>150771</v>
      </c>
      <c r="G299">
        <f>D299+E299</f>
        <v>26621</v>
      </c>
      <c r="H299">
        <f>B299+C299+D299+E299</f>
        <v>177392</v>
      </c>
      <c r="I299">
        <v>0.66325187064055302</v>
      </c>
      <c r="J299">
        <v>0.77605902675137794</v>
      </c>
      <c r="K299">
        <f>E299/(C299+E299+0.00001)</f>
        <v>0.33598937575918769</v>
      </c>
      <c r="L299">
        <f>E299/(D299+E299+0.00001)</f>
        <v>0.5987378383236025</v>
      </c>
      <c r="M299">
        <f>2/(1/(K299+0.00001)+1/(L299+0.00001))</f>
        <v>0.4304455726274572</v>
      </c>
      <c r="N299">
        <f>(B299+E299)/(B299+C299+D299+E299)</f>
        <v>0.76221024623432854</v>
      </c>
      <c r="O299">
        <f>COUNTIF(A299,"*Linear*")</f>
        <v>0</v>
      </c>
      <c r="P299" t="str">
        <f>LEFT(A299, FIND("_", A299)-1)</f>
        <v>KBFC</v>
      </c>
      <c r="Q299" t="str">
        <f>IF(COUNTIF(A299,"*Hard*")=1,"Hard",IF(COUNTIF(A299,"*Medium*")=1,"Medium","Easy"))</f>
        <v>Hard</v>
      </c>
      <c r="R299" t="str">
        <f>_xlfn.CONCAT(B299," &amp; ", C299 )</f>
        <v>119271 &amp; 31500</v>
      </c>
      <c r="S299" t="str">
        <f>_xlfn.CONCAT(D299," &amp; ", E299)</f>
        <v>10682 &amp; 15939</v>
      </c>
      <c r="T299" t="str">
        <f>_xlfn.CONCAT(TEXT(ROUND(K299,3),"#,##0.000")," &amp; Precision \cr")</f>
        <v>0.336 &amp; Precision \cr</v>
      </c>
      <c r="U299" t="str">
        <f>_xlfn.CONCAT(TEXT(ROUND(L299,3),"#,##0.000")," &amp; Recall \cr")</f>
        <v>0.599 &amp; Recall \cr</v>
      </c>
      <c r="V299" t="str">
        <f>_xlfn.CONCAT(TEXT(ROUND(M299,3),"#,##0.000")," &amp; F1 \cr")</f>
        <v>0.430 &amp; F1 \cr</v>
      </c>
      <c r="W299" t="str">
        <f>_xlfn.CONCAT(TEXT(ROUND(J299,3),"#,##0.000")," &amp; AUC \cr")</f>
        <v>0.776 &amp; AUC \cr</v>
      </c>
      <c r="X299" t="str">
        <f>_xlfn.CONCAT(TEXT(ROUND(I299,3),"#,##0.000")," &amp; $p$ \cr")</f>
        <v>0.663 &amp; $p$ \cr</v>
      </c>
      <c r="Y299" t="str">
        <f>_xlfn.CONCAT(A299," &amp; ",TEXT(ROUND(K299,4),"#,##0.0000"), " &amp; ", TEXT(ROUND(L299,4),"#,##0.0000"), " &amp; ", TEXT(ROUND(M299,4),"#,##0.0000"), " &amp; ", TEXT(ROUND(J299,4),"#,##0.0000"), " \cr")</f>
        <v>KBFC_Hard_Tomek_1_alpha_target_gamma_0_5_v1 &amp; 0.3360 &amp; 0.5987 &amp; 0.4304 &amp; 0.7761 \cr</v>
      </c>
    </row>
    <row r="300" spans="1:25" x14ac:dyDescent="0.2">
      <c r="A300" t="s">
        <v>96</v>
      </c>
      <c r="B300">
        <v>119521</v>
      </c>
      <c r="C300">
        <v>31250</v>
      </c>
      <c r="D300">
        <v>10809</v>
      </c>
      <c r="E300">
        <v>15812</v>
      </c>
      <c r="F300">
        <f>B300+C300</f>
        <v>150771</v>
      </c>
      <c r="G300">
        <f>D300+E300</f>
        <v>26621</v>
      </c>
      <c r="H300">
        <f>B300+C300+D300+E300</f>
        <v>177392</v>
      </c>
      <c r="I300">
        <v>0.69649961302615704</v>
      </c>
      <c r="J300">
        <v>0.774476974310498</v>
      </c>
      <c r="K300">
        <f>E300/(C300+E300+0.00001)</f>
        <v>0.335982321121928</v>
      </c>
      <c r="L300">
        <f>E300/(D300+E300+0.00001)</f>
        <v>0.59396716855341003</v>
      </c>
      <c r="M300">
        <f>2/(1/(K300+0.00001)+1/(L300+0.00001))</f>
        <v>0.42920067759505415</v>
      </c>
      <c r="N300">
        <f>(B300+E300)/(B300+C300+D300+E300)</f>
        <v>0.76290362586813387</v>
      </c>
      <c r="O300">
        <f>COUNTIF(A300,"*Linear*")</f>
        <v>0</v>
      </c>
      <c r="P300" t="str">
        <f>LEFT(A300, FIND("_", A300)-1)</f>
        <v>KBFC</v>
      </c>
      <c r="Q300" t="str">
        <f>IF(COUNTIF(A300,"*Hard*")=1,"Hard",IF(COUNTIF(A300,"*Medium*")=1,"Medium","Easy"))</f>
        <v>Hard</v>
      </c>
      <c r="R300" t="str">
        <f>_xlfn.CONCAT(B300," &amp; ", C300 )</f>
        <v>119521 &amp; 31250</v>
      </c>
      <c r="S300" t="str">
        <f>_xlfn.CONCAT(D300," &amp; ", E300)</f>
        <v>10809 &amp; 15812</v>
      </c>
      <c r="T300" t="str">
        <f>_xlfn.CONCAT(TEXT(ROUND(K300,3),"#,##0.000")," &amp; Precision \cr")</f>
        <v>0.336 &amp; Precision \cr</v>
      </c>
      <c r="U300" t="str">
        <f>_xlfn.CONCAT(TEXT(ROUND(L300,3),"#,##0.000")," &amp; Recall \cr")</f>
        <v>0.594 &amp; Recall \cr</v>
      </c>
      <c r="V300" t="str">
        <f>_xlfn.CONCAT(TEXT(ROUND(M300,3),"#,##0.000")," &amp; F1 \cr")</f>
        <v>0.429 &amp; F1 \cr</v>
      </c>
      <c r="W300" t="str">
        <f>_xlfn.CONCAT(TEXT(ROUND(J300,3),"#,##0.000")," &amp; AUC \cr")</f>
        <v>0.774 &amp; AUC \cr</v>
      </c>
      <c r="X300" t="str">
        <f>_xlfn.CONCAT(TEXT(ROUND(I300,3),"#,##0.000")," &amp; $p$ \cr")</f>
        <v>0.696 &amp; $p$ \cr</v>
      </c>
      <c r="Y300" t="str">
        <f>_xlfn.CONCAT(A300," &amp; ",TEXT(ROUND(K300,4),"#,##0.0000"), " &amp; ", TEXT(ROUND(L300,4),"#,##0.0000"), " &amp; ", TEXT(ROUND(M300,4),"#,##0.0000"), " &amp; ", TEXT(ROUND(J300,4),"#,##0.0000"), " \cr")</f>
        <v>KBFC_Hard_Tomek_0_alpha_target_gamma_0_0_v1 &amp; 0.3360 &amp; 0.5940 &amp; 0.4292 &amp; 0.7745 \cr</v>
      </c>
    </row>
    <row r="301" spans="1:25" x14ac:dyDescent="0.2">
      <c r="A301" t="s">
        <v>102</v>
      </c>
      <c r="B301">
        <v>118728</v>
      </c>
      <c r="C301">
        <v>32043</v>
      </c>
      <c r="D301">
        <v>10471</v>
      </c>
      <c r="E301">
        <v>16150</v>
      </c>
      <c r="F301">
        <f>B301+C301</f>
        <v>150771</v>
      </c>
      <c r="G301">
        <f>D301+E301</f>
        <v>26621</v>
      </c>
      <c r="H301">
        <f>B301+C301+D301+E301</f>
        <v>177392</v>
      </c>
      <c r="I301">
        <v>0.66426263742148794</v>
      </c>
      <c r="J301">
        <v>0.77553657523021702</v>
      </c>
      <c r="K301">
        <f>E301/(C301+E301+0.00001)</f>
        <v>0.33511090815365074</v>
      </c>
      <c r="L301">
        <f>E301/(D301+E301+0.00001)</f>
        <v>0.60666391172132383</v>
      </c>
      <c r="M301">
        <f>2/(1/(K301+0.00001)+1/(L301+0.00001))</f>
        <v>0.43174820663415314</v>
      </c>
      <c r="N301">
        <f>(B301+E301)/(B301+C301+D301+E301)</f>
        <v>0.7603386849463335</v>
      </c>
      <c r="O301">
        <f>COUNTIF(A301,"*Linear*")</f>
        <v>0</v>
      </c>
      <c r="P301" t="str">
        <f>LEFT(A301, FIND("_", A301)-1)</f>
        <v>KBFC</v>
      </c>
      <c r="Q301" t="str">
        <f>IF(COUNTIF(A301,"*Hard*")=1,"Hard",IF(COUNTIF(A301,"*Medium*")=1,"Medium","Easy"))</f>
        <v>Hard</v>
      </c>
      <c r="R301" t="str">
        <f>_xlfn.CONCAT(B301," &amp; ", C301 )</f>
        <v>118728 &amp; 32043</v>
      </c>
      <c r="S301" t="str">
        <f>_xlfn.CONCAT(D301," &amp; ", E301)</f>
        <v>10471 &amp; 16150</v>
      </c>
      <c r="T301" t="str">
        <f>_xlfn.CONCAT(TEXT(ROUND(K301,3),"#,##0.000")," &amp; Precision \cr")</f>
        <v>0.335 &amp; Precision \cr</v>
      </c>
      <c r="U301" t="str">
        <f>_xlfn.CONCAT(TEXT(ROUND(L301,3),"#,##0.000")," &amp; Recall \cr")</f>
        <v>0.607 &amp; Recall \cr</v>
      </c>
      <c r="V301" t="str">
        <f>_xlfn.CONCAT(TEXT(ROUND(M301,3),"#,##0.000")," &amp; F1 \cr")</f>
        <v>0.432 &amp; F1 \cr</v>
      </c>
      <c r="W301" t="str">
        <f>_xlfn.CONCAT(TEXT(ROUND(J301,3),"#,##0.000")," &amp; AUC \cr")</f>
        <v>0.776 &amp; AUC \cr</v>
      </c>
      <c r="X301" t="str">
        <f>_xlfn.CONCAT(TEXT(ROUND(I301,3),"#,##0.000")," &amp; $p$ \cr")</f>
        <v>0.664 &amp; $p$ \cr</v>
      </c>
      <c r="Y301" t="str">
        <f>_xlfn.CONCAT(A301," &amp; ",TEXT(ROUND(K301,4),"#,##0.0000"), " &amp; ", TEXT(ROUND(L301,4),"#,##0.0000"), " &amp; ", TEXT(ROUND(M301,4),"#,##0.0000"), " &amp; ", TEXT(ROUND(J301,4),"#,##0.0000"), " \cr")</f>
        <v>KBFC_Hard_Tomek_0_alpha_target_gamma_0_5_v2 &amp; 0.3351 &amp; 0.6067 &amp; 0.4317 &amp; 0.7755 \cr</v>
      </c>
    </row>
    <row r="302" spans="1:25" x14ac:dyDescent="0.2">
      <c r="A302" t="s">
        <v>130</v>
      </c>
      <c r="B302">
        <v>119172</v>
      </c>
      <c r="C302">
        <v>31599</v>
      </c>
      <c r="D302">
        <v>10724</v>
      </c>
      <c r="E302">
        <v>15897</v>
      </c>
      <c r="F302">
        <f>B302+C302</f>
        <v>150771</v>
      </c>
      <c r="G302">
        <f>D302+E302</f>
        <v>26621</v>
      </c>
      <c r="H302">
        <f>B302+C302+D302+E302</f>
        <v>177392</v>
      </c>
      <c r="I302">
        <v>0.65473119531758095</v>
      </c>
      <c r="J302">
        <v>0.77402535525953098</v>
      </c>
      <c r="K302">
        <f>E302/(C302+E302+0.00001)</f>
        <v>0.33470186956065734</v>
      </c>
      <c r="L302">
        <f>E302/(D302+E302+0.00001)</f>
        <v>0.59716013650983801</v>
      </c>
      <c r="M302">
        <f>2/(1/(K302+0.00001)+1/(L302+0.00001))</f>
        <v>0.42898120477686369</v>
      </c>
      <c r="N302">
        <f>(B302+E302)/(B302+C302+D302+E302)</f>
        <v>0.76141539641021017</v>
      </c>
      <c r="O302">
        <f>COUNTIF(A302,"*Linear*")</f>
        <v>0</v>
      </c>
      <c r="P302" t="str">
        <f>LEFT(A302, FIND("_", A302)-1)</f>
        <v>KBFC</v>
      </c>
      <c r="Q302" t="str">
        <f>IF(COUNTIF(A302,"*Hard*")=1,"Hard",IF(COUNTIF(A302,"*Medium*")=1,"Medium","Easy"))</f>
        <v>Hard</v>
      </c>
      <c r="R302" t="str">
        <f>_xlfn.CONCAT(B302," &amp; ", C302 )</f>
        <v>119172 &amp; 31599</v>
      </c>
      <c r="S302" t="str">
        <f>_xlfn.CONCAT(D302," &amp; ", E302)</f>
        <v>10724 &amp; 15897</v>
      </c>
      <c r="T302" t="str">
        <f>_xlfn.CONCAT(TEXT(ROUND(K302,3),"#,##0.000")," &amp; Precision \cr")</f>
        <v>0.335 &amp; Precision \cr</v>
      </c>
      <c r="U302" t="str">
        <f>_xlfn.CONCAT(TEXT(ROUND(L302,3),"#,##0.000")," &amp; Recall \cr")</f>
        <v>0.597 &amp; Recall \cr</v>
      </c>
      <c r="V302" t="str">
        <f>_xlfn.CONCAT(TEXT(ROUND(M302,3),"#,##0.000")," &amp; F1 \cr")</f>
        <v>0.429 &amp; F1 \cr</v>
      </c>
      <c r="W302" t="str">
        <f>_xlfn.CONCAT(TEXT(ROUND(J302,3),"#,##0.000")," &amp; AUC \cr")</f>
        <v>0.774 &amp; AUC \cr</v>
      </c>
      <c r="X302" t="str">
        <f>_xlfn.CONCAT(TEXT(ROUND(I302,3),"#,##0.000")," &amp; $p$ \cr")</f>
        <v>0.655 &amp; $p$ \cr</v>
      </c>
      <c r="Y302" t="str">
        <f>_xlfn.CONCAT(A302," &amp; ",TEXT(ROUND(K302,4),"#,##0.0000"), " &amp; ", TEXT(ROUND(L302,4),"#,##0.0000"), " &amp; ", TEXT(ROUND(M302,4),"#,##0.0000"), " &amp; ", TEXT(ROUND(J302,4),"#,##0.0000"), " \cr")</f>
        <v>KBFC_Hard_Tomek_1_alpha_target_gamma_0_5_v2 &amp; 0.3347 &amp; 0.5972 &amp; 0.4290 &amp; 0.7740 \cr</v>
      </c>
    </row>
    <row r="303" spans="1:25" x14ac:dyDescent="0.2">
      <c r="A303" t="s">
        <v>134</v>
      </c>
      <c r="B303">
        <v>119119</v>
      </c>
      <c r="C303">
        <v>31652</v>
      </c>
      <c r="D303">
        <v>10721</v>
      </c>
      <c r="E303">
        <v>15900</v>
      </c>
      <c r="F303">
        <f>B303+C303</f>
        <v>150771</v>
      </c>
      <c r="G303">
        <f>D303+E303</f>
        <v>26621</v>
      </c>
      <c r="H303">
        <f>B303+C303+D303+E303</f>
        <v>177392</v>
      </c>
      <c r="I303">
        <v>0.63037930963560895</v>
      </c>
      <c r="J303">
        <v>0.77453619497793502</v>
      </c>
      <c r="K303">
        <f>E303/(C303+E303+0.00001)</f>
        <v>0.334370794007745</v>
      </c>
      <c r="L303">
        <f>E303/(D303+E303+0.00001)</f>
        <v>0.59727282949653548</v>
      </c>
      <c r="M303">
        <f>2/(1/(K303+0.00001)+1/(L303+0.00001))</f>
        <v>0.42873823069969091</v>
      </c>
      <c r="N303">
        <f>(B303+E303)/(B303+C303+D303+E303)</f>
        <v>0.76113353477045187</v>
      </c>
      <c r="O303">
        <f>COUNTIF(A303,"*Linear*")</f>
        <v>0</v>
      </c>
      <c r="P303" t="str">
        <f>LEFT(A303, FIND("_", A303)-1)</f>
        <v>KBFC</v>
      </c>
      <c r="Q303" t="str">
        <f>IF(COUNTIF(A303,"*Hard*")=1,"Hard",IF(COUNTIF(A303,"*Medium*")=1,"Medium","Easy"))</f>
        <v>Hard</v>
      </c>
      <c r="R303" t="str">
        <f>_xlfn.CONCAT(B303," &amp; ", C303 )</f>
        <v>119119 &amp; 31652</v>
      </c>
      <c r="S303" t="str">
        <f>_xlfn.CONCAT(D303," &amp; ", E303)</f>
        <v>10721 &amp; 15900</v>
      </c>
      <c r="T303" t="str">
        <f>_xlfn.CONCAT(TEXT(ROUND(K303,3),"#,##0.000")," &amp; Precision \cr")</f>
        <v>0.334 &amp; Precision \cr</v>
      </c>
      <c r="U303" t="str">
        <f>_xlfn.CONCAT(TEXT(ROUND(L303,3),"#,##0.000")," &amp; Recall \cr")</f>
        <v>0.597 &amp; Recall \cr</v>
      </c>
      <c r="V303" t="str">
        <f>_xlfn.CONCAT(TEXT(ROUND(M303,3),"#,##0.000")," &amp; F1 \cr")</f>
        <v>0.429 &amp; F1 \cr</v>
      </c>
      <c r="W303" t="str">
        <f>_xlfn.CONCAT(TEXT(ROUND(J303,3),"#,##0.000")," &amp; AUC \cr")</f>
        <v>0.775 &amp; AUC \cr</v>
      </c>
      <c r="X303" t="str">
        <f>_xlfn.CONCAT(TEXT(ROUND(I303,3),"#,##0.000")," &amp; $p$ \cr")</f>
        <v>0.630 &amp; $p$ \cr</v>
      </c>
      <c r="Y303" t="str">
        <f>_xlfn.CONCAT(A303," &amp; ",TEXT(ROUND(K303,4),"#,##0.0000"), " &amp; ", TEXT(ROUND(L303,4),"#,##0.0000"), " &amp; ", TEXT(ROUND(M303,4),"#,##0.0000"), " &amp; ", TEXT(ROUND(J303,4),"#,##0.0000"), " \cr")</f>
        <v>KBFC_Hard_Tomek_1_alpha_target_gamma_1_0_v2 &amp; 0.3344 &amp; 0.5973 &amp; 0.4287 &amp; 0.7745 \cr</v>
      </c>
    </row>
    <row r="304" spans="1:25" x14ac:dyDescent="0.2">
      <c r="A304" t="s">
        <v>124</v>
      </c>
      <c r="B304">
        <v>118755</v>
      </c>
      <c r="C304">
        <v>32016</v>
      </c>
      <c r="D304">
        <v>10545</v>
      </c>
      <c r="E304">
        <v>16076</v>
      </c>
      <c r="F304">
        <f>B304+C304</f>
        <v>150771</v>
      </c>
      <c r="G304">
        <f>D304+E304</f>
        <v>26621</v>
      </c>
      <c r="H304">
        <f>B304+C304+D304+E304</f>
        <v>177392</v>
      </c>
      <c r="I304">
        <v>0.71473663286585298</v>
      </c>
      <c r="J304">
        <v>0.77579882343287698</v>
      </c>
      <c r="K304">
        <f>E304/(C304+E304+0.00001)</f>
        <v>0.3342759709859694</v>
      </c>
      <c r="L304">
        <f>E304/(D304+E304+0.00001)</f>
        <v>0.6038841513827865</v>
      </c>
      <c r="M304">
        <f>2/(1/(K304+0.00001)+1/(L304+0.00001))</f>
        <v>0.43035092719305251</v>
      </c>
      <c r="N304">
        <f>(B304+E304)/(B304+C304+D304+E304)</f>
        <v>0.76007373500496078</v>
      </c>
      <c r="O304">
        <f>COUNTIF(A304,"*Linear*")</f>
        <v>0</v>
      </c>
      <c r="P304" t="str">
        <f>LEFT(A304, FIND("_", A304)-1)</f>
        <v>KBFC</v>
      </c>
      <c r="Q304" t="str">
        <f>IF(COUNTIF(A304,"*Hard*")=1,"Hard",IF(COUNTIF(A304,"*Medium*")=1,"Medium","Easy"))</f>
        <v>Hard</v>
      </c>
      <c r="R304" t="str">
        <f>_xlfn.CONCAT(B304," &amp; ", C304 )</f>
        <v>118755 &amp; 32016</v>
      </c>
      <c r="S304" t="str">
        <f>_xlfn.CONCAT(D304," &amp; ", E304)</f>
        <v>10545 &amp; 16076</v>
      </c>
      <c r="T304" t="str">
        <f>_xlfn.CONCAT(TEXT(ROUND(K304,3),"#,##0.000")," &amp; Precision \cr")</f>
        <v>0.334 &amp; Precision \cr</v>
      </c>
      <c r="U304" t="str">
        <f>_xlfn.CONCAT(TEXT(ROUND(L304,3),"#,##0.000")," &amp; Recall \cr")</f>
        <v>0.604 &amp; Recall \cr</v>
      </c>
      <c r="V304" t="str">
        <f>_xlfn.CONCAT(TEXT(ROUND(M304,3),"#,##0.000")," &amp; F1 \cr")</f>
        <v>0.430 &amp; F1 \cr</v>
      </c>
      <c r="W304" t="str">
        <f>_xlfn.CONCAT(TEXT(ROUND(J304,3),"#,##0.000")," &amp; AUC \cr")</f>
        <v>0.776 &amp; AUC \cr</v>
      </c>
      <c r="X304" t="str">
        <f>_xlfn.CONCAT(TEXT(ROUND(I304,3),"#,##0.000")," &amp; $p$ \cr")</f>
        <v>0.715 &amp; $p$ \cr</v>
      </c>
      <c r="Y304" t="str">
        <f>_xlfn.CONCAT(A304," &amp; ",TEXT(ROUND(K304,4),"#,##0.0000"), " &amp; ", TEXT(ROUND(L304,4),"#,##0.0000"), " &amp; ", TEXT(ROUND(M304,4),"#,##0.0000"), " &amp; ", TEXT(ROUND(J304,4),"#,##0.0000"), " \cr")</f>
        <v>KBFC_Hard_Tomek_1_alpha_target_gamma_0_0_v1 &amp; 0.3343 &amp; 0.6039 &amp; 0.4304 &amp; 0.7758 \cr</v>
      </c>
    </row>
    <row r="305" spans="1:25" x14ac:dyDescent="0.2">
      <c r="A305" t="s">
        <v>310</v>
      </c>
      <c r="B305">
        <v>148628</v>
      </c>
      <c r="C305">
        <v>2143</v>
      </c>
      <c r="D305">
        <v>25545</v>
      </c>
      <c r="E305">
        <v>1076</v>
      </c>
      <c r="F305">
        <f>B305+C305</f>
        <v>150771</v>
      </c>
      <c r="G305">
        <f>D305+E305</f>
        <v>26621</v>
      </c>
      <c r="H305">
        <f>B305+C305+D305+E305</f>
        <v>177392</v>
      </c>
      <c r="I305">
        <v>0.54028683196544303</v>
      </c>
      <c r="J305">
        <v>0.65952393313870705</v>
      </c>
      <c r="K305">
        <f>E305/(C305+E305+0.00001)</f>
        <v>0.33426529874412764</v>
      </c>
      <c r="L305">
        <f>E305/(D305+E305+0.00001)</f>
        <v>4.0419217895488815E-2</v>
      </c>
      <c r="M305">
        <f>2/(1/(K305+0.00001)+1/(L305+0.00001))</f>
        <v>7.2134112559971791E-2</v>
      </c>
      <c r="N305">
        <f>(B305+E305)/(B305+C305+D305+E305)</f>
        <v>0.84391629836745741</v>
      </c>
      <c r="O305">
        <f>COUNTIF(A305,"*Linear*")</f>
        <v>0</v>
      </c>
      <c r="P305" t="str">
        <f>LEFT(A305, FIND("_", A305)-1)</f>
        <v>LRC</v>
      </c>
      <c r="Q305" t="str">
        <f>IF(COUNTIF(A305,"*Hard*")=1,"Hard",IF(COUNTIF(A305,"*Medium*")=1,"Medium","Easy"))</f>
        <v>Easy</v>
      </c>
      <c r="R305" t="str">
        <f>_xlfn.CONCAT(B305," &amp; ", C305 )</f>
        <v>148628 &amp; 2143</v>
      </c>
      <c r="S305" t="str">
        <f>_xlfn.CONCAT(D305," &amp; ", E305)</f>
        <v>25545 &amp; 1076</v>
      </c>
      <c r="T305" t="str">
        <f>_xlfn.CONCAT(TEXT(ROUND(K305,3),"#,##0.000")," &amp; Precision \cr")</f>
        <v>0.334 &amp; Precision \cr</v>
      </c>
      <c r="U305" t="str">
        <f>_xlfn.CONCAT(TEXT(ROUND(L305,3),"#,##0.000")," &amp; Recall \cr")</f>
        <v>0.040 &amp; Recall \cr</v>
      </c>
      <c r="V305" t="str">
        <f>_xlfn.CONCAT(TEXT(ROUND(M305,3),"#,##0.000")," &amp; F1 \cr")</f>
        <v>0.072 &amp; F1 \cr</v>
      </c>
      <c r="W305" t="str">
        <f>_xlfn.CONCAT(TEXT(ROUND(J305,3),"#,##0.000")," &amp; AUC \cr")</f>
        <v>0.660 &amp; AUC \cr</v>
      </c>
      <c r="X305" t="str">
        <f>_xlfn.CONCAT(TEXT(ROUND(I305,3),"#,##0.000")," &amp; $p$ \cr")</f>
        <v>0.540 &amp; $p$ \cr</v>
      </c>
      <c r="Y305" t="str">
        <f>_xlfn.CONCAT(A305," &amp; ",TEXT(ROUND(K305,4),"#,##0.0000"), " &amp; ", TEXT(ROUND(L305,4),"#,##0.0000"), " &amp; ", TEXT(ROUND(M305,4),"#,##0.0000"), " &amp; ", TEXT(ROUND(J305,4),"#,##0.0000"), " \cr")</f>
        <v>LRC_Easy_Tomek_0_alpha_target_v1 &amp; 0.3343 &amp; 0.0404 &amp; 0.0721 &amp; 0.6595 \cr</v>
      </c>
    </row>
    <row r="306" spans="1:25" x14ac:dyDescent="0.2">
      <c r="A306" t="s">
        <v>154</v>
      </c>
      <c r="B306">
        <v>118776</v>
      </c>
      <c r="C306">
        <v>31995</v>
      </c>
      <c r="D306">
        <v>10572</v>
      </c>
      <c r="E306">
        <v>16049</v>
      </c>
      <c r="F306">
        <f>B306+C306</f>
        <v>150771</v>
      </c>
      <c r="G306">
        <f>D306+E306</f>
        <v>26621</v>
      </c>
      <c r="H306">
        <f>B306+C306+D306+E306</f>
        <v>177392</v>
      </c>
      <c r="I306">
        <v>0.71995172901730897</v>
      </c>
      <c r="J306">
        <v>0.77402520153506804</v>
      </c>
      <c r="K306">
        <f>E306/(C306+E306+0.00001)</f>
        <v>0.33404795597076681</v>
      </c>
      <c r="L306">
        <f>E306/(D306+E306+0.00001)</f>
        <v>0.60286991450250937</v>
      </c>
      <c r="M306">
        <f>2/(1/(K306+0.00001)+1/(L306+0.00001))</f>
        <v>0.42990434751624929</v>
      </c>
      <c r="N306">
        <f>(B306+E306)/(B306+C306+D306+E306)</f>
        <v>0.76003991160818973</v>
      </c>
      <c r="O306">
        <f>COUNTIF(A306,"*Linear*")</f>
        <v>0</v>
      </c>
      <c r="P306" t="str">
        <f>LEFT(A306, FIND("_", A306)-1)</f>
        <v>KBFC</v>
      </c>
      <c r="Q306" t="str">
        <f>IF(COUNTIF(A306,"*Hard*")=1,"Hard",IF(COUNTIF(A306,"*Medium*")=1,"Medium","Easy"))</f>
        <v>Hard</v>
      </c>
      <c r="R306" t="str">
        <f>_xlfn.CONCAT(B306," &amp; ", C306 )</f>
        <v>118776 &amp; 31995</v>
      </c>
      <c r="S306" t="str">
        <f>_xlfn.CONCAT(D306," &amp; ", E306)</f>
        <v>10572 &amp; 16049</v>
      </c>
      <c r="T306" t="str">
        <f>_xlfn.CONCAT(TEXT(ROUND(K306,3),"#,##0.000")," &amp; Precision \cr")</f>
        <v>0.334 &amp; Precision \cr</v>
      </c>
      <c r="U306" t="str">
        <f>_xlfn.CONCAT(TEXT(ROUND(L306,3),"#,##0.000")," &amp; Recall \cr")</f>
        <v>0.603 &amp; Recall \cr</v>
      </c>
      <c r="V306" t="str">
        <f>_xlfn.CONCAT(TEXT(ROUND(M306,3),"#,##0.000")," &amp; F1 \cr")</f>
        <v>0.430 &amp; F1 \cr</v>
      </c>
      <c r="W306" t="str">
        <f>_xlfn.CONCAT(TEXT(ROUND(J306,3),"#,##0.000")," &amp; AUC \cr")</f>
        <v>0.774 &amp; AUC \cr</v>
      </c>
      <c r="X306" t="str">
        <f>_xlfn.CONCAT(TEXT(ROUND(I306,3),"#,##0.000")," &amp; $p$ \cr")</f>
        <v>0.720 &amp; $p$ \cr</v>
      </c>
      <c r="Y306" t="str">
        <f>_xlfn.CONCAT(A306," &amp; ",TEXT(ROUND(K306,4),"#,##0.0000"), " &amp; ", TEXT(ROUND(L306,4),"#,##0.0000"), " &amp; ", TEXT(ROUND(M306,4),"#,##0.0000"), " &amp; ", TEXT(ROUND(J306,4),"#,##0.0000"), " \cr")</f>
        <v>KBFC_Hard_Tomek_2_alpha_target_gamma_0_0_v2 &amp; 0.3340 &amp; 0.6029 &amp; 0.4299 &amp; 0.7740 \cr</v>
      </c>
    </row>
    <row r="307" spans="1:25" x14ac:dyDescent="0.2">
      <c r="A307" t="s">
        <v>104</v>
      </c>
      <c r="B307">
        <v>118824</v>
      </c>
      <c r="C307">
        <v>31947</v>
      </c>
      <c r="D307">
        <v>10618</v>
      </c>
      <c r="E307">
        <v>16003</v>
      </c>
      <c r="F307">
        <f>B307+C307</f>
        <v>150771</v>
      </c>
      <c r="G307">
        <f>D307+E307</f>
        <v>26621</v>
      </c>
      <c r="H307">
        <f>B307+C307+D307+E307</f>
        <v>177392</v>
      </c>
      <c r="I307">
        <v>0.61458377918228502</v>
      </c>
      <c r="J307">
        <v>0.77529230930159798</v>
      </c>
      <c r="K307">
        <f>E307/(C307+E307+0.00001)</f>
        <v>0.33374348272497528</v>
      </c>
      <c r="L307">
        <f>E307/(D307+E307+0.00001)</f>
        <v>0.6011419553731483</v>
      </c>
      <c r="M307">
        <f>2/(1/(K307+0.00001)+1/(L307+0.00001))</f>
        <v>0.4292125183502446</v>
      </c>
      <c r="N307">
        <f>(B307+E307)/(B307+C307+D307+E307)</f>
        <v>0.76005118607378008</v>
      </c>
      <c r="O307">
        <f>COUNTIF(A307,"*Linear*")</f>
        <v>0</v>
      </c>
      <c r="P307" t="str">
        <f>LEFT(A307, FIND("_", A307)-1)</f>
        <v>KBFC</v>
      </c>
      <c r="Q307" t="str">
        <f>IF(COUNTIF(A307,"*Hard*")=1,"Hard",IF(COUNTIF(A307,"*Medium*")=1,"Medium","Easy"))</f>
        <v>Hard</v>
      </c>
      <c r="R307" t="str">
        <f>_xlfn.CONCAT(B307," &amp; ", C307 )</f>
        <v>118824 &amp; 31947</v>
      </c>
      <c r="S307" t="str">
        <f>_xlfn.CONCAT(D307," &amp; ", E307)</f>
        <v>10618 &amp; 16003</v>
      </c>
      <c r="T307" t="str">
        <f>_xlfn.CONCAT(TEXT(ROUND(K307,3),"#,##0.000")," &amp; Precision \cr")</f>
        <v>0.334 &amp; Precision \cr</v>
      </c>
      <c r="U307" t="str">
        <f>_xlfn.CONCAT(TEXT(ROUND(L307,3),"#,##0.000")," &amp; Recall \cr")</f>
        <v>0.601 &amp; Recall \cr</v>
      </c>
      <c r="V307" t="str">
        <f>_xlfn.CONCAT(TEXT(ROUND(M307,3),"#,##0.000")," &amp; F1 \cr")</f>
        <v>0.429 &amp; F1 \cr</v>
      </c>
      <c r="W307" t="str">
        <f>_xlfn.CONCAT(TEXT(ROUND(J307,3),"#,##0.000")," &amp; AUC \cr")</f>
        <v>0.775 &amp; AUC \cr</v>
      </c>
      <c r="X307" t="str">
        <f>_xlfn.CONCAT(TEXT(ROUND(I307,3),"#,##0.000")," &amp; $p$ \cr")</f>
        <v>0.615 &amp; $p$ \cr</v>
      </c>
      <c r="Y307" t="str">
        <f>_xlfn.CONCAT(A307," &amp; ",TEXT(ROUND(K307,4),"#,##0.0000"), " &amp; ", TEXT(ROUND(L307,4),"#,##0.0000"), " &amp; ", TEXT(ROUND(M307,4),"#,##0.0000"), " &amp; ", TEXT(ROUND(J307,4),"#,##0.0000"), " \cr")</f>
        <v>KBFC_Hard_Tomek_0_alpha_target_gamma_1_0_v1 &amp; 0.3337 &amp; 0.6011 &amp; 0.4292 &amp; 0.7753 \cr</v>
      </c>
    </row>
    <row r="308" spans="1:25" x14ac:dyDescent="0.2">
      <c r="A308" t="s">
        <v>100</v>
      </c>
      <c r="B308">
        <v>119047</v>
      </c>
      <c r="C308">
        <v>31724</v>
      </c>
      <c r="D308">
        <v>10750</v>
      </c>
      <c r="E308">
        <v>15871</v>
      </c>
      <c r="F308">
        <f>B308+C308</f>
        <v>150771</v>
      </c>
      <c r="G308">
        <f>D308+E308</f>
        <v>26621</v>
      </c>
      <c r="H308">
        <f>B308+C308+D308+E308</f>
        <v>177392</v>
      </c>
      <c r="I308">
        <v>0.65482502573169699</v>
      </c>
      <c r="J308">
        <v>0.77399166842463696</v>
      </c>
      <c r="K308">
        <f>E308/(C308+E308+0.00001)</f>
        <v>0.33345939692542081</v>
      </c>
      <c r="L308">
        <f>E308/(D308+E308+0.00001)</f>
        <v>0.59618346395846011</v>
      </c>
      <c r="M308">
        <f>2/(1/(K308+0.00001)+1/(L308+0.00001))</f>
        <v>0.42770833006727554</v>
      </c>
      <c r="N308">
        <f>(B308+E308)/(B308+C308+D308+E308)</f>
        <v>0.76056417425814016</v>
      </c>
      <c r="O308">
        <f>COUNTIF(A308,"*Linear*")</f>
        <v>0</v>
      </c>
      <c r="P308" t="str">
        <f>LEFT(A308, FIND("_", A308)-1)</f>
        <v>KBFC</v>
      </c>
      <c r="Q308" t="str">
        <f>IF(COUNTIF(A308,"*Hard*")=1,"Hard",IF(COUNTIF(A308,"*Medium*")=1,"Medium","Easy"))</f>
        <v>Hard</v>
      </c>
      <c r="R308" t="str">
        <f>_xlfn.CONCAT(B308," &amp; ", C308 )</f>
        <v>119047 &amp; 31724</v>
      </c>
      <c r="S308" t="str">
        <f>_xlfn.CONCAT(D308," &amp; ", E308)</f>
        <v>10750 &amp; 15871</v>
      </c>
      <c r="T308" t="str">
        <f>_xlfn.CONCAT(TEXT(ROUND(K308,3),"#,##0.000")," &amp; Precision \cr")</f>
        <v>0.333 &amp; Precision \cr</v>
      </c>
      <c r="U308" t="str">
        <f>_xlfn.CONCAT(TEXT(ROUND(L308,3),"#,##0.000")," &amp; Recall \cr")</f>
        <v>0.596 &amp; Recall \cr</v>
      </c>
      <c r="V308" t="str">
        <f>_xlfn.CONCAT(TEXT(ROUND(M308,3),"#,##0.000")," &amp; F1 \cr")</f>
        <v>0.428 &amp; F1 \cr</v>
      </c>
      <c r="W308" t="str">
        <f>_xlfn.CONCAT(TEXT(ROUND(J308,3),"#,##0.000")," &amp; AUC \cr")</f>
        <v>0.774 &amp; AUC \cr</v>
      </c>
      <c r="X308" t="str">
        <f>_xlfn.CONCAT(TEXT(ROUND(I308,3),"#,##0.000")," &amp; $p$ \cr")</f>
        <v>0.655 &amp; $p$ \cr</v>
      </c>
      <c r="Y308" t="str">
        <f>_xlfn.CONCAT(A308," &amp; ",TEXT(ROUND(K308,4),"#,##0.0000"), " &amp; ", TEXT(ROUND(L308,4),"#,##0.0000"), " &amp; ", TEXT(ROUND(M308,4),"#,##0.0000"), " &amp; ", TEXT(ROUND(J308,4),"#,##0.0000"), " \cr")</f>
        <v>KBFC_Hard_Tomek_0_alpha_target_gamma_0_5_v1 &amp; 0.3335 &amp; 0.5962 &amp; 0.4277 &amp; 0.7740 \cr</v>
      </c>
    </row>
    <row r="309" spans="1:25" x14ac:dyDescent="0.2">
      <c r="A309" t="s">
        <v>126</v>
      </c>
      <c r="B309">
        <v>119280</v>
      </c>
      <c r="C309">
        <v>31491</v>
      </c>
      <c r="D309">
        <v>10875</v>
      </c>
      <c r="E309">
        <v>15746</v>
      </c>
      <c r="F309">
        <f>B309+C309</f>
        <v>150771</v>
      </c>
      <c r="G309">
        <f>D309+E309</f>
        <v>26621</v>
      </c>
      <c r="H309">
        <f>B309+C309+D309+E309</f>
        <v>177392</v>
      </c>
      <c r="I309">
        <v>0.71306866714684303</v>
      </c>
      <c r="J309">
        <v>0.77344760204813501</v>
      </c>
      <c r="K309">
        <f>E309/(C309+E309+0.00001)</f>
        <v>0.33334038987798958</v>
      </c>
      <c r="L309">
        <f>E309/(D309+E309+0.00001)</f>
        <v>0.59148792284606588</v>
      </c>
      <c r="M309">
        <f>2/(1/(K309+0.00001)+1/(L309+0.00001))</f>
        <v>0.42639654628766771</v>
      </c>
      <c r="N309">
        <f>(B309+E309)/(B309+C309+D309+E309)</f>
        <v>0.76117299540001804</v>
      </c>
      <c r="O309">
        <f>COUNTIF(A309,"*Linear*")</f>
        <v>0</v>
      </c>
      <c r="P309" t="str">
        <f>LEFT(A309, FIND("_", A309)-1)</f>
        <v>KBFC</v>
      </c>
      <c r="Q309" t="str">
        <f>IF(COUNTIF(A309,"*Hard*")=1,"Hard",IF(COUNTIF(A309,"*Medium*")=1,"Medium","Easy"))</f>
        <v>Hard</v>
      </c>
      <c r="R309" t="str">
        <f>_xlfn.CONCAT(B309," &amp; ", C309 )</f>
        <v>119280 &amp; 31491</v>
      </c>
      <c r="S309" t="str">
        <f>_xlfn.CONCAT(D309," &amp; ", E309)</f>
        <v>10875 &amp; 15746</v>
      </c>
      <c r="T309" t="str">
        <f>_xlfn.CONCAT(TEXT(ROUND(K309,3),"#,##0.000")," &amp; Precision \cr")</f>
        <v>0.333 &amp; Precision \cr</v>
      </c>
      <c r="U309" t="str">
        <f>_xlfn.CONCAT(TEXT(ROUND(L309,3),"#,##0.000")," &amp; Recall \cr")</f>
        <v>0.591 &amp; Recall \cr</v>
      </c>
      <c r="V309" t="str">
        <f>_xlfn.CONCAT(TEXT(ROUND(M309,3),"#,##0.000")," &amp; F1 \cr")</f>
        <v>0.426 &amp; F1 \cr</v>
      </c>
      <c r="W309" t="str">
        <f>_xlfn.CONCAT(TEXT(ROUND(J309,3),"#,##0.000")," &amp; AUC \cr")</f>
        <v>0.773 &amp; AUC \cr</v>
      </c>
      <c r="X309" t="str">
        <f>_xlfn.CONCAT(TEXT(ROUND(I309,3),"#,##0.000")," &amp; $p$ \cr")</f>
        <v>0.713 &amp; $p$ \cr</v>
      </c>
      <c r="Y309" t="str">
        <f>_xlfn.CONCAT(A309," &amp; ",TEXT(ROUND(K309,4),"#,##0.0000"), " &amp; ", TEXT(ROUND(L309,4),"#,##0.0000"), " &amp; ", TEXT(ROUND(M309,4),"#,##0.0000"), " &amp; ", TEXT(ROUND(J309,4),"#,##0.0000"), " \cr")</f>
        <v>KBFC_Hard_Tomek_1_alpha_target_gamma_0_0_v2 &amp; 0.3333 &amp; 0.5915 &amp; 0.4264 &amp; 0.7734 \cr</v>
      </c>
    </row>
    <row r="310" spans="1:25" x14ac:dyDescent="0.2">
      <c r="A310" t="s">
        <v>138</v>
      </c>
      <c r="B310">
        <v>118869</v>
      </c>
      <c r="C310">
        <v>31902</v>
      </c>
      <c r="D310">
        <v>10727</v>
      </c>
      <c r="E310">
        <v>15894</v>
      </c>
      <c r="F310">
        <f>B310+C310</f>
        <v>150771</v>
      </c>
      <c r="G310">
        <f>D310+E310</f>
        <v>26621</v>
      </c>
      <c r="H310">
        <f>B310+C310+D310+E310</f>
        <v>177392</v>
      </c>
      <c r="I310">
        <v>0.58566937160491905</v>
      </c>
      <c r="J310">
        <v>0.77296954799544904</v>
      </c>
      <c r="K310">
        <f>E310/(C310+E310+0.00001)</f>
        <v>0.33253828765324744</v>
      </c>
      <c r="L310">
        <f>E310/(D310+E310+0.00001)</f>
        <v>0.59704744352314054</v>
      </c>
      <c r="M310">
        <f>2/(1/(K310+0.00001)+1/(L310+0.00001))</f>
        <v>0.42717127017490802</v>
      </c>
      <c r="N310">
        <f>(B310+E310)/(B310+C310+D310+E310)</f>
        <v>0.75969040317488956</v>
      </c>
      <c r="O310">
        <f>COUNTIF(A310,"*Linear*")</f>
        <v>0</v>
      </c>
      <c r="P310" t="str">
        <f>LEFT(A310, FIND("_", A310)-1)</f>
        <v>KBFC</v>
      </c>
      <c r="Q310" t="str">
        <f>IF(COUNTIF(A310,"*Hard*")=1,"Hard",IF(COUNTIF(A310,"*Medium*")=1,"Medium","Easy"))</f>
        <v>Hard</v>
      </c>
      <c r="R310" t="str">
        <f>_xlfn.CONCAT(B310," &amp; ", C310 )</f>
        <v>118869 &amp; 31902</v>
      </c>
      <c r="S310" t="str">
        <f>_xlfn.CONCAT(D310," &amp; ", E310)</f>
        <v>10727 &amp; 15894</v>
      </c>
      <c r="T310" t="str">
        <f>_xlfn.CONCAT(TEXT(ROUND(K310,3),"#,##0.000")," &amp; Precision \cr")</f>
        <v>0.333 &amp; Precision \cr</v>
      </c>
      <c r="U310" t="str">
        <f>_xlfn.CONCAT(TEXT(ROUND(L310,3),"#,##0.000")," &amp; Recall \cr")</f>
        <v>0.597 &amp; Recall \cr</v>
      </c>
      <c r="V310" t="str">
        <f>_xlfn.CONCAT(TEXT(ROUND(M310,3),"#,##0.000")," &amp; F1 \cr")</f>
        <v>0.427 &amp; F1 \cr</v>
      </c>
      <c r="W310" t="str">
        <f>_xlfn.CONCAT(TEXT(ROUND(J310,3),"#,##0.000")," &amp; AUC \cr")</f>
        <v>0.773 &amp; AUC \cr</v>
      </c>
      <c r="X310" t="str">
        <f>_xlfn.CONCAT(TEXT(ROUND(I310,3),"#,##0.000")," &amp; $p$ \cr")</f>
        <v>0.586 &amp; $p$ \cr</v>
      </c>
      <c r="Y310" t="str">
        <f>_xlfn.CONCAT(A310," &amp; ",TEXT(ROUND(K310,4),"#,##0.0000"), " &amp; ", TEXT(ROUND(L310,4),"#,##0.0000"), " &amp; ", TEXT(ROUND(M310,4),"#,##0.0000"), " &amp; ", TEXT(ROUND(J310,4),"#,##0.0000"), " \cr")</f>
        <v>KBFC_Hard_Tomek_1_alpha_target_gamma_2_0_v2 &amp; 0.3325 &amp; 0.5970 &amp; 0.4272 &amp; 0.7730 \cr</v>
      </c>
    </row>
    <row r="311" spans="1:25" x14ac:dyDescent="0.2">
      <c r="A311" t="s">
        <v>158</v>
      </c>
      <c r="B311">
        <v>118432</v>
      </c>
      <c r="C311">
        <v>32339</v>
      </c>
      <c r="D311">
        <v>10531</v>
      </c>
      <c r="E311">
        <v>16090</v>
      </c>
      <c r="F311">
        <f>B311+C311</f>
        <v>150771</v>
      </c>
      <c r="G311">
        <f>D311+E311</f>
        <v>26621</v>
      </c>
      <c r="H311">
        <f>B311+C311+D311+E311</f>
        <v>177392</v>
      </c>
      <c r="I311">
        <v>0.66857876347098499</v>
      </c>
      <c r="J311">
        <v>0.77277243125301298</v>
      </c>
      <c r="K311">
        <f>E311/(C311+E311+0.00001)</f>
        <v>0.33223894766932227</v>
      </c>
      <c r="L311">
        <f>E311/(D311+E311+0.00001)</f>
        <v>0.60441005198737463</v>
      </c>
      <c r="M311">
        <f>2/(1/(K311+0.00001)+1/(L311+0.00001))</f>
        <v>0.42879165702429578</v>
      </c>
      <c r="N311">
        <f>(B311+E311)/(B311+C311+D311+E311)</f>
        <v>0.7583318300712546</v>
      </c>
      <c r="O311">
        <f>COUNTIF(A311,"*Linear*")</f>
        <v>0</v>
      </c>
      <c r="P311" t="str">
        <f>LEFT(A311, FIND("_", A311)-1)</f>
        <v>KBFC</v>
      </c>
      <c r="Q311" t="str">
        <f>IF(COUNTIF(A311,"*Hard*")=1,"Hard",IF(COUNTIF(A311,"*Medium*")=1,"Medium","Easy"))</f>
        <v>Hard</v>
      </c>
      <c r="R311" t="str">
        <f>_xlfn.CONCAT(B311," &amp; ", C311 )</f>
        <v>118432 &amp; 32339</v>
      </c>
      <c r="S311" t="str">
        <f>_xlfn.CONCAT(D311," &amp; ", E311)</f>
        <v>10531 &amp; 16090</v>
      </c>
      <c r="T311" t="str">
        <f>_xlfn.CONCAT(TEXT(ROUND(K311,3),"#,##0.000")," &amp; Precision \cr")</f>
        <v>0.332 &amp; Precision \cr</v>
      </c>
      <c r="U311" t="str">
        <f>_xlfn.CONCAT(TEXT(ROUND(L311,3),"#,##0.000")," &amp; Recall \cr")</f>
        <v>0.604 &amp; Recall \cr</v>
      </c>
      <c r="V311" t="str">
        <f>_xlfn.CONCAT(TEXT(ROUND(M311,3),"#,##0.000")," &amp; F1 \cr")</f>
        <v>0.429 &amp; F1 \cr</v>
      </c>
      <c r="W311" t="str">
        <f>_xlfn.CONCAT(TEXT(ROUND(J311,3),"#,##0.000")," &amp; AUC \cr")</f>
        <v>0.773 &amp; AUC \cr</v>
      </c>
      <c r="X311" t="str">
        <f>_xlfn.CONCAT(TEXT(ROUND(I311,3),"#,##0.000")," &amp; $p$ \cr")</f>
        <v>0.669 &amp; $p$ \cr</v>
      </c>
      <c r="Y311" t="str">
        <f>_xlfn.CONCAT(A311," &amp; ",TEXT(ROUND(K311,4),"#,##0.0000"), " &amp; ", TEXT(ROUND(L311,4),"#,##0.0000"), " &amp; ", TEXT(ROUND(M311,4),"#,##0.0000"), " &amp; ", TEXT(ROUND(J311,4),"#,##0.0000"), " \cr")</f>
        <v>KBFC_Hard_Tomek_2_alpha_target_gamma_0_5_v2 &amp; 0.3322 &amp; 0.6044 &amp; 0.4288 &amp; 0.7728 \cr</v>
      </c>
    </row>
    <row r="312" spans="1:25" x14ac:dyDescent="0.2">
      <c r="A312" t="s">
        <v>312</v>
      </c>
      <c r="B312">
        <v>148638</v>
      </c>
      <c r="C312">
        <v>2133</v>
      </c>
      <c r="D312">
        <v>25561</v>
      </c>
      <c r="E312">
        <v>1060</v>
      </c>
      <c r="F312">
        <f>B312+C312</f>
        <v>150771</v>
      </c>
      <c r="G312">
        <f>D312+E312</f>
        <v>26621</v>
      </c>
      <c r="H312">
        <f>B312+C312+D312+E312</f>
        <v>177392</v>
      </c>
      <c r="I312">
        <v>0.56196510127110899</v>
      </c>
      <c r="J312">
        <v>0.65759615649936698</v>
      </c>
      <c r="K312">
        <f>E312/(C312+E312+0.00001)</f>
        <v>0.3319761968932784</v>
      </c>
      <c r="L312">
        <f>E312/(D312+E312+0.00001)</f>
        <v>3.9818188633102367E-2</v>
      </c>
      <c r="M312">
        <f>2/(1/(K312+0.00001)+1/(L312+0.00001))</f>
        <v>7.1123707893833529E-2</v>
      </c>
      <c r="N312">
        <f>(B312+E312)/(B312+C312+D312+E312)</f>
        <v>0.84388247497068636</v>
      </c>
      <c r="O312">
        <f>COUNTIF(A312,"*Linear*")</f>
        <v>0</v>
      </c>
      <c r="P312" t="str">
        <f>LEFT(A312, FIND("_", A312)-1)</f>
        <v>LRC</v>
      </c>
      <c r="Q312" t="str">
        <f>IF(COUNTIF(A312,"*Hard*")=1,"Hard",IF(COUNTIF(A312,"*Medium*")=1,"Medium","Easy"))</f>
        <v>Easy</v>
      </c>
      <c r="R312" t="str">
        <f>_xlfn.CONCAT(B312," &amp; ", C312 )</f>
        <v>148638 &amp; 2133</v>
      </c>
      <c r="S312" t="str">
        <f>_xlfn.CONCAT(D312," &amp; ", E312)</f>
        <v>25561 &amp; 1060</v>
      </c>
      <c r="T312" t="str">
        <f>_xlfn.CONCAT(TEXT(ROUND(K312,3),"#,##0.000")," &amp; Precision \cr")</f>
        <v>0.332 &amp; Precision \cr</v>
      </c>
      <c r="U312" t="str">
        <f>_xlfn.CONCAT(TEXT(ROUND(L312,3),"#,##0.000")," &amp; Recall \cr")</f>
        <v>0.040 &amp; Recall \cr</v>
      </c>
      <c r="V312" t="str">
        <f>_xlfn.CONCAT(TEXT(ROUND(M312,3),"#,##0.000")," &amp; F1 \cr")</f>
        <v>0.071 &amp; F1 \cr</v>
      </c>
      <c r="W312" t="str">
        <f>_xlfn.CONCAT(TEXT(ROUND(J312,3),"#,##0.000")," &amp; AUC \cr")</f>
        <v>0.658 &amp; AUC \cr</v>
      </c>
      <c r="X312" t="str">
        <f>_xlfn.CONCAT(TEXT(ROUND(I312,3),"#,##0.000")," &amp; $p$ \cr")</f>
        <v>0.562 &amp; $p$ \cr</v>
      </c>
      <c r="Y312" t="str">
        <f>_xlfn.CONCAT(A312," &amp; ",TEXT(ROUND(K312,4),"#,##0.0000"), " &amp; ", TEXT(ROUND(L312,4),"#,##0.0000"), " &amp; ", TEXT(ROUND(M312,4),"#,##0.0000"), " &amp; ", TEXT(ROUND(J312,4),"#,##0.0000"), " \cr")</f>
        <v>LRC_Easy_Tomek_0_alpha_target_v2 &amp; 0.3320 &amp; 0.0398 &amp; 0.0711 &amp; 0.6576 \cr</v>
      </c>
    </row>
    <row r="313" spans="1:25" x14ac:dyDescent="0.2">
      <c r="A313" t="s">
        <v>132</v>
      </c>
      <c r="B313">
        <v>118019</v>
      </c>
      <c r="C313">
        <v>32752</v>
      </c>
      <c r="D313">
        <v>10361</v>
      </c>
      <c r="E313">
        <v>16260</v>
      </c>
      <c r="F313">
        <f>B313+C313</f>
        <v>150771</v>
      </c>
      <c r="G313">
        <f>D313+E313</f>
        <v>26621</v>
      </c>
      <c r="H313">
        <f>B313+C313+D313+E313</f>
        <v>177392</v>
      </c>
      <c r="I313">
        <v>0.63082403143867805</v>
      </c>
      <c r="J313">
        <v>0.77514570188304999</v>
      </c>
      <c r="K313">
        <f>E313/(C313+E313+0.00001)</f>
        <v>0.33175548838411906</v>
      </c>
      <c r="L313">
        <f>E313/(D313+E313+0.00001)</f>
        <v>0.61079598790023071</v>
      </c>
      <c r="M313">
        <f>2/(1/(K313+0.00001)+1/(L313+0.00001))</f>
        <v>0.42998192069740016</v>
      </c>
      <c r="N313">
        <f>(B313+E313)/(B313+C313+D313+E313)</f>
        <v>0.7569619825020294</v>
      </c>
      <c r="O313">
        <f>COUNTIF(A313,"*Linear*")</f>
        <v>0</v>
      </c>
      <c r="P313" t="str">
        <f>LEFT(A313, FIND("_", A313)-1)</f>
        <v>KBFC</v>
      </c>
      <c r="Q313" t="str">
        <f>IF(COUNTIF(A313,"*Hard*")=1,"Hard",IF(COUNTIF(A313,"*Medium*")=1,"Medium","Easy"))</f>
        <v>Hard</v>
      </c>
      <c r="R313" t="str">
        <f>_xlfn.CONCAT(B313," &amp; ", C313 )</f>
        <v>118019 &amp; 32752</v>
      </c>
      <c r="S313" t="str">
        <f>_xlfn.CONCAT(D313," &amp; ", E313)</f>
        <v>10361 &amp; 16260</v>
      </c>
      <c r="T313" t="str">
        <f>_xlfn.CONCAT(TEXT(ROUND(K313,3),"#,##0.000")," &amp; Precision \cr")</f>
        <v>0.332 &amp; Precision \cr</v>
      </c>
      <c r="U313" t="str">
        <f>_xlfn.CONCAT(TEXT(ROUND(L313,3),"#,##0.000")," &amp; Recall \cr")</f>
        <v>0.611 &amp; Recall \cr</v>
      </c>
      <c r="V313" t="str">
        <f>_xlfn.CONCAT(TEXT(ROUND(M313,3),"#,##0.000")," &amp; F1 \cr")</f>
        <v>0.430 &amp; F1 \cr</v>
      </c>
      <c r="W313" t="str">
        <f>_xlfn.CONCAT(TEXT(ROUND(J313,3),"#,##0.000")," &amp; AUC \cr")</f>
        <v>0.775 &amp; AUC \cr</v>
      </c>
      <c r="X313" t="str">
        <f>_xlfn.CONCAT(TEXT(ROUND(I313,3),"#,##0.000")," &amp; $p$ \cr")</f>
        <v>0.631 &amp; $p$ \cr</v>
      </c>
      <c r="Y313" t="str">
        <f>_xlfn.CONCAT(A313," &amp; ",TEXT(ROUND(K313,4),"#,##0.0000"), " &amp; ", TEXT(ROUND(L313,4),"#,##0.0000"), " &amp; ", TEXT(ROUND(M313,4),"#,##0.0000"), " &amp; ", TEXT(ROUND(J313,4),"#,##0.0000"), " \cr")</f>
        <v>KBFC_Hard_Tomek_1_alpha_target_gamma_1_0_v1 &amp; 0.3318 &amp; 0.6108 &amp; 0.4300 &amp; 0.7751 \cr</v>
      </c>
    </row>
    <row r="314" spans="1:25" x14ac:dyDescent="0.2">
      <c r="A314" t="s">
        <v>282</v>
      </c>
      <c r="B314">
        <v>113789</v>
      </c>
      <c r="C314">
        <v>36982</v>
      </c>
      <c r="D314">
        <v>8262</v>
      </c>
      <c r="E314">
        <v>18359</v>
      </c>
      <c r="F314">
        <f>B314+C314</f>
        <v>150771</v>
      </c>
      <c r="G314">
        <f>D314+E314</f>
        <v>26621</v>
      </c>
      <c r="H314">
        <f>B314+C314+D314+E314</f>
        <v>177392</v>
      </c>
      <c r="I314">
        <v>0.69499999999999995</v>
      </c>
      <c r="J314">
        <v>0.79835772075635503</v>
      </c>
      <c r="K314">
        <f>E314/(C314+E314+0.00001)</f>
        <v>0.33174319214836318</v>
      </c>
      <c r="L314">
        <f>E314/(D314+E314+0.00001)</f>
        <v>0.68964351425955317</v>
      </c>
      <c r="M314">
        <f>2/(1/(K314+0.00001)+1/(L314+0.00001))</f>
        <v>0.44799931975494656</v>
      </c>
      <c r="N314">
        <f>(B314+E314)/(B314+C314+D314+E314)</f>
        <v>0.7449490394155317</v>
      </c>
      <c r="O314">
        <f>COUNTIF(A314,"*Linear*")</f>
        <v>0</v>
      </c>
      <c r="P314" t="str">
        <f>LEFT(A314, FIND("_", A314)-1)</f>
        <v>BRFC</v>
      </c>
      <c r="Q314" t="str">
        <f>IF(COUNTIF(A314,"*Hard*")=1,"Hard",IF(COUNTIF(A314,"*Medium*")=1,"Medium","Easy"))</f>
        <v>Hard</v>
      </c>
      <c r="R314" t="str">
        <f>_xlfn.CONCAT(B314," &amp; ", C314 )</f>
        <v>113789 &amp; 36982</v>
      </c>
      <c r="S314" t="str">
        <f>_xlfn.CONCAT(D314," &amp; ", E314)</f>
        <v>8262 &amp; 18359</v>
      </c>
      <c r="T314" t="str">
        <f>_xlfn.CONCAT(TEXT(ROUND(K314,3),"#,##0.000")," &amp; Precision \cr")</f>
        <v>0.332 &amp; Precision \cr</v>
      </c>
      <c r="U314" t="str">
        <f>_xlfn.CONCAT(TEXT(ROUND(L314,3),"#,##0.000")," &amp; Recall \cr")</f>
        <v>0.690 &amp; Recall \cr</v>
      </c>
      <c r="V314" t="str">
        <f>_xlfn.CONCAT(TEXT(ROUND(M314,3),"#,##0.000")," &amp; F1 \cr")</f>
        <v>0.448 &amp; F1 \cr</v>
      </c>
      <c r="W314" t="str">
        <f>_xlfn.CONCAT(TEXT(ROUND(J314,3),"#,##0.000")," &amp; AUC \cr")</f>
        <v>0.798 &amp; AUC \cr</v>
      </c>
      <c r="X314" t="str">
        <f>_xlfn.CONCAT(TEXT(ROUND(I314,3),"#,##0.000")," &amp; $p$ \cr")</f>
        <v>0.695 &amp; $p$ \cr</v>
      </c>
      <c r="Y314" t="str">
        <f>_xlfn.CONCAT(A314," &amp; ",TEXT(ROUND(K314,4),"#,##0.0000"), " &amp; ", TEXT(ROUND(L314,4),"#,##0.0000"), " &amp; ", TEXT(ROUND(M314,4),"#,##0.0000"), " &amp; ", TEXT(ROUND(J314,4),"#,##0.0000"), " \cr")</f>
        <v>BRFC_Hard_Tomek_2_alpha_balanced_v1 &amp; 0.3317 &amp; 0.6896 &amp; 0.4480 &amp; 0.7984 \cr</v>
      </c>
    </row>
    <row r="315" spans="1:25" x14ac:dyDescent="0.2">
      <c r="A315" t="s">
        <v>258</v>
      </c>
      <c r="B315">
        <v>113566</v>
      </c>
      <c r="C315">
        <v>37205</v>
      </c>
      <c r="D315">
        <v>8167</v>
      </c>
      <c r="E315">
        <v>18454</v>
      </c>
      <c r="F315">
        <f>B315+C315</f>
        <v>150771</v>
      </c>
      <c r="G315">
        <f>D315+E315</f>
        <v>26621</v>
      </c>
      <c r="H315">
        <f>B315+C315+D315+E315</f>
        <v>177392</v>
      </c>
      <c r="I315">
        <v>0.68799999999999994</v>
      </c>
      <c r="J315">
        <v>0.79862238108767503</v>
      </c>
      <c r="K315">
        <f>E315/(C315+E315+0.00001)</f>
        <v>0.33155464519097455</v>
      </c>
      <c r="L315">
        <f>E315/(D315+E315+0.00001)</f>
        <v>0.69321212550497269</v>
      </c>
      <c r="M315">
        <f>2/(1/(K315+0.00001)+1/(L315+0.00001))</f>
        <v>0.44857711799986744</v>
      </c>
      <c r="N315">
        <f>(B315+E315)/(B315+C315+D315+E315)</f>
        <v>0.74422747361775055</v>
      </c>
      <c r="O315">
        <f>COUNTIF(A315,"*Linear*")</f>
        <v>0</v>
      </c>
      <c r="P315" t="str">
        <f>LEFT(A315, FIND("_", A315)-1)</f>
        <v>BRFC</v>
      </c>
      <c r="Q315" t="str">
        <f>IF(COUNTIF(A315,"*Hard*")=1,"Hard",IF(COUNTIF(A315,"*Medium*")=1,"Medium","Easy"))</f>
        <v>Hard</v>
      </c>
      <c r="R315" t="str">
        <f>_xlfn.CONCAT(B315," &amp; ", C315 )</f>
        <v>113566 &amp; 37205</v>
      </c>
      <c r="S315" t="str">
        <f>_xlfn.CONCAT(D315," &amp; ", E315)</f>
        <v>8167 &amp; 18454</v>
      </c>
      <c r="T315" t="str">
        <f>_xlfn.CONCAT(TEXT(ROUND(K315,3),"#,##0.000")," &amp; Precision \cr")</f>
        <v>0.332 &amp; Precision \cr</v>
      </c>
      <c r="U315" t="str">
        <f>_xlfn.CONCAT(TEXT(ROUND(L315,3),"#,##0.000")," &amp; Recall \cr")</f>
        <v>0.693 &amp; Recall \cr</v>
      </c>
      <c r="V315" t="str">
        <f>_xlfn.CONCAT(TEXT(ROUND(M315,3),"#,##0.000")," &amp; F1 \cr")</f>
        <v>0.449 &amp; F1 \cr</v>
      </c>
      <c r="W315" t="str">
        <f>_xlfn.CONCAT(TEXT(ROUND(J315,3),"#,##0.000")," &amp; AUC \cr")</f>
        <v>0.799 &amp; AUC \cr</v>
      </c>
      <c r="X315" t="str">
        <f>_xlfn.CONCAT(TEXT(ROUND(I315,3),"#,##0.000")," &amp; $p$ \cr")</f>
        <v>0.688 &amp; $p$ \cr</v>
      </c>
      <c r="Y315" t="str">
        <f>_xlfn.CONCAT(A315," &amp; ",TEXT(ROUND(K315,4),"#,##0.0000"), " &amp; ", TEXT(ROUND(L315,4),"#,##0.0000"), " &amp; ", TEXT(ROUND(M315,4),"#,##0.0000"), " &amp; ", TEXT(ROUND(J315,4),"#,##0.0000"), " \cr")</f>
        <v>BRFC_Hard_Tomek_0_alpha_balanced_v1 &amp; 0.3316 &amp; 0.6932 &amp; 0.4486 &amp; 0.7986 \cr</v>
      </c>
    </row>
    <row r="316" spans="1:25" x14ac:dyDescent="0.2">
      <c r="A316" t="s">
        <v>162</v>
      </c>
      <c r="B316">
        <v>118209</v>
      </c>
      <c r="C316">
        <v>32562</v>
      </c>
      <c r="D316">
        <v>10470</v>
      </c>
      <c r="E316">
        <v>16151</v>
      </c>
      <c r="F316">
        <f>B316+C316</f>
        <v>150771</v>
      </c>
      <c r="G316">
        <f>D316+E316</f>
        <v>26621</v>
      </c>
      <c r="H316">
        <f>B316+C316+D316+E316</f>
        <v>177392</v>
      </c>
      <c r="I316">
        <v>0.63196144036948598</v>
      </c>
      <c r="J316">
        <v>0.77411155494386397</v>
      </c>
      <c r="K316">
        <f>E316/(C316+E316+0.00001)</f>
        <v>0.33155420517489081</v>
      </c>
      <c r="L316">
        <f>E316/(D316+E316+0.00001)</f>
        <v>0.60670147605022295</v>
      </c>
      <c r="M316">
        <f>2/(1/(K316+0.00001)+1/(L316+0.00001))</f>
        <v>0.4287946759195887</v>
      </c>
      <c r="N316">
        <f>(B316+E316)/(B316+C316+D316+E316)</f>
        <v>0.75741859835843783</v>
      </c>
      <c r="O316">
        <f>COUNTIF(A316,"*Linear*")</f>
        <v>0</v>
      </c>
      <c r="P316" t="str">
        <f>LEFT(A316, FIND("_", A316)-1)</f>
        <v>KBFC</v>
      </c>
      <c r="Q316" t="str">
        <f>IF(COUNTIF(A316,"*Hard*")=1,"Hard",IF(COUNTIF(A316,"*Medium*")=1,"Medium","Easy"))</f>
        <v>Hard</v>
      </c>
      <c r="R316" t="str">
        <f>_xlfn.CONCAT(B316," &amp; ", C316 )</f>
        <v>118209 &amp; 32562</v>
      </c>
      <c r="S316" t="str">
        <f>_xlfn.CONCAT(D316," &amp; ", E316)</f>
        <v>10470 &amp; 16151</v>
      </c>
      <c r="T316" t="str">
        <f>_xlfn.CONCAT(TEXT(ROUND(K316,3),"#,##0.000")," &amp; Precision \cr")</f>
        <v>0.332 &amp; Precision \cr</v>
      </c>
      <c r="U316" t="str">
        <f>_xlfn.CONCAT(TEXT(ROUND(L316,3),"#,##0.000")," &amp; Recall \cr")</f>
        <v>0.607 &amp; Recall \cr</v>
      </c>
      <c r="V316" t="str">
        <f>_xlfn.CONCAT(TEXT(ROUND(M316,3),"#,##0.000")," &amp; F1 \cr")</f>
        <v>0.429 &amp; F1 \cr</v>
      </c>
      <c r="W316" t="str">
        <f>_xlfn.CONCAT(TEXT(ROUND(J316,3),"#,##0.000")," &amp; AUC \cr")</f>
        <v>0.774 &amp; AUC \cr</v>
      </c>
      <c r="X316" t="str">
        <f>_xlfn.CONCAT(TEXT(ROUND(I316,3),"#,##0.000")," &amp; $p$ \cr")</f>
        <v>0.632 &amp; $p$ \cr</v>
      </c>
      <c r="Y316" t="str">
        <f>_xlfn.CONCAT(A316," &amp; ",TEXT(ROUND(K316,4),"#,##0.0000"), " &amp; ", TEXT(ROUND(L316,4),"#,##0.0000"), " &amp; ", TEXT(ROUND(M316,4),"#,##0.0000"), " &amp; ", TEXT(ROUND(J316,4),"#,##0.0000"), " \cr")</f>
        <v>KBFC_Hard_Tomek_2_alpha_target_gamma_1_0_v2 &amp; 0.3316 &amp; 0.6067 &amp; 0.4288 &amp; 0.7741 \cr</v>
      </c>
    </row>
    <row r="317" spans="1:25" x14ac:dyDescent="0.2">
      <c r="A317" t="s">
        <v>166</v>
      </c>
      <c r="B317">
        <v>117927</v>
      </c>
      <c r="C317">
        <v>32844</v>
      </c>
      <c r="D317">
        <v>10387</v>
      </c>
      <c r="E317">
        <v>16234</v>
      </c>
      <c r="F317">
        <f>B317+C317</f>
        <v>150771</v>
      </c>
      <c r="G317">
        <f>D317+E317</f>
        <v>26621</v>
      </c>
      <c r="H317">
        <f>B317+C317+D317+E317</f>
        <v>177392</v>
      </c>
      <c r="I317">
        <v>0.58905771218240299</v>
      </c>
      <c r="J317">
        <v>0.77423576667649296</v>
      </c>
      <c r="K317">
        <f>E317/(C317+E317+0.00001)</f>
        <v>0.33077957530242069</v>
      </c>
      <c r="L317">
        <f>E317/(D317+E317+0.00001)</f>
        <v>0.6098193153488527</v>
      </c>
      <c r="M317">
        <f>2/(1/(K317+0.00001)+1/(L317+0.00001))</f>
        <v>0.42892011256873835</v>
      </c>
      <c r="N317">
        <f>(B317+E317)/(B317+C317+D317+E317)</f>
        <v>0.75629678903219988</v>
      </c>
      <c r="O317">
        <f>COUNTIF(A317,"*Linear*")</f>
        <v>0</v>
      </c>
      <c r="P317" t="str">
        <f>LEFT(A317, FIND("_", A317)-1)</f>
        <v>KBFC</v>
      </c>
      <c r="Q317" t="str">
        <f>IF(COUNTIF(A317,"*Hard*")=1,"Hard",IF(COUNTIF(A317,"*Medium*")=1,"Medium","Easy"))</f>
        <v>Hard</v>
      </c>
      <c r="R317" t="str">
        <f>_xlfn.CONCAT(B317," &amp; ", C317 )</f>
        <v>117927 &amp; 32844</v>
      </c>
      <c r="S317" t="str">
        <f>_xlfn.CONCAT(D317," &amp; ", E317)</f>
        <v>10387 &amp; 16234</v>
      </c>
      <c r="T317" t="str">
        <f>_xlfn.CONCAT(TEXT(ROUND(K317,3),"#,##0.000")," &amp; Precision \cr")</f>
        <v>0.331 &amp; Precision \cr</v>
      </c>
      <c r="U317" t="str">
        <f>_xlfn.CONCAT(TEXT(ROUND(L317,3),"#,##0.000")," &amp; Recall \cr")</f>
        <v>0.610 &amp; Recall \cr</v>
      </c>
      <c r="V317" t="str">
        <f>_xlfn.CONCAT(TEXT(ROUND(M317,3),"#,##0.000")," &amp; F1 \cr")</f>
        <v>0.429 &amp; F1 \cr</v>
      </c>
      <c r="W317" t="str">
        <f>_xlfn.CONCAT(TEXT(ROUND(J317,3),"#,##0.000")," &amp; AUC \cr")</f>
        <v>0.774 &amp; AUC \cr</v>
      </c>
      <c r="X317" t="str">
        <f>_xlfn.CONCAT(TEXT(ROUND(I317,3),"#,##0.000")," &amp; $p$ \cr")</f>
        <v>0.589 &amp; $p$ \cr</v>
      </c>
      <c r="Y317" t="str">
        <f>_xlfn.CONCAT(A317," &amp; ",TEXT(ROUND(K317,4),"#,##0.0000"), " &amp; ", TEXT(ROUND(L317,4),"#,##0.0000"), " &amp; ", TEXT(ROUND(M317,4),"#,##0.0000"), " &amp; ", TEXT(ROUND(J317,4),"#,##0.0000"), " \cr")</f>
        <v>KBFC_Hard_Tomek_2_alpha_target_gamma_2_0_v2 &amp; 0.3308 &amp; 0.6098 &amp; 0.4289 &amp; 0.7742 \cr</v>
      </c>
    </row>
    <row r="318" spans="1:25" x14ac:dyDescent="0.2">
      <c r="A318" t="s">
        <v>262</v>
      </c>
      <c r="B318">
        <v>112942</v>
      </c>
      <c r="C318">
        <v>37829</v>
      </c>
      <c r="D318">
        <v>8014</v>
      </c>
      <c r="E318">
        <v>18607</v>
      </c>
      <c r="F318">
        <f>B318+C318</f>
        <v>150771</v>
      </c>
      <c r="G318">
        <f>D318+E318</f>
        <v>26621</v>
      </c>
      <c r="H318">
        <f>B318+C318+D318+E318</f>
        <v>177392</v>
      </c>
      <c r="I318">
        <v>0.68527000000000304</v>
      </c>
      <c r="J318">
        <v>0.79945636183457203</v>
      </c>
      <c r="K318">
        <f>E318/(C318+E318+0.00001)</f>
        <v>0.32970090007624547</v>
      </c>
      <c r="L318">
        <f>E318/(D318+E318+0.00001)</f>
        <v>0.69895946782654317</v>
      </c>
      <c r="M318">
        <f>2/(1/(K318+0.00001)+1/(L318+0.00001))</f>
        <v>0.44806503468661968</v>
      </c>
      <c r="N318">
        <f>(B318+E318)/(B318+C318+D318+E318)</f>
        <v>0.7415723369712276</v>
      </c>
      <c r="O318">
        <f>COUNTIF(A318,"*Linear*")</f>
        <v>0</v>
      </c>
      <c r="P318" t="str">
        <f>LEFT(A318, FIND("_", A318)-1)</f>
        <v>BRFC</v>
      </c>
      <c r="Q318" t="str">
        <f>IF(COUNTIF(A318,"*Hard*")=1,"Hard",IF(COUNTIF(A318,"*Medium*")=1,"Medium","Easy"))</f>
        <v>Hard</v>
      </c>
      <c r="R318" t="str">
        <f>_xlfn.CONCAT(B318," &amp; ", C318 )</f>
        <v>112942 &amp; 37829</v>
      </c>
      <c r="S318" t="str">
        <f>_xlfn.CONCAT(D318," &amp; ", E318)</f>
        <v>8014 &amp; 18607</v>
      </c>
      <c r="T318" t="str">
        <f>_xlfn.CONCAT(TEXT(ROUND(K318,3),"#,##0.000")," &amp; Precision \cr")</f>
        <v>0.330 &amp; Precision \cr</v>
      </c>
      <c r="U318" t="str">
        <f>_xlfn.CONCAT(TEXT(ROUND(L318,3),"#,##0.000")," &amp; Recall \cr")</f>
        <v>0.699 &amp; Recall \cr</v>
      </c>
      <c r="V318" t="str">
        <f>_xlfn.CONCAT(TEXT(ROUND(M318,3),"#,##0.000")," &amp; F1 \cr")</f>
        <v>0.448 &amp; F1 \cr</v>
      </c>
      <c r="W318" t="str">
        <f>_xlfn.CONCAT(TEXT(ROUND(J318,3),"#,##0.000")," &amp; AUC \cr")</f>
        <v>0.799 &amp; AUC \cr</v>
      </c>
      <c r="X318" t="str">
        <f>_xlfn.CONCAT(TEXT(ROUND(I318,3),"#,##0.000")," &amp; $p$ \cr")</f>
        <v>0.685 &amp; $p$ \cr</v>
      </c>
      <c r="Y318" t="str">
        <f>_xlfn.CONCAT(A318," &amp; ",TEXT(ROUND(K318,4),"#,##0.0000"), " &amp; ", TEXT(ROUND(L318,4),"#,##0.0000"), " &amp; ", TEXT(ROUND(M318,4),"#,##0.0000"), " &amp; ", TEXT(ROUND(J318,4),"#,##0.0000"), " \cr")</f>
        <v>BRFC_Hard_Tomek_0_alpha_target_v1 &amp; 0.3297 &amp; 0.6990 &amp; 0.4481 &amp; 0.7995 \cr</v>
      </c>
    </row>
    <row r="319" spans="1:25" x14ac:dyDescent="0.2">
      <c r="A319" t="s">
        <v>272</v>
      </c>
      <c r="B319">
        <v>113536</v>
      </c>
      <c r="C319">
        <v>37235</v>
      </c>
      <c r="D319">
        <v>8339</v>
      </c>
      <c r="E319">
        <v>18282</v>
      </c>
      <c r="F319">
        <f>B319+C319</f>
        <v>150771</v>
      </c>
      <c r="G319">
        <f>D319+E319</f>
        <v>26621</v>
      </c>
      <c r="H319">
        <f>B319+C319+D319+E319</f>
        <v>177392</v>
      </c>
      <c r="I319">
        <v>0.69499999999999995</v>
      </c>
      <c r="J319">
        <v>0.79673445321743797</v>
      </c>
      <c r="K319">
        <f>E319/(C319+E319+0.00001)</f>
        <v>0.32930453728960413</v>
      </c>
      <c r="L319">
        <f>E319/(D319+E319+0.00001)</f>
        <v>0.68675106093431837</v>
      </c>
      <c r="M319">
        <f>2/(1/(K319+0.00001)+1/(L319+0.00001))</f>
        <v>0.44516451611558433</v>
      </c>
      <c r="N319">
        <f>(B319+E319)/(B319+C319+D319+E319)</f>
        <v>0.74308875259312712</v>
      </c>
      <c r="O319">
        <f>COUNTIF(A319,"*Linear*")</f>
        <v>0</v>
      </c>
      <c r="P319" t="str">
        <f>LEFT(A319, FIND("_", A319)-1)</f>
        <v>BRFC</v>
      </c>
      <c r="Q319" t="str">
        <f>IF(COUNTIF(A319,"*Hard*")=1,"Hard",IF(COUNTIF(A319,"*Medium*")=1,"Medium","Easy"))</f>
        <v>Hard</v>
      </c>
      <c r="R319" t="str">
        <f>_xlfn.CONCAT(B319," &amp; ", C319 )</f>
        <v>113536 &amp; 37235</v>
      </c>
      <c r="S319" t="str">
        <f>_xlfn.CONCAT(D319," &amp; ", E319)</f>
        <v>8339 &amp; 18282</v>
      </c>
      <c r="T319" t="str">
        <f>_xlfn.CONCAT(TEXT(ROUND(K319,3),"#,##0.000")," &amp; Precision \cr")</f>
        <v>0.329 &amp; Precision \cr</v>
      </c>
      <c r="U319" t="str">
        <f>_xlfn.CONCAT(TEXT(ROUND(L319,3),"#,##0.000")," &amp; Recall \cr")</f>
        <v>0.687 &amp; Recall \cr</v>
      </c>
      <c r="V319" t="str">
        <f>_xlfn.CONCAT(TEXT(ROUND(M319,3),"#,##0.000")," &amp; F1 \cr")</f>
        <v>0.445 &amp; F1 \cr</v>
      </c>
      <c r="W319" t="str">
        <f>_xlfn.CONCAT(TEXT(ROUND(J319,3),"#,##0.000")," &amp; AUC \cr")</f>
        <v>0.797 &amp; AUC \cr</v>
      </c>
      <c r="X319" t="str">
        <f>_xlfn.CONCAT(TEXT(ROUND(I319,3),"#,##0.000")," &amp; $p$ \cr")</f>
        <v>0.695 &amp; $p$ \cr</v>
      </c>
      <c r="Y319" t="str">
        <f>_xlfn.CONCAT(A319," &amp; ",TEXT(ROUND(K319,4),"#,##0.0000"), " &amp; ", TEXT(ROUND(L319,4),"#,##0.0000"), " &amp; ", TEXT(ROUND(M319,4),"#,##0.0000"), " &amp; ", TEXT(ROUND(J319,4),"#,##0.0000"), " \cr")</f>
        <v>BRFC_Hard_Tomek_1_alpha_balanced_v2 &amp; 0.3293 &amp; 0.6868 &amp; 0.4452 &amp; 0.7967 \cr</v>
      </c>
    </row>
    <row r="320" spans="1:25" x14ac:dyDescent="0.2">
      <c r="A320" t="s">
        <v>270</v>
      </c>
      <c r="B320">
        <v>113270</v>
      </c>
      <c r="C320">
        <v>37501</v>
      </c>
      <c r="D320">
        <v>8209</v>
      </c>
      <c r="E320">
        <v>18412</v>
      </c>
      <c r="F320">
        <f>B320+C320</f>
        <v>150771</v>
      </c>
      <c r="G320">
        <f>D320+E320</f>
        <v>26621</v>
      </c>
      <c r="H320">
        <f>B320+C320+D320+E320</f>
        <v>177392</v>
      </c>
      <c r="I320">
        <v>0.70450000000000002</v>
      </c>
      <c r="J320">
        <v>0.79782876571875205</v>
      </c>
      <c r="K320">
        <f>E320/(C320+E320+0.00001)</f>
        <v>0.32929730110541422</v>
      </c>
      <c r="L320">
        <f>E320/(D320+E320+0.00001)</f>
        <v>0.69163442369120831</v>
      </c>
      <c r="M320">
        <f>2/(1/(K320+0.00001)+1/(L320+0.00001))</f>
        <v>0.44617889946898864</v>
      </c>
      <c r="N320">
        <f>(B320+E320)/(B320+C320+D320+E320)</f>
        <v>0.74232208893298457</v>
      </c>
      <c r="O320">
        <f>COUNTIF(A320,"*Linear*")</f>
        <v>0</v>
      </c>
      <c r="P320" t="str">
        <f>LEFT(A320, FIND("_", A320)-1)</f>
        <v>BRFC</v>
      </c>
      <c r="Q320" t="str">
        <f>IF(COUNTIF(A320,"*Hard*")=1,"Hard",IF(COUNTIF(A320,"*Medium*")=1,"Medium","Easy"))</f>
        <v>Hard</v>
      </c>
      <c r="R320" t="str">
        <f>_xlfn.CONCAT(B320," &amp; ", C320 )</f>
        <v>113270 &amp; 37501</v>
      </c>
      <c r="S320" t="str">
        <f>_xlfn.CONCAT(D320," &amp; ", E320)</f>
        <v>8209 &amp; 18412</v>
      </c>
      <c r="T320" t="str">
        <f>_xlfn.CONCAT(TEXT(ROUND(K320,3),"#,##0.000")," &amp; Precision \cr")</f>
        <v>0.329 &amp; Precision \cr</v>
      </c>
      <c r="U320" t="str">
        <f>_xlfn.CONCAT(TEXT(ROUND(L320,3),"#,##0.000")," &amp; Recall \cr")</f>
        <v>0.692 &amp; Recall \cr</v>
      </c>
      <c r="V320" t="str">
        <f>_xlfn.CONCAT(TEXT(ROUND(M320,3),"#,##0.000")," &amp; F1 \cr")</f>
        <v>0.446 &amp; F1 \cr</v>
      </c>
      <c r="W320" t="str">
        <f>_xlfn.CONCAT(TEXT(ROUND(J320,3),"#,##0.000")," &amp; AUC \cr")</f>
        <v>0.798 &amp; AUC \cr</v>
      </c>
      <c r="X320" t="str">
        <f>_xlfn.CONCAT(TEXT(ROUND(I320,3),"#,##0.000")," &amp; $p$ \cr")</f>
        <v>0.705 &amp; $p$ \cr</v>
      </c>
      <c r="Y320" t="str">
        <f>_xlfn.CONCAT(A320," &amp; ",TEXT(ROUND(K320,4),"#,##0.0000"), " &amp; ", TEXT(ROUND(L320,4),"#,##0.0000"), " &amp; ", TEXT(ROUND(M320,4),"#,##0.0000"), " &amp; ", TEXT(ROUND(J320,4),"#,##0.0000"), " \cr")</f>
        <v>BRFC_Hard_Tomek_1_alpha_balanced_v1 &amp; 0.3293 &amp; 0.6916 &amp; 0.4462 &amp; 0.7978 \cr</v>
      </c>
    </row>
    <row r="321" spans="1:25" x14ac:dyDescent="0.2">
      <c r="A321" t="s">
        <v>106</v>
      </c>
      <c r="B321">
        <v>117270</v>
      </c>
      <c r="C321">
        <v>33501</v>
      </c>
      <c r="D321">
        <v>10186</v>
      </c>
      <c r="E321">
        <v>16435</v>
      </c>
      <c r="F321">
        <f>B321+C321</f>
        <v>150771</v>
      </c>
      <c r="G321">
        <f>D321+E321</f>
        <v>26621</v>
      </c>
      <c r="H321">
        <f>B321+C321+D321+E321</f>
        <v>177392</v>
      </c>
      <c r="I321">
        <v>0.63283914040774103</v>
      </c>
      <c r="J321">
        <v>0.77478108452459304</v>
      </c>
      <c r="K321">
        <f>E321/(C321+E321+0.00001)</f>
        <v>0.32912127516638873</v>
      </c>
      <c r="L321">
        <f>E321/(D321+E321+0.00001)</f>
        <v>0.6173697454575825</v>
      </c>
      <c r="M321">
        <f>2/(1/(K321+0.00001)+1/(L321+0.00001))</f>
        <v>0.42936421965884591</v>
      </c>
      <c r="N321">
        <f>(B321+E321)/(B321+C321+D321+E321)</f>
        <v>0.75372621087760439</v>
      </c>
      <c r="O321">
        <f>COUNTIF(A321,"*Linear*")</f>
        <v>0</v>
      </c>
      <c r="P321" t="str">
        <f>LEFT(A321, FIND("_", A321)-1)</f>
        <v>KBFC</v>
      </c>
      <c r="Q321" t="str">
        <f>IF(COUNTIF(A321,"*Hard*")=1,"Hard",IF(COUNTIF(A321,"*Medium*")=1,"Medium","Easy"))</f>
        <v>Hard</v>
      </c>
      <c r="R321" t="str">
        <f>_xlfn.CONCAT(B321," &amp; ", C321 )</f>
        <v>117270 &amp; 33501</v>
      </c>
      <c r="S321" t="str">
        <f>_xlfn.CONCAT(D321," &amp; ", E321)</f>
        <v>10186 &amp; 16435</v>
      </c>
      <c r="T321" t="str">
        <f>_xlfn.CONCAT(TEXT(ROUND(K321,3),"#,##0.000")," &amp; Precision \cr")</f>
        <v>0.329 &amp; Precision \cr</v>
      </c>
      <c r="U321" t="str">
        <f>_xlfn.CONCAT(TEXT(ROUND(L321,3),"#,##0.000")," &amp; Recall \cr")</f>
        <v>0.617 &amp; Recall \cr</v>
      </c>
      <c r="V321" t="str">
        <f>_xlfn.CONCAT(TEXT(ROUND(M321,3),"#,##0.000")," &amp; F1 \cr")</f>
        <v>0.429 &amp; F1 \cr</v>
      </c>
      <c r="W321" t="str">
        <f>_xlfn.CONCAT(TEXT(ROUND(J321,3),"#,##0.000")," &amp; AUC \cr")</f>
        <v>0.775 &amp; AUC \cr</v>
      </c>
      <c r="X321" t="str">
        <f>_xlfn.CONCAT(TEXT(ROUND(I321,3),"#,##0.000")," &amp; $p$ \cr")</f>
        <v>0.633 &amp; $p$ \cr</v>
      </c>
      <c r="Y321" t="str">
        <f>_xlfn.CONCAT(A321," &amp; ",TEXT(ROUND(K321,4),"#,##0.0000"), " &amp; ", TEXT(ROUND(L321,4),"#,##0.0000"), " &amp; ", TEXT(ROUND(M321,4),"#,##0.0000"), " &amp; ", TEXT(ROUND(J321,4),"#,##0.0000"), " \cr")</f>
        <v>KBFC_Hard_Tomek_0_alpha_target_gamma_1_0_v2 &amp; 0.3291 &amp; 0.6174 &amp; 0.4294 &amp; 0.7748 \cr</v>
      </c>
    </row>
    <row r="322" spans="1:25" x14ac:dyDescent="0.2">
      <c r="A322" t="s">
        <v>274</v>
      </c>
      <c r="B322">
        <v>112644</v>
      </c>
      <c r="C322">
        <v>38127</v>
      </c>
      <c r="D322">
        <v>7927</v>
      </c>
      <c r="E322">
        <v>18694</v>
      </c>
      <c r="F322">
        <f>B322+C322</f>
        <v>150771</v>
      </c>
      <c r="G322">
        <f>D322+E322</f>
        <v>26621</v>
      </c>
      <c r="H322">
        <f>B322+C322+D322+E322</f>
        <v>177392</v>
      </c>
      <c r="I322">
        <v>0.69499999999999995</v>
      </c>
      <c r="J322">
        <v>0.79936084251126804</v>
      </c>
      <c r="K322">
        <f>E322/(C322+E322+0.00001)</f>
        <v>0.32899808163724709</v>
      </c>
      <c r="L322">
        <f>E322/(D322+E322+0.00001)</f>
        <v>0.7022275644407695</v>
      </c>
      <c r="M322">
        <f>2/(1/(K322+0.00001)+1/(L322+0.00001))</f>
        <v>0.44808302427061358</v>
      </c>
      <c r="N322">
        <f>(B322+E322)/(B322+C322+D322+E322)</f>
        <v>0.74038288085144766</v>
      </c>
      <c r="O322">
        <f>COUNTIF(A322,"*Linear*")</f>
        <v>0</v>
      </c>
      <c r="P322" t="str">
        <f>LEFT(A322, FIND("_", A322)-1)</f>
        <v>BRFC</v>
      </c>
      <c r="Q322" t="str">
        <f>IF(COUNTIF(A322,"*Hard*")=1,"Hard",IF(COUNTIF(A322,"*Medium*")=1,"Medium","Easy"))</f>
        <v>Hard</v>
      </c>
      <c r="R322" t="str">
        <f>_xlfn.CONCAT(B322," &amp; ", C322 )</f>
        <v>112644 &amp; 38127</v>
      </c>
      <c r="S322" t="str">
        <f>_xlfn.CONCAT(D322," &amp; ", E322)</f>
        <v>7927 &amp; 18694</v>
      </c>
      <c r="T322" t="str">
        <f>_xlfn.CONCAT(TEXT(ROUND(K322,3),"#,##0.000")," &amp; Precision \cr")</f>
        <v>0.329 &amp; Precision \cr</v>
      </c>
      <c r="U322" t="str">
        <f>_xlfn.CONCAT(TEXT(ROUND(L322,3),"#,##0.000")," &amp; Recall \cr")</f>
        <v>0.702 &amp; Recall \cr</v>
      </c>
      <c r="V322" t="str">
        <f>_xlfn.CONCAT(TEXT(ROUND(M322,3),"#,##0.000")," &amp; F1 \cr")</f>
        <v>0.448 &amp; F1 \cr</v>
      </c>
      <c r="W322" t="str">
        <f>_xlfn.CONCAT(TEXT(ROUND(J322,3),"#,##0.000")," &amp; AUC \cr")</f>
        <v>0.799 &amp; AUC \cr</v>
      </c>
      <c r="X322" t="str">
        <f>_xlfn.CONCAT(TEXT(ROUND(I322,3),"#,##0.000")," &amp; $p$ \cr")</f>
        <v>0.695 &amp; $p$ \cr</v>
      </c>
      <c r="Y322" t="str">
        <f>_xlfn.CONCAT(A322," &amp; ",TEXT(ROUND(K322,4),"#,##0.0000"), " &amp; ", TEXT(ROUND(L322,4),"#,##0.0000"), " &amp; ", TEXT(ROUND(M322,4),"#,##0.0000"), " &amp; ", TEXT(ROUND(J322,4),"#,##0.0000"), " \cr")</f>
        <v>BRFC_Hard_Tomek_1_alpha_target_v1 &amp; 0.3290 &amp; 0.7022 &amp; 0.4481 &amp; 0.7994 \cr</v>
      </c>
    </row>
    <row r="323" spans="1:25" x14ac:dyDescent="0.2">
      <c r="A323" t="s">
        <v>112</v>
      </c>
      <c r="B323">
        <v>117906</v>
      </c>
      <c r="C323">
        <v>32865</v>
      </c>
      <c r="D323">
        <v>10516</v>
      </c>
      <c r="E323">
        <v>16105</v>
      </c>
      <c r="F323">
        <f>B323+C323</f>
        <v>150771</v>
      </c>
      <c r="G323">
        <f>D323+E323</f>
        <v>26621</v>
      </c>
      <c r="H323">
        <f>B323+C323+D323+E323</f>
        <v>177392</v>
      </c>
      <c r="I323">
        <v>0.543003109827637</v>
      </c>
      <c r="J323">
        <v>0.77311467335570605</v>
      </c>
      <c r="K323">
        <f>E323/(C323+E323+0.00001)</f>
        <v>0.32887482125201656</v>
      </c>
      <c r="L323">
        <f>E323/(D323+E323+0.00001)</f>
        <v>0.60497351692086188</v>
      </c>
      <c r="M323">
        <f>2/(1/(K323+0.00001)+1/(L323+0.00001))</f>
        <v>0.42611980231007796</v>
      </c>
      <c r="N323">
        <f>(B323+E323)/(B323+C323+D323+E323)</f>
        <v>0.7554512041129251</v>
      </c>
      <c r="O323">
        <f>COUNTIF(A323,"*Linear*")</f>
        <v>0</v>
      </c>
      <c r="P323" t="str">
        <f>LEFT(A323, FIND("_", A323)-1)</f>
        <v>KBFC</v>
      </c>
      <c r="Q323" t="str">
        <f>IF(COUNTIF(A323,"*Hard*")=1,"Hard",IF(COUNTIF(A323,"*Medium*")=1,"Medium","Easy"))</f>
        <v>Hard</v>
      </c>
      <c r="R323" t="str">
        <f>_xlfn.CONCAT(B323," &amp; ", C323 )</f>
        <v>117906 &amp; 32865</v>
      </c>
      <c r="S323" t="str">
        <f>_xlfn.CONCAT(D323," &amp; ", E323)</f>
        <v>10516 &amp; 16105</v>
      </c>
      <c r="T323" t="str">
        <f>_xlfn.CONCAT(TEXT(ROUND(K323,3),"#,##0.000")," &amp; Precision \cr")</f>
        <v>0.329 &amp; Precision \cr</v>
      </c>
      <c r="U323" t="str">
        <f>_xlfn.CONCAT(TEXT(ROUND(L323,3),"#,##0.000")," &amp; Recall \cr")</f>
        <v>0.605 &amp; Recall \cr</v>
      </c>
      <c r="V323" t="str">
        <f>_xlfn.CONCAT(TEXT(ROUND(M323,3),"#,##0.000")," &amp; F1 \cr")</f>
        <v>0.426 &amp; F1 \cr</v>
      </c>
      <c r="W323" t="str">
        <f>_xlfn.CONCAT(TEXT(ROUND(J323,3),"#,##0.000")," &amp; AUC \cr")</f>
        <v>0.773 &amp; AUC \cr</v>
      </c>
      <c r="X323" t="str">
        <f>_xlfn.CONCAT(TEXT(ROUND(I323,3),"#,##0.000")," &amp; $p$ \cr")</f>
        <v>0.543 &amp; $p$ \cr</v>
      </c>
      <c r="Y323" t="str">
        <f>_xlfn.CONCAT(A323," &amp; ",TEXT(ROUND(K323,4),"#,##0.0000"), " &amp; ", TEXT(ROUND(L323,4),"#,##0.0000"), " &amp; ", TEXT(ROUND(M323,4),"#,##0.0000"), " &amp; ", TEXT(ROUND(J323,4),"#,##0.0000"), " \cr")</f>
        <v>KBFC_Hard_Tomek_0_alpha_target_gamma_5_0_v1 &amp; 0.3289 &amp; 0.6050 &amp; 0.4261 &amp; 0.7731 \cr</v>
      </c>
    </row>
    <row r="324" spans="1:25" x14ac:dyDescent="0.2">
      <c r="A324" t="s">
        <v>260</v>
      </c>
      <c r="B324">
        <v>113252</v>
      </c>
      <c r="C324">
        <v>37519</v>
      </c>
      <c r="D324">
        <v>8284</v>
      </c>
      <c r="E324">
        <v>18337</v>
      </c>
      <c r="F324">
        <f>B324+C324</f>
        <v>150771</v>
      </c>
      <c r="G324">
        <f>D324+E324</f>
        <v>26621</v>
      </c>
      <c r="H324">
        <f>B324+C324+D324+E324</f>
        <v>177392</v>
      </c>
      <c r="I324">
        <v>0.69499999999999995</v>
      </c>
      <c r="J324">
        <v>0.79614332423376399</v>
      </c>
      <c r="K324">
        <f>E324/(C324+E324+0.00001)</f>
        <v>0.32829060435256896</v>
      </c>
      <c r="L324">
        <f>E324/(D324+E324+0.00001)</f>
        <v>0.68881709902377175</v>
      </c>
      <c r="M324">
        <f>2/(1/(K324+0.00001)+1/(L324+0.00001))</f>
        <v>0.4446685547021379</v>
      </c>
      <c r="N324">
        <f>(B324+E324)/(B324+C324+D324+E324)</f>
        <v>0.74179782628303415</v>
      </c>
      <c r="O324">
        <f>COUNTIF(A324,"*Linear*")</f>
        <v>0</v>
      </c>
      <c r="P324" t="str">
        <f>LEFT(A324, FIND("_", A324)-1)</f>
        <v>BRFC</v>
      </c>
      <c r="Q324" t="str">
        <f>IF(COUNTIF(A324,"*Hard*")=1,"Hard",IF(COUNTIF(A324,"*Medium*")=1,"Medium","Easy"))</f>
        <v>Hard</v>
      </c>
      <c r="R324" t="str">
        <f>_xlfn.CONCAT(B324," &amp; ", C324 )</f>
        <v>113252 &amp; 37519</v>
      </c>
      <c r="S324" t="str">
        <f>_xlfn.CONCAT(D324," &amp; ", E324)</f>
        <v>8284 &amp; 18337</v>
      </c>
      <c r="T324" t="str">
        <f>_xlfn.CONCAT(TEXT(ROUND(K324,3),"#,##0.000")," &amp; Precision \cr")</f>
        <v>0.328 &amp; Precision \cr</v>
      </c>
      <c r="U324" t="str">
        <f>_xlfn.CONCAT(TEXT(ROUND(L324,3),"#,##0.000")," &amp; Recall \cr")</f>
        <v>0.689 &amp; Recall \cr</v>
      </c>
      <c r="V324" t="str">
        <f>_xlfn.CONCAT(TEXT(ROUND(M324,3),"#,##0.000")," &amp; F1 \cr")</f>
        <v>0.445 &amp; F1 \cr</v>
      </c>
      <c r="W324" t="str">
        <f>_xlfn.CONCAT(TEXT(ROUND(J324,3),"#,##0.000")," &amp; AUC \cr")</f>
        <v>0.796 &amp; AUC \cr</v>
      </c>
      <c r="X324" t="str">
        <f>_xlfn.CONCAT(TEXT(ROUND(I324,3),"#,##0.000")," &amp; $p$ \cr")</f>
        <v>0.695 &amp; $p$ \cr</v>
      </c>
      <c r="Y324" t="str">
        <f>_xlfn.CONCAT(A324," &amp; ",TEXT(ROUND(K324,4),"#,##0.0000"), " &amp; ", TEXT(ROUND(L324,4),"#,##0.0000"), " &amp; ", TEXT(ROUND(M324,4),"#,##0.0000"), " &amp; ", TEXT(ROUND(J324,4),"#,##0.0000"), " \cr")</f>
        <v>BRFC_Hard_Tomek_0_alpha_balanced_v2 &amp; 0.3283 &amp; 0.6888 &amp; 0.4447 &amp; 0.7961 \cr</v>
      </c>
    </row>
    <row r="325" spans="1:25" x14ac:dyDescent="0.2">
      <c r="A325" t="s">
        <v>264</v>
      </c>
      <c r="B325">
        <v>112789</v>
      </c>
      <c r="C325">
        <v>37982</v>
      </c>
      <c r="D325">
        <v>8105</v>
      </c>
      <c r="E325">
        <v>18516</v>
      </c>
      <c r="F325">
        <f>B325+C325</f>
        <v>150771</v>
      </c>
      <c r="G325">
        <f>D325+E325</f>
        <v>26621</v>
      </c>
      <c r="H325">
        <f>B325+C325+D325+E325</f>
        <v>177392</v>
      </c>
      <c r="I325">
        <v>0.69499999999999995</v>
      </c>
      <c r="J325">
        <v>0.79770250661048103</v>
      </c>
      <c r="K325">
        <f>E325/(C325+E325+0.00001)</f>
        <v>0.32772841510713147</v>
      </c>
      <c r="L325">
        <f>E325/(D325+E325+0.00001)</f>
        <v>0.69554111389672024</v>
      </c>
      <c r="M325">
        <f>2/(1/(K325+0.00001)+1/(L325+0.00001))</f>
        <v>0.44554119481008175</v>
      </c>
      <c r="N325">
        <f>(B325+E325)/(B325+C325+D325+E325)</f>
        <v>0.74019685216920716</v>
      </c>
      <c r="O325">
        <f>COUNTIF(A325,"*Linear*")</f>
        <v>0</v>
      </c>
      <c r="P325" t="str">
        <f>LEFT(A325, FIND("_", A325)-1)</f>
        <v>BRFC</v>
      </c>
      <c r="Q325" t="str">
        <f>IF(COUNTIF(A325,"*Hard*")=1,"Hard",IF(COUNTIF(A325,"*Medium*")=1,"Medium","Easy"))</f>
        <v>Hard</v>
      </c>
      <c r="R325" t="str">
        <f>_xlfn.CONCAT(B325," &amp; ", C325 )</f>
        <v>112789 &amp; 37982</v>
      </c>
      <c r="S325" t="str">
        <f>_xlfn.CONCAT(D325," &amp; ", E325)</f>
        <v>8105 &amp; 18516</v>
      </c>
      <c r="T325" t="str">
        <f>_xlfn.CONCAT(TEXT(ROUND(K325,3),"#,##0.000")," &amp; Precision \cr")</f>
        <v>0.328 &amp; Precision \cr</v>
      </c>
      <c r="U325" t="str">
        <f>_xlfn.CONCAT(TEXT(ROUND(L325,3),"#,##0.000")," &amp; Recall \cr")</f>
        <v>0.696 &amp; Recall \cr</v>
      </c>
      <c r="V325" t="str">
        <f>_xlfn.CONCAT(TEXT(ROUND(M325,3),"#,##0.000")," &amp; F1 \cr")</f>
        <v>0.446 &amp; F1 \cr</v>
      </c>
      <c r="W325" t="str">
        <f>_xlfn.CONCAT(TEXT(ROUND(J325,3),"#,##0.000")," &amp; AUC \cr")</f>
        <v>0.798 &amp; AUC \cr</v>
      </c>
      <c r="X325" t="str">
        <f>_xlfn.CONCAT(TEXT(ROUND(I325,3),"#,##0.000")," &amp; $p$ \cr")</f>
        <v>0.695 &amp; $p$ \cr</v>
      </c>
      <c r="Y325" t="str">
        <f>_xlfn.CONCAT(A325," &amp; ",TEXT(ROUND(K325,4),"#,##0.0000"), " &amp; ", TEXT(ROUND(L325,4),"#,##0.0000"), " &amp; ", TEXT(ROUND(M325,4),"#,##0.0000"), " &amp; ", TEXT(ROUND(J325,4),"#,##0.0000"), " \cr")</f>
        <v>BRFC_Hard_Tomek_0_alpha_target_v2 &amp; 0.3277 &amp; 0.6955 &amp; 0.4455 &amp; 0.7977 \cr</v>
      </c>
    </row>
    <row r="326" spans="1:25" x14ac:dyDescent="0.2">
      <c r="A326" t="s">
        <v>286</v>
      </c>
      <c r="B326">
        <v>112270</v>
      </c>
      <c r="C326">
        <v>38501</v>
      </c>
      <c r="D326">
        <v>7874</v>
      </c>
      <c r="E326">
        <v>18747</v>
      </c>
      <c r="F326">
        <f>B326+C326</f>
        <v>150771</v>
      </c>
      <c r="G326">
        <f>D326+E326</f>
        <v>26621</v>
      </c>
      <c r="H326">
        <f>B326+C326+D326+E326</f>
        <v>177392</v>
      </c>
      <c r="I326">
        <v>0.69499999999999995</v>
      </c>
      <c r="J326">
        <v>0.79974070064113401</v>
      </c>
      <c r="K326">
        <f>E326/(C326+E326+0.00001)</f>
        <v>0.3274699552250786</v>
      </c>
      <c r="L326">
        <f>E326/(D326+E326+0.00001)</f>
        <v>0.70421847387242464</v>
      </c>
      <c r="M326">
        <f>2/(1/(K326+0.00001)+1/(L326+0.00001))</f>
        <v>0.4470656681436726</v>
      </c>
      <c r="N326">
        <f>(B326+E326)/(B326+C326+D326+E326)</f>
        <v>0.73857332912419948</v>
      </c>
      <c r="O326">
        <f>COUNTIF(A326,"*Linear*")</f>
        <v>0</v>
      </c>
      <c r="P326" t="str">
        <f>LEFT(A326, FIND("_", A326)-1)</f>
        <v>BRFC</v>
      </c>
      <c r="Q326" t="str">
        <f>IF(COUNTIF(A326,"*Hard*")=1,"Hard",IF(COUNTIF(A326,"*Medium*")=1,"Medium","Easy"))</f>
        <v>Hard</v>
      </c>
      <c r="R326" t="str">
        <f>_xlfn.CONCAT(B326," &amp; ", C326 )</f>
        <v>112270 &amp; 38501</v>
      </c>
      <c r="S326" t="str">
        <f>_xlfn.CONCAT(D326," &amp; ", E326)</f>
        <v>7874 &amp; 18747</v>
      </c>
      <c r="T326" t="str">
        <f>_xlfn.CONCAT(TEXT(ROUND(K326,3),"#,##0.000")," &amp; Precision \cr")</f>
        <v>0.327 &amp; Precision \cr</v>
      </c>
      <c r="U326" t="str">
        <f>_xlfn.CONCAT(TEXT(ROUND(L326,3),"#,##0.000")," &amp; Recall \cr")</f>
        <v>0.704 &amp; Recall \cr</v>
      </c>
      <c r="V326" t="str">
        <f>_xlfn.CONCAT(TEXT(ROUND(M326,3),"#,##0.000")," &amp; F1 \cr")</f>
        <v>0.447 &amp; F1 \cr</v>
      </c>
      <c r="W326" t="str">
        <f>_xlfn.CONCAT(TEXT(ROUND(J326,3),"#,##0.000")," &amp; AUC \cr")</f>
        <v>0.800 &amp; AUC \cr</v>
      </c>
      <c r="X326" t="str">
        <f>_xlfn.CONCAT(TEXT(ROUND(I326,3),"#,##0.000")," &amp; $p$ \cr")</f>
        <v>0.695 &amp; $p$ \cr</v>
      </c>
      <c r="Y326" t="str">
        <f>_xlfn.CONCAT(A326," &amp; ",TEXT(ROUND(K326,4),"#,##0.0000"), " &amp; ", TEXT(ROUND(L326,4),"#,##0.0000"), " &amp; ", TEXT(ROUND(M326,4),"#,##0.0000"), " &amp; ", TEXT(ROUND(J326,4),"#,##0.0000"), " \cr")</f>
        <v>BRFC_Hard_Tomek_2_alpha_target_v1 &amp; 0.3275 &amp; 0.7042 &amp; 0.4471 &amp; 0.7997 \cr</v>
      </c>
    </row>
    <row r="327" spans="1:25" x14ac:dyDescent="0.2">
      <c r="A327" t="s">
        <v>110</v>
      </c>
      <c r="B327">
        <v>116798</v>
      </c>
      <c r="C327">
        <v>33973</v>
      </c>
      <c r="D327">
        <v>10101</v>
      </c>
      <c r="E327">
        <v>16520</v>
      </c>
      <c r="F327">
        <f>B327+C327</f>
        <v>150771</v>
      </c>
      <c r="G327">
        <f>D327+E327</f>
        <v>26621</v>
      </c>
      <c r="H327">
        <f>B327+C327+D327+E327</f>
        <v>177392</v>
      </c>
      <c r="I327">
        <v>0.59390700089186399</v>
      </c>
      <c r="J327">
        <v>0.77495695540022602</v>
      </c>
      <c r="K327">
        <f>E327/(C327+E327+0.00001)</f>
        <v>0.3271740636668104</v>
      </c>
      <c r="L327">
        <f>E327/(D327+E327+0.00001)</f>
        <v>0.62056271341401048</v>
      </c>
      <c r="M327">
        <f>2/(1/(K327+0.00001)+1/(L327+0.00001))</f>
        <v>0.428467528981268</v>
      </c>
      <c r="N327">
        <f>(B327+E327)/(B327+C327+D327+E327)</f>
        <v>0.75154460178587534</v>
      </c>
      <c r="O327">
        <f>COUNTIF(A327,"*Linear*")</f>
        <v>0</v>
      </c>
      <c r="P327" t="str">
        <f>LEFT(A327, FIND("_", A327)-1)</f>
        <v>KBFC</v>
      </c>
      <c r="Q327" t="str">
        <f>IF(COUNTIF(A327,"*Hard*")=1,"Hard",IF(COUNTIF(A327,"*Medium*")=1,"Medium","Easy"))</f>
        <v>Hard</v>
      </c>
      <c r="R327" t="str">
        <f>_xlfn.CONCAT(B327," &amp; ", C327 )</f>
        <v>116798 &amp; 33973</v>
      </c>
      <c r="S327" t="str">
        <f>_xlfn.CONCAT(D327," &amp; ", E327)</f>
        <v>10101 &amp; 16520</v>
      </c>
      <c r="T327" t="str">
        <f>_xlfn.CONCAT(TEXT(ROUND(K327,3),"#,##0.000")," &amp; Precision \cr")</f>
        <v>0.327 &amp; Precision \cr</v>
      </c>
      <c r="U327" t="str">
        <f>_xlfn.CONCAT(TEXT(ROUND(L327,3),"#,##0.000")," &amp; Recall \cr")</f>
        <v>0.621 &amp; Recall \cr</v>
      </c>
      <c r="V327" t="str">
        <f>_xlfn.CONCAT(TEXT(ROUND(M327,3),"#,##0.000")," &amp; F1 \cr")</f>
        <v>0.428 &amp; F1 \cr</v>
      </c>
      <c r="W327" t="str">
        <f>_xlfn.CONCAT(TEXT(ROUND(J327,3),"#,##0.000")," &amp; AUC \cr")</f>
        <v>0.775 &amp; AUC \cr</v>
      </c>
      <c r="X327" t="str">
        <f>_xlfn.CONCAT(TEXT(ROUND(I327,3),"#,##0.000")," &amp; $p$ \cr")</f>
        <v>0.594 &amp; $p$ \cr</v>
      </c>
      <c r="Y327" t="str">
        <f>_xlfn.CONCAT(A327," &amp; ",TEXT(ROUND(K327,4),"#,##0.0000"), " &amp; ", TEXT(ROUND(L327,4),"#,##0.0000"), " &amp; ", TEXT(ROUND(M327,4),"#,##0.0000"), " &amp; ", TEXT(ROUND(J327,4),"#,##0.0000"), " \cr")</f>
        <v>KBFC_Hard_Tomek_0_alpha_target_gamma_2_0_v2 &amp; 0.3272 &amp; 0.6206 &amp; 0.4285 &amp; 0.7750 \cr</v>
      </c>
    </row>
    <row r="328" spans="1:25" x14ac:dyDescent="0.2">
      <c r="A328" t="s">
        <v>108</v>
      </c>
      <c r="B328">
        <v>117043</v>
      </c>
      <c r="C328">
        <v>33728</v>
      </c>
      <c r="D328">
        <v>10227</v>
      </c>
      <c r="E328">
        <v>16394</v>
      </c>
      <c r="F328">
        <f>B328+C328</f>
        <v>150771</v>
      </c>
      <c r="G328">
        <f>D328+E328</f>
        <v>26621</v>
      </c>
      <c r="H328">
        <f>B328+C328+D328+E328</f>
        <v>177392</v>
      </c>
      <c r="I328">
        <v>0.58499503622949101</v>
      </c>
      <c r="J328">
        <v>0.77425264186034004</v>
      </c>
      <c r="K328">
        <f>E328/(C328+E328+0.00001)</f>
        <v>0.32708192004966241</v>
      </c>
      <c r="L328">
        <f>E328/(D328+E328+0.00001)</f>
        <v>0.61582960797271713</v>
      </c>
      <c r="M328">
        <f>2/(1/(K328+0.00001)+1/(L328+0.00001))</f>
        <v>0.42725511625833884</v>
      </c>
      <c r="N328">
        <f>(B328+E328)/(B328+C328+D328+E328)</f>
        <v>0.75221543248850009</v>
      </c>
      <c r="O328">
        <f>COUNTIF(A328,"*Linear*")</f>
        <v>0</v>
      </c>
      <c r="P328" t="str">
        <f>LEFT(A328, FIND("_", A328)-1)</f>
        <v>KBFC</v>
      </c>
      <c r="Q328" t="str">
        <f>IF(COUNTIF(A328,"*Hard*")=1,"Hard",IF(COUNTIF(A328,"*Medium*")=1,"Medium","Easy"))</f>
        <v>Hard</v>
      </c>
      <c r="R328" t="str">
        <f>_xlfn.CONCAT(B328," &amp; ", C328 )</f>
        <v>117043 &amp; 33728</v>
      </c>
      <c r="S328" t="str">
        <f>_xlfn.CONCAT(D328," &amp; ", E328)</f>
        <v>10227 &amp; 16394</v>
      </c>
      <c r="T328" t="str">
        <f>_xlfn.CONCAT(TEXT(ROUND(K328,3),"#,##0.000")," &amp; Precision \cr")</f>
        <v>0.327 &amp; Precision \cr</v>
      </c>
      <c r="U328" t="str">
        <f>_xlfn.CONCAT(TEXT(ROUND(L328,3),"#,##0.000")," &amp; Recall \cr")</f>
        <v>0.616 &amp; Recall \cr</v>
      </c>
      <c r="V328" t="str">
        <f>_xlfn.CONCAT(TEXT(ROUND(M328,3),"#,##0.000")," &amp; F1 \cr")</f>
        <v>0.427 &amp; F1 \cr</v>
      </c>
      <c r="W328" t="str">
        <f>_xlfn.CONCAT(TEXT(ROUND(J328,3),"#,##0.000")," &amp; AUC \cr")</f>
        <v>0.774 &amp; AUC \cr</v>
      </c>
      <c r="X328" t="str">
        <f>_xlfn.CONCAT(TEXT(ROUND(I328,3),"#,##0.000")," &amp; $p$ \cr")</f>
        <v>0.585 &amp; $p$ \cr</v>
      </c>
      <c r="Y328" t="str">
        <f>_xlfn.CONCAT(A328," &amp; ",TEXT(ROUND(K328,4),"#,##0.0000"), " &amp; ", TEXT(ROUND(L328,4),"#,##0.0000"), " &amp; ", TEXT(ROUND(M328,4),"#,##0.0000"), " &amp; ", TEXT(ROUND(J328,4),"#,##0.0000"), " \cr")</f>
        <v>KBFC_Hard_Tomek_0_alpha_target_gamma_2_0_v1 &amp; 0.3271 &amp; 0.6158 &amp; 0.4273 &amp; 0.7743 \cr</v>
      </c>
    </row>
    <row r="329" spans="1:25" x14ac:dyDescent="0.2">
      <c r="A329" t="s">
        <v>276</v>
      </c>
      <c r="B329">
        <v>112180</v>
      </c>
      <c r="C329">
        <v>38591</v>
      </c>
      <c r="D329">
        <v>7931</v>
      </c>
      <c r="E329">
        <v>18690</v>
      </c>
      <c r="F329">
        <f>B329+C329</f>
        <v>150771</v>
      </c>
      <c r="G329">
        <f>D329+E329</f>
        <v>26621</v>
      </c>
      <c r="H329">
        <f>B329+C329+D329+E329</f>
        <v>177392</v>
      </c>
      <c r="I329">
        <v>0.69499999999999995</v>
      </c>
      <c r="J329">
        <v>0.79809493601296599</v>
      </c>
      <c r="K329">
        <f>E329/(C329+E329+0.00001)</f>
        <v>0.32628620304703371</v>
      </c>
      <c r="L329">
        <f>E329/(D329+E329+0.00001)</f>
        <v>0.70207730712517291</v>
      </c>
      <c r="M329">
        <f>2/(1/(K329+0.00001)+1/(L329+0.00001))</f>
        <v>0.44553110830044107</v>
      </c>
      <c r="N329">
        <f>(B329+E329)/(B329+C329+D329+E329)</f>
        <v>0.73774465590331018</v>
      </c>
      <c r="O329">
        <f>COUNTIF(A329,"*Linear*")</f>
        <v>0</v>
      </c>
      <c r="P329" t="str">
        <f>LEFT(A329, FIND("_", A329)-1)</f>
        <v>BRFC</v>
      </c>
      <c r="Q329" t="str">
        <f>IF(COUNTIF(A329,"*Hard*")=1,"Hard",IF(COUNTIF(A329,"*Medium*")=1,"Medium","Easy"))</f>
        <v>Hard</v>
      </c>
      <c r="R329" t="str">
        <f>_xlfn.CONCAT(B329," &amp; ", C329 )</f>
        <v>112180 &amp; 38591</v>
      </c>
      <c r="S329" t="str">
        <f>_xlfn.CONCAT(D329," &amp; ", E329)</f>
        <v>7931 &amp; 18690</v>
      </c>
      <c r="T329" t="str">
        <f>_xlfn.CONCAT(TEXT(ROUND(K329,3),"#,##0.000")," &amp; Precision \cr")</f>
        <v>0.326 &amp; Precision \cr</v>
      </c>
      <c r="U329" t="str">
        <f>_xlfn.CONCAT(TEXT(ROUND(L329,3),"#,##0.000")," &amp; Recall \cr")</f>
        <v>0.702 &amp; Recall \cr</v>
      </c>
      <c r="V329" t="str">
        <f>_xlfn.CONCAT(TEXT(ROUND(M329,3),"#,##0.000")," &amp; F1 \cr")</f>
        <v>0.446 &amp; F1 \cr</v>
      </c>
      <c r="W329" t="str">
        <f>_xlfn.CONCAT(TEXT(ROUND(J329,3),"#,##0.000")," &amp; AUC \cr")</f>
        <v>0.798 &amp; AUC \cr</v>
      </c>
      <c r="X329" t="str">
        <f>_xlfn.CONCAT(TEXT(ROUND(I329,3),"#,##0.000")," &amp; $p$ \cr")</f>
        <v>0.695 &amp; $p$ \cr</v>
      </c>
      <c r="Y329" t="str">
        <f>_xlfn.CONCAT(A329," &amp; ",TEXT(ROUND(K329,4),"#,##0.0000"), " &amp; ", TEXT(ROUND(L329,4),"#,##0.0000"), " &amp; ", TEXT(ROUND(M329,4),"#,##0.0000"), " &amp; ", TEXT(ROUND(J329,4),"#,##0.0000"), " \cr")</f>
        <v>BRFC_Hard_Tomek_1_alpha_target_v2 &amp; 0.3263 &amp; 0.7021 &amp; 0.4455 &amp; 0.7981 \cr</v>
      </c>
    </row>
    <row r="330" spans="1:25" x14ac:dyDescent="0.2">
      <c r="A330" t="s">
        <v>170</v>
      </c>
      <c r="B330">
        <v>116481</v>
      </c>
      <c r="C330">
        <v>34290</v>
      </c>
      <c r="D330">
        <v>10064</v>
      </c>
      <c r="E330">
        <v>16557</v>
      </c>
      <c r="F330">
        <f>B330+C330</f>
        <v>150771</v>
      </c>
      <c r="G330">
        <f>D330+E330</f>
        <v>26621</v>
      </c>
      <c r="H330">
        <f>B330+C330+D330+E330</f>
        <v>177392</v>
      </c>
      <c r="I330">
        <v>0.54594067975878702</v>
      </c>
      <c r="J330">
        <v>0.77367349329423996</v>
      </c>
      <c r="K330">
        <f>E330/(C330+E330+0.00001)</f>
        <v>0.32562393055133559</v>
      </c>
      <c r="L330">
        <f>E330/(D330+E330+0.00001)</f>
        <v>0.62195259358327915</v>
      </c>
      <c r="M330">
        <f>2/(1/(K330+0.00001)+1/(L330+0.00001))</f>
        <v>0.42746489427952888</v>
      </c>
      <c r="N330">
        <f>(B330+E330)/(B330+C330+D330+E330)</f>
        <v>0.74996617660322906</v>
      </c>
      <c r="O330">
        <f>COUNTIF(A330,"*Linear*")</f>
        <v>0</v>
      </c>
      <c r="P330" t="str">
        <f>LEFT(A330, FIND("_", A330)-1)</f>
        <v>KBFC</v>
      </c>
      <c r="Q330" t="str">
        <f>IF(COUNTIF(A330,"*Hard*")=1,"Hard",IF(COUNTIF(A330,"*Medium*")=1,"Medium","Easy"))</f>
        <v>Hard</v>
      </c>
      <c r="R330" t="str">
        <f>_xlfn.CONCAT(B330," &amp; ", C330 )</f>
        <v>116481 &amp; 34290</v>
      </c>
      <c r="S330" t="str">
        <f>_xlfn.CONCAT(D330," &amp; ", E330)</f>
        <v>10064 &amp; 16557</v>
      </c>
      <c r="T330" t="str">
        <f>_xlfn.CONCAT(TEXT(ROUND(K330,3),"#,##0.000")," &amp; Precision \cr")</f>
        <v>0.326 &amp; Precision \cr</v>
      </c>
      <c r="U330" t="str">
        <f>_xlfn.CONCAT(TEXT(ROUND(L330,3),"#,##0.000")," &amp; Recall \cr")</f>
        <v>0.622 &amp; Recall \cr</v>
      </c>
      <c r="V330" t="str">
        <f>_xlfn.CONCAT(TEXT(ROUND(M330,3),"#,##0.000")," &amp; F1 \cr")</f>
        <v>0.427 &amp; F1 \cr</v>
      </c>
      <c r="W330" t="str">
        <f>_xlfn.CONCAT(TEXT(ROUND(J330,3),"#,##0.000")," &amp; AUC \cr")</f>
        <v>0.774 &amp; AUC \cr</v>
      </c>
      <c r="X330" t="str">
        <f>_xlfn.CONCAT(TEXT(ROUND(I330,3),"#,##0.000")," &amp; $p$ \cr")</f>
        <v>0.546 &amp; $p$ \cr</v>
      </c>
      <c r="Y330" t="str">
        <f>_xlfn.CONCAT(A330," &amp; ",TEXT(ROUND(K330,4),"#,##0.0000"), " &amp; ", TEXT(ROUND(L330,4),"#,##0.0000"), " &amp; ", TEXT(ROUND(M330,4),"#,##0.0000"), " &amp; ", TEXT(ROUND(J330,4),"#,##0.0000"), " \cr")</f>
        <v>KBFC_Hard_Tomek_2_alpha_target_gamma_5_0_v2 &amp; 0.3256 &amp; 0.6220 &amp; 0.4275 &amp; 0.7737 \cr</v>
      </c>
    </row>
    <row r="331" spans="1:25" x14ac:dyDescent="0.2">
      <c r="A331" t="s">
        <v>284</v>
      </c>
      <c r="B331">
        <v>112415</v>
      </c>
      <c r="C331">
        <v>38356</v>
      </c>
      <c r="D331">
        <v>8114</v>
      </c>
      <c r="E331">
        <v>18507</v>
      </c>
      <c r="F331">
        <f>B331+C331</f>
        <v>150771</v>
      </c>
      <c r="G331">
        <f>D331+E331</f>
        <v>26621</v>
      </c>
      <c r="H331">
        <f>B331+C331+D331+E331</f>
        <v>177392</v>
      </c>
      <c r="I331">
        <v>0.70450000000000002</v>
      </c>
      <c r="J331">
        <v>0.79700502371867399</v>
      </c>
      <c r="K331">
        <f>E331/(C331+E331+0.00001)</f>
        <v>0.32546647198961248</v>
      </c>
      <c r="L331">
        <f>E331/(D331+E331+0.00001)</f>
        <v>0.69520303493662783</v>
      </c>
      <c r="M331">
        <f>2/(1/(K331+0.00001)+1/(L331+0.00001))</f>
        <v>0.44337770567228241</v>
      </c>
      <c r="N331">
        <f>(B331+E331)/(B331+C331+D331+E331)</f>
        <v>0.73803779200865882</v>
      </c>
      <c r="O331">
        <f>COUNTIF(A331,"*Linear*")</f>
        <v>0</v>
      </c>
      <c r="P331" t="str">
        <f>LEFT(A331, FIND("_", A331)-1)</f>
        <v>BRFC</v>
      </c>
      <c r="Q331" t="str">
        <f>IF(COUNTIF(A331,"*Hard*")=1,"Hard",IF(COUNTIF(A331,"*Medium*")=1,"Medium","Easy"))</f>
        <v>Hard</v>
      </c>
      <c r="R331" t="str">
        <f>_xlfn.CONCAT(B331," &amp; ", C331 )</f>
        <v>112415 &amp; 38356</v>
      </c>
      <c r="S331" t="str">
        <f>_xlfn.CONCAT(D331," &amp; ", E331)</f>
        <v>8114 &amp; 18507</v>
      </c>
      <c r="T331" t="str">
        <f>_xlfn.CONCAT(TEXT(ROUND(K331,3),"#,##0.000")," &amp; Precision \cr")</f>
        <v>0.325 &amp; Precision \cr</v>
      </c>
      <c r="U331" t="str">
        <f>_xlfn.CONCAT(TEXT(ROUND(L331,3),"#,##0.000")," &amp; Recall \cr")</f>
        <v>0.695 &amp; Recall \cr</v>
      </c>
      <c r="V331" t="str">
        <f>_xlfn.CONCAT(TEXT(ROUND(M331,3),"#,##0.000")," &amp; F1 \cr")</f>
        <v>0.443 &amp; F1 \cr</v>
      </c>
      <c r="W331" t="str">
        <f>_xlfn.CONCAT(TEXT(ROUND(J331,3),"#,##0.000")," &amp; AUC \cr")</f>
        <v>0.797 &amp; AUC \cr</v>
      </c>
      <c r="X331" t="str">
        <f>_xlfn.CONCAT(TEXT(ROUND(I331,3),"#,##0.000")," &amp; $p$ \cr")</f>
        <v>0.705 &amp; $p$ \cr</v>
      </c>
      <c r="Y331" t="str">
        <f>_xlfn.CONCAT(A331," &amp; ",TEXT(ROUND(K331,4),"#,##0.0000"), " &amp; ", TEXT(ROUND(L331,4),"#,##0.0000"), " &amp; ", TEXT(ROUND(M331,4),"#,##0.0000"), " &amp; ", TEXT(ROUND(J331,4),"#,##0.0000"), " \cr")</f>
        <v>BRFC_Hard_Tomek_2_alpha_balanced_v2 &amp; 0.3255 &amp; 0.6952 &amp; 0.4434 &amp; 0.7970 \cr</v>
      </c>
    </row>
    <row r="332" spans="1:25" x14ac:dyDescent="0.2">
      <c r="A332" t="s">
        <v>288</v>
      </c>
      <c r="B332">
        <v>112101</v>
      </c>
      <c r="C332">
        <v>38670</v>
      </c>
      <c r="D332">
        <v>7986</v>
      </c>
      <c r="E332">
        <v>18635</v>
      </c>
      <c r="F332">
        <f>B332+C332</f>
        <v>150771</v>
      </c>
      <c r="G332">
        <f>D332+E332</f>
        <v>26621</v>
      </c>
      <c r="H332">
        <f>B332+C332+D332+E332</f>
        <v>177392</v>
      </c>
      <c r="I332">
        <v>0.70450000000000002</v>
      </c>
      <c r="J332">
        <v>0.79727200200062198</v>
      </c>
      <c r="K332">
        <f>E332/(C332+E332+0.00001)</f>
        <v>0.32518977395948173</v>
      </c>
      <c r="L332">
        <f>E332/(D332+E332+0.00001)</f>
        <v>0.70001126903571942</v>
      </c>
      <c r="M332">
        <f>2/(1/(K332+0.00001)+1/(L332+0.00001))</f>
        <v>0.44409302757222291</v>
      </c>
      <c r="N332">
        <f>(B332+E332)/(B332+C332+D332+E332)</f>
        <v>0.73698926670875797</v>
      </c>
      <c r="O332">
        <f>COUNTIF(A332,"*Linear*")</f>
        <v>0</v>
      </c>
      <c r="P332" t="str">
        <f>LEFT(A332, FIND("_", A332)-1)</f>
        <v>BRFC</v>
      </c>
      <c r="Q332" t="str">
        <f>IF(COUNTIF(A332,"*Hard*")=1,"Hard",IF(COUNTIF(A332,"*Medium*")=1,"Medium","Easy"))</f>
        <v>Hard</v>
      </c>
      <c r="R332" t="str">
        <f>_xlfn.CONCAT(B332," &amp; ", C332 )</f>
        <v>112101 &amp; 38670</v>
      </c>
      <c r="S332" t="str">
        <f>_xlfn.CONCAT(D332," &amp; ", E332)</f>
        <v>7986 &amp; 18635</v>
      </c>
      <c r="T332" t="str">
        <f>_xlfn.CONCAT(TEXT(ROUND(K332,3),"#,##0.000")," &amp; Precision \cr")</f>
        <v>0.325 &amp; Precision \cr</v>
      </c>
      <c r="U332" t="str">
        <f>_xlfn.CONCAT(TEXT(ROUND(L332,3),"#,##0.000")," &amp; Recall \cr")</f>
        <v>0.700 &amp; Recall \cr</v>
      </c>
      <c r="V332" t="str">
        <f>_xlfn.CONCAT(TEXT(ROUND(M332,3),"#,##0.000")," &amp; F1 \cr")</f>
        <v>0.444 &amp; F1 \cr</v>
      </c>
      <c r="W332" t="str">
        <f>_xlfn.CONCAT(TEXT(ROUND(J332,3),"#,##0.000")," &amp; AUC \cr")</f>
        <v>0.797 &amp; AUC \cr</v>
      </c>
      <c r="X332" t="str">
        <f>_xlfn.CONCAT(TEXT(ROUND(I332,3),"#,##0.000")," &amp; $p$ \cr")</f>
        <v>0.705 &amp; $p$ \cr</v>
      </c>
      <c r="Y332" t="str">
        <f>_xlfn.CONCAT(A332," &amp; ",TEXT(ROUND(K332,4),"#,##0.0000"), " &amp; ", TEXT(ROUND(L332,4),"#,##0.0000"), " &amp; ", TEXT(ROUND(M332,4),"#,##0.0000"), " &amp; ", TEXT(ROUND(J332,4),"#,##0.0000"), " \cr")</f>
        <v>BRFC_Hard_Tomek_2_alpha_target_v2 &amp; 0.3252 &amp; 0.7000 &amp; 0.4441 &amp; 0.7973 \cr</v>
      </c>
    </row>
    <row r="333" spans="1:25" x14ac:dyDescent="0.2">
      <c r="A333" t="s">
        <v>98</v>
      </c>
      <c r="B333">
        <v>116173</v>
      </c>
      <c r="C333">
        <v>34598</v>
      </c>
      <c r="D333">
        <v>9972</v>
      </c>
      <c r="E333">
        <v>16649</v>
      </c>
      <c r="F333">
        <f>B333+C333</f>
        <v>150771</v>
      </c>
      <c r="G333">
        <f>D333+E333</f>
        <v>26621</v>
      </c>
      <c r="H333">
        <f>B333+C333+D333+E333</f>
        <v>177392</v>
      </c>
      <c r="I333">
        <v>0.732673287182115</v>
      </c>
      <c r="J333">
        <v>0.77501021980532403</v>
      </c>
      <c r="K333">
        <f>E333/(C333+E333+0.00001)</f>
        <v>0.32487755374463329</v>
      </c>
      <c r="L333">
        <f>E333/(D333+E333+0.00001)</f>
        <v>0.62540851184200119</v>
      </c>
      <c r="M333">
        <f>2/(1/(K333+0.00001)+1/(L333+0.00001))</f>
        <v>0.42763210240802757</v>
      </c>
      <c r="N333">
        <f>(B333+E333)/(B333+C333+D333+E333)</f>
        <v>0.7487485343194733</v>
      </c>
      <c r="O333">
        <f>COUNTIF(A333,"*Linear*")</f>
        <v>0</v>
      </c>
      <c r="P333" t="str">
        <f>LEFT(A333, FIND("_", A333)-1)</f>
        <v>KBFC</v>
      </c>
      <c r="Q333" t="str">
        <f>IF(COUNTIF(A333,"*Hard*")=1,"Hard",IF(COUNTIF(A333,"*Medium*")=1,"Medium","Easy"))</f>
        <v>Hard</v>
      </c>
      <c r="R333" t="str">
        <f>_xlfn.CONCAT(B333," &amp; ", C333 )</f>
        <v>116173 &amp; 34598</v>
      </c>
      <c r="S333" t="str">
        <f>_xlfn.CONCAT(D333," &amp; ", E333)</f>
        <v>9972 &amp; 16649</v>
      </c>
      <c r="T333" t="str">
        <f>_xlfn.CONCAT(TEXT(ROUND(K333,3),"#,##0.000")," &amp; Precision \cr")</f>
        <v>0.325 &amp; Precision \cr</v>
      </c>
      <c r="U333" t="str">
        <f>_xlfn.CONCAT(TEXT(ROUND(L333,3),"#,##0.000")," &amp; Recall \cr")</f>
        <v>0.625 &amp; Recall \cr</v>
      </c>
      <c r="V333" t="str">
        <f>_xlfn.CONCAT(TEXT(ROUND(M333,3),"#,##0.000")," &amp; F1 \cr")</f>
        <v>0.428 &amp; F1 \cr</v>
      </c>
      <c r="W333" t="str">
        <f>_xlfn.CONCAT(TEXT(ROUND(J333,3),"#,##0.000")," &amp; AUC \cr")</f>
        <v>0.775 &amp; AUC \cr</v>
      </c>
      <c r="X333" t="str">
        <f>_xlfn.CONCAT(TEXT(ROUND(I333,3),"#,##0.000")," &amp; $p$ \cr")</f>
        <v>0.733 &amp; $p$ \cr</v>
      </c>
      <c r="Y333" t="str">
        <f>_xlfn.CONCAT(A333," &amp; ",TEXT(ROUND(K333,4),"#,##0.0000"), " &amp; ", TEXT(ROUND(L333,4),"#,##0.0000"), " &amp; ", TEXT(ROUND(M333,4),"#,##0.0000"), " &amp; ", TEXT(ROUND(J333,4),"#,##0.0000"), " \cr")</f>
        <v>KBFC_Hard_Tomek_0_alpha_target_gamma_0_0_v2 &amp; 0.3249 &amp; 0.6254 &amp; 0.4276 &amp; 0.7750 \cr</v>
      </c>
    </row>
    <row r="334" spans="1:25" x14ac:dyDescent="0.2">
      <c r="A334" t="s">
        <v>160</v>
      </c>
      <c r="B334">
        <v>116350</v>
      </c>
      <c r="C334">
        <v>34421</v>
      </c>
      <c r="D334">
        <v>10059</v>
      </c>
      <c r="E334">
        <v>16562</v>
      </c>
      <c r="F334">
        <f>B334+C334</f>
        <v>150771</v>
      </c>
      <c r="G334">
        <f>D334+E334</f>
        <v>26621</v>
      </c>
      <c r="H334">
        <f>B334+C334+D334+E334</f>
        <v>177392</v>
      </c>
      <c r="I334">
        <v>0.63997150816023296</v>
      </c>
      <c r="J334">
        <v>0.77504246917946096</v>
      </c>
      <c r="K334">
        <f>E334/(C334+E334+0.00001)</f>
        <v>0.32485338243633105</v>
      </c>
      <c r="L334">
        <f>E334/(D334+E334+0.00001)</f>
        <v>0.62214041522777497</v>
      </c>
      <c r="M334">
        <f>2/(1/(K334+0.00001)+1/(L334+0.00001))</f>
        <v>0.42684465373914243</v>
      </c>
      <c r="N334">
        <f>(B334+E334)/(B334+C334+D334+E334)</f>
        <v>0.74925588527103815</v>
      </c>
      <c r="O334">
        <f>COUNTIF(A334,"*Linear*")</f>
        <v>0</v>
      </c>
      <c r="P334" t="str">
        <f>LEFT(A334, FIND("_", A334)-1)</f>
        <v>KBFC</v>
      </c>
      <c r="Q334" t="str">
        <f>IF(COUNTIF(A334,"*Hard*")=1,"Hard",IF(COUNTIF(A334,"*Medium*")=1,"Medium","Easy"))</f>
        <v>Hard</v>
      </c>
      <c r="R334" t="str">
        <f>_xlfn.CONCAT(B334," &amp; ", C334 )</f>
        <v>116350 &amp; 34421</v>
      </c>
      <c r="S334" t="str">
        <f>_xlfn.CONCAT(D334," &amp; ", E334)</f>
        <v>10059 &amp; 16562</v>
      </c>
      <c r="T334" t="str">
        <f>_xlfn.CONCAT(TEXT(ROUND(K334,3),"#,##0.000")," &amp; Precision \cr")</f>
        <v>0.325 &amp; Precision \cr</v>
      </c>
      <c r="U334" t="str">
        <f>_xlfn.CONCAT(TEXT(ROUND(L334,3),"#,##0.000")," &amp; Recall \cr")</f>
        <v>0.622 &amp; Recall \cr</v>
      </c>
      <c r="V334" t="str">
        <f>_xlfn.CONCAT(TEXT(ROUND(M334,3),"#,##0.000")," &amp; F1 \cr")</f>
        <v>0.427 &amp; F1 \cr</v>
      </c>
      <c r="W334" t="str">
        <f>_xlfn.CONCAT(TEXT(ROUND(J334,3),"#,##0.000")," &amp; AUC \cr")</f>
        <v>0.775 &amp; AUC \cr</v>
      </c>
      <c r="X334" t="str">
        <f>_xlfn.CONCAT(TEXT(ROUND(I334,3),"#,##0.000")," &amp; $p$ \cr")</f>
        <v>0.640 &amp; $p$ \cr</v>
      </c>
      <c r="Y334" t="str">
        <f>_xlfn.CONCAT(A334," &amp; ",TEXT(ROUND(K334,4),"#,##0.0000"), " &amp; ", TEXT(ROUND(L334,4),"#,##0.0000"), " &amp; ", TEXT(ROUND(M334,4),"#,##0.0000"), " &amp; ", TEXT(ROUND(J334,4),"#,##0.0000"), " \cr")</f>
        <v>KBFC_Hard_Tomek_2_alpha_target_gamma_1_0_v1 &amp; 0.3249 &amp; 0.6221 &amp; 0.4268 &amp; 0.7750 \cr</v>
      </c>
    </row>
    <row r="335" spans="1:25" x14ac:dyDescent="0.2">
      <c r="A335" t="s">
        <v>114</v>
      </c>
      <c r="B335">
        <v>116299</v>
      </c>
      <c r="C335">
        <v>34472</v>
      </c>
      <c r="D335">
        <v>10095</v>
      </c>
      <c r="E335">
        <v>16526</v>
      </c>
      <c r="F335">
        <f>B335+C335</f>
        <v>150771</v>
      </c>
      <c r="G335">
        <f>D335+E335</f>
        <v>26621</v>
      </c>
      <c r="H335">
        <f>B335+C335+D335+E335</f>
        <v>177392</v>
      </c>
      <c r="I335">
        <v>0.54888544334471201</v>
      </c>
      <c r="J335">
        <v>0.77312370211410997</v>
      </c>
      <c r="K335">
        <f>E335/(C335+E335+0.00001)</f>
        <v>0.32405192354130513</v>
      </c>
      <c r="L335">
        <f>E335/(D335+E335+0.00001)</f>
        <v>0.62078809938740542</v>
      </c>
      <c r="M335">
        <f>2/(1/(K335+0.00001)+1/(L335+0.00001))</f>
        <v>0.4258345603292556</v>
      </c>
      <c r="N335">
        <f>(B335+E335)/(B335+C335+D335+E335)</f>
        <v>0.74876544601785877</v>
      </c>
      <c r="O335">
        <f>COUNTIF(A335,"*Linear*")</f>
        <v>0</v>
      </c>
      <c r="P335" t="str">
        <f>LEFT(A335, FIND("_", A335)-1)</f>
        <v>KBFC</v>
      </c>
      <c r="Q335" t="str">
        <f>IF(COUNTIF(A335,"*Hard*")=1,"Hard",IF(COUNTIF(A335,"*Medium*")=1,"Medium","Easy"))</f>
        <v>Hard</v>
      </c>
      <c r="R335" t="str">
        <f>_xlfn.CONCAT(B335," &amp; ", C335 )</f>
        <v>116299 &amp; 34472</v>
      </c>
      <c r="S335" t="str">
        <f>_xlfn.CONCAT(D335," &amp; ", E335)</f>
        <v>10095 &amp; 16526</v>
      </c>
      <c r="T335" t="str">
        <f>_xlfn.CONCAT(TEXT(ROUND(K335,3),"#,##0.000")," &amp; Precision \cr")</f>
        <v>0.324 &amp; Precision \cr</v>
      </c>
      <c r="U335" t="str">
        <f>_xlfn.CONCAT(TEXT(ROUND(L335,3),"#,##0.000")," &amp; Recall \cr")</f>
        <v>0.621 &amp; Recall \cr</v>
      </c>
      <c r="V335" t="str">
        <f>_xlfn.CONCAT(TEXT(ROUND(M335,3),"#,##0.000")," &amp; F1 \cr")</f>
        <v>0.426 &amp; F1 \cr</v>
      </c>
      <c r="W335" t="str">
        <f>_xlfn.CONCAT(TEXT(ROUND(J335,3),"#,##0.000")," &amp; AUC \cr")</f>
        <v>0.773 &amp; AUC \cr</v>
      </c>
      <c r="X335" t="str">
        <f>_xlfn.CONCAT(TEXT(ROUND(I335,3),"#,##0.000")," &amp; $p$ \cr")</f>
        <v>0.549 &amp; $p$ \cr</v>
      </c>
      <c r="Y335" t="str">
        <f>_xlfn.CONCAT(A335," &amp; ",TEXT(ROUND(K335,4),"#,##0.0000"), " &amp; ", TEXT(ROUND(L335,4),"#,##0.0000"), " &amp; ", TEXT(ROUND(M335,4),"#,##0.0000"), " &amp; ", TEXT(ROUND(J335,4),"#,##0.0000"), " \cr")</f>
        <v>KBFC_Hard_Tomek_0_alpha_target_gamma_5_0_v2 &amp; 0.3241 &amp; 0.6208 &amp; 0.4258 &amp; 0.7731 \cr</v>
      </c>
    </row>
    <row r="336" spans="1:25" x14ac:dyDescent="0.2">
      <c r="A336" t="s">
        <v>164</v>
      </c>
      <c r="B336">
        <v>114847</v>
      </c>
      <c r="C336">
        <v>35924</v>
      </c>
      <c r="D336">
        <v>9687</v>
      </c>
      <c r="E336">
        <v>16934</v>
      </c>
      <c r="F336">
        <f>B336+C336</f>
        <v>150771</v>
      </c>
      <c r="G336">
        <f>D336+E336</f>
        <v>26621</v>
      </c>
      <c r="H336">
        <f>B336+C336+D336+E336</f>
        <v>177392</v>
      </c>
      <c r="I336">
        <v>0.60121263531222902</v>
      </c>
      <c r="J336">
        <v>0.77461583334343398</v>
      </c>
      <c r="K336">
        <f>E336/(C336+E336+0.00001)</f>
        <v>0.32036777775920999</v>
      </c>
      <c r="L336">
        <f>E336/(D336+E336+0.00001)</f>
        <v>0.63611434557825985</v>
      </c>
      <c r="M336">
        <f>2/(1/(K336+0.00001)+1/(L336+0.00001))</f>
        <v>0.42613622958574565</v>
      </c>
      <c r="N336">
        <f>(B336+E336)/(B336+C336+D336+E336)</f>
        <v>0.74288017497970593</v>
      </c>
      <c r="O336">
        <f>COUNTIF(A336,"*Linear*")</f>
        <v>0</v>
      </c>
      <c r="P336" t="str">
        <f>LEFT(A336, FIND("_", A336)-1)</f>
        <v>KBFC</v>
      </c>
      <c r="Q336" t="str">
        <f>IF(COUNTIF(A336,"*Hard*")=1,"Hard",IF(COUNTIF(A336,"*Medium*")=1,"Medium","Easy"))</f>
        <v>Hard</v>
      </c>
      <c r="R336" t="str">
        <f>_xlfn.CONCAT(B336," &amp; ", C336 )</f>
        <v>114847 &amp; 35924</v>
      </c>
      <c r="S336" t="str">
        <f>_xlfn.CONCAT(D336," &amp; ", E336)</f>
        <v>9687 &amp; 16934</v>
      </c>
      <c r="T336" t="str">
        <f>_xlfn.CONCAT(TEXT(ROUND(K336,3),"#,##0.000")," &amp; Precision \cr")</f>
        <v>0.320 &amp; Precision \cr</v>
      </c>
      <c r="U336" t="str">
        <f>_xlfn.CONCAT(TEXT(ROUND(L336,3),"#,##0.000")," &amp; Recall \cr")</f>
        <v>0.636 &amp; Recall \cr</v>
      </c>
      <c r="V336" t="str">
        <f>_xlfn.CONCAT(TEXT(ROUND(M336,3),"#,##0.000")," &amp; F1 \cr")</f>
        <v>0.426 &amp; F1 \cr</v>
      </c>
      <c r="W336" t="str">
        <f>_xlfn.CONCAT(TEXT(ROUND(J336,3),"#,##0.000")," &amp; AUC \cr")</f>
        <v>0.775 &amp; AUC \cr</v>
      </c>
      <c r="X336" t="str">
        <f>_xlfn.CONCAT(TEXT(ROUND(I336,3),"#,##0.000")," &amp; $p$ \cr")</f>
        <v>0.601 &amp; $p$ \cr</v>
      </c>
      <c r="Y336" t="str">
        <f>_xlfn.CONCAT(A336," &amp; ",TEXT(ROUND(K336,4),"#,##0.0000"), " &amp; ", TEXT(ROUND(L336,4),"#,##0.0000"), " &amp; ", TEXT(ROUND(M336,4),"#,##0.0000"), " &amp; ", TEXT(ROUND(J336,4),"#,##0.0000"), " \cr")</f>
        <v>KBFC_Hard_Tomek_2_alpha_target_gamma_2_0_v1 &amp; 0.3204 &amp; 0.6361 &amp; 0.4261 &amp; 0.7746 \cr</v>
      </c>
    </row>
    <row r="337" spans="1:25" x14ac:dyDescent="0.2">
      <c r="A337" t="s">
        <v>156</v>
      </c>
      <c r="B337">
        <v>114975</v>
      </c>
      <c r="C337">
        <v>35796</v>
      </c>
      <c r="D337">
        <v>9817</v>
      </c>
      <c r="E337">
        <v>16804</v>
      </c>
      <c r="F337">
        <f>B337+C337</f>
        <v>150771</v>
      </c>
      <c r="G337">
        <f>D337+E337</f>
        <v>26621</v>
      </c>
      <c r="H337">
        <f>B337+C337+D337+E337</f>
        <v>177392</v>
      </c>
      <c r="I337">
        <v>0.68501719209551803</v>
      </c>
      <c r="J337">
        <v>0.77508075715943003</v>
      </c>
      <c r="K337">
        <f>E337/(C337+E337+0.00001)</f>
        <v>0.3194676805476297</v>
      </c>
      <c r="L337">
        <f>E337/(D337+E337+0.00001)</f>
        <v>0.63123098282137002</v>
      </c>
      <c r="M337">
        <f>2/(1/(K337+0.00001)+1/(L337+0.00001))</f>
        <v>0.42424202412045181</v>
      </c>
      <c r="N337">
        <f>(B337+E337)/(B337+C337+D337+E337)</f>
        <v>0.74286890051411558</v>
      </c>
      <c r="O337">
        <f>COUNTIF(A337,"*Linear*")</f>
        <v>0</v>
      </c>
      <c r="P337" t="str">
        <f>LEFT(A337, FIND("_", A337)-1)</f>
        <v>KBFC</v>
      </c>
      <c r="Q337" t="str">
        <f>IF(COUNTIF(A337,"*Hard*")=1,"Hard",IF(COUNTIF(A337,"*Medium*")=1,"Medium","Easy"))</f>
        <v>Hard</v>
      </c>
      <c r="R337" t="str">
        <f>_xlfn.CONCAT(B337," &amp; ", C337 )</f>
        <v>114975 &amp; 35796</v>
      </c>
      <c r="S337" t="str">
        <f>_xlfn.CONCAT(D337," &amp; ", E337)</f>
        <v>9817 &amp; 16804</v>
      </c>
      <c r="T337" t="str">
        <f>_xlfn.CONCAT(TEXT(ROUND(K337,3),"#,##0.000")," &amp; Precision \cr")</f>
        <v>0.319 &amp; Precision \cr</v>
      </c>
      <c r="U337" t="str">
        <f>_xlfn.CONCAT(TEXT(ROUND(L337,3),"#,##0.000")," &amp; Recall \cr")</f>
        <v>0.631 &amp; Recall \cr</v>
      </c>
      <c r="V337" t="str">
        <f>_xlfn.CONCAT(TEXT(ROUND(M337,3),"#,##0.000")," &amp; F1 \cr")</f>
        <v>0.424 &amp; F1 \cr</v>
      </c>
      <c r="W337" t="str">
        <f>_xlfn.CONCAT(TEXT(ROUND(J337,3),"#,##0.000")," &amp; AUC \cr")</f>
        <v>0.775 &amp; AUC \cr</v>
      </c>
      <c r="X337" t="str">
        <f>_xlfn.CONCAT(TEXT(ROUND(I337,3),"#,##0.000")," &amp; $p$ \cr")</f>
        <v>0.685 &amp; $p$ \cr</v>
      </c>
      <c r="Y337" t="str">
        <f>_xlfn.CONCAT(A337," &amp; ",TEXT(ROUND(K337,4),"#,##0.0000"), " &amp; ", TEXT(ROUND(L337,4),"#,##0.0000"), " &amp; ", TEXT(ROUND(M337,4),"#,##0.0000"), " &amp; ", TEXT(ROUND(J337,4),"#,##0.0000"), " \cr")</f>
        <v>KBFC_Hard_Tomek_2_alpha_target_gamma_0_5_v1 &amp; 0.3195 &amp; 0.6312 &amp; 0.4242 &amp; 0.7751 \cr</v>
      </c>
    </row>
    <row r="338" spans="1:25" x14ac:dyDescent="0.2">
      <c r="A338" t="s">
        <v>254</v>
      </c>
      <c r="B338">
        <v>110084</v>
      </c>
      <c r="C338">
        <v>40687</v>
      </c>
      <c r="D338">
        <v>7537</v>
      </c>
      <c r="E338">
        <v>19084</v>
      </c>
      <c r="F338">
        <f>B338+C338</f>
        <v>150771</v>
      </c>
      <c r="G338">
        <f>D338+E338</f>
        <v>26621</v>
      </c>
      <c r="H338">
        <f>B338+C338+D338+E338</f>
        <v>177392</v>
      </c>
      <c r="I338">
        <v>0.69739999999999902</v>
      </c>
      <c r="J338">
        <v>0.79934912220445498</v>
      </c>
      <c r="K338">
        <f>E338/(C338+E338+0.00001)</f>
        <v>0.31928527206851393</v>
      </c>
      <c r="L338">
        <f>E338/(D338+E338+0.00001)</f>
        <v>0.71687765271143922</v>
      </c>
      <c r="M338">
        <f>2/(1/(K338+0.00001)+1/(L338+0.00001))</f>
        <v>0.44181163893173964</v>
      </c>
      <c r="N338">
        <f>(B338+E338)/(B338+C338+D338+E338)</f>
        <v>0.72815008568593853</v>
      </c>
      <c r="O338">
        <f>COUNTIF(A338,"*Linear*")</f>
        <v>0</v>
      </c>
      <c r="P338" t="str">
        <f>LEFT(A338, FIND("_", A338)-1)</f>
        <v>BRFC</v>
      </c>
      <c r="Q338" t="str">
        <f>IF(COUNTIF(A338,"*Hard*")=1,"Hard",IF(COUNTIF(A338,"*Medium*")=1,"Medium","Easy"))</f>
        <v>Hard</v>
      </c>
      <c r="R338" t="str">
        <f>_xlfn.CONCAT(B338," &amp; ", C338 )</f>
        <v>110084 &amp; 40687</v>
      </c>
      <c r="S338" t="str">
        <f>_xlfn.CONCAT(D338," &amp; ", E338)</f>
        <v>7537 &amp; 19084</v>
      </c>
      <c r="T338" t="str">
        <f>_xlfn.CONCAT(TEXT(ROUND(K338,3),"#,##0.000")," &amp; Precision \cr")</f>
        <v>0.319 &amp; Precision \cr</v>
      </c>
      <c r="U338" t="str">
        <f>_xlfn.CONCAT(TEXT(ROUND(L338,3),"#,##0.000")," &amp; Recall \cr")</f>
        <v>0.717 &amp; Recall \cr</v>
      </c>
      <c r="V338" t="str">
        <f>_xlfn.CONCAT(TEXT(ROUND(M338,3),"#,##0.000")," &amp; F1 \cr")</f>
        <v>0.442 &amp; F1 \cr</v>
      </c>
      <c r="W338" t="str">
        <f>_xlfn.CONCAT(TEXT(ROUND(J338,3),"#,##0.000")," &amp; AUC \cr")</f>
        <v>0.799 &amp; AUC \cr</v>
      </c>
      <c r="X338" t="str">
        <f>_xlfn.CONCAT(TEXT(ROUND(I338,3),"#,##0.000")," &amp; $p$ \cr")</f>
        <v>0.697 &amp; $p$ \cr</v>
      </c>
      <c r="Y338" t="str">
        <f>_xlfn.CONCAT(A338," &amp; ",TEXT(ROUND(K338,4),"#,##0.0000"), " &amp; ", TEXT(ROUND(L338,4),"#,##0.0000"), " &amp; ", TEXT(ROUND(M338,4),"#,##0.0000"), " &amp; ", TEXT(ROUND(J338,4),"#,##0.0000"), " \cr")</f>
        <v>BRFC_Hard_Tomek_0_alpha_0_5_v1 &amp; 0.3193 &amp; 0.7169 &amp; 0.4418 &amp; 0.7993 \cr</v>
      </c>
    </row>
    <row r="339" spans="1:25" x14ac:dyDescent="0.2">
      <c r="A339" t="s">
        <v>256</v>
      </c>
      <c r="B339">
        <v>109900</v>
      </c>
      <c r="C339">
        <v>40871</v>
      </c>
      <c r="D339">
        <v>7582</v>
      </c>
      <c r="E339">
        <v>19039</v>
      </c>
      <c r="F339">
        <f>B339+C339</f>
        <v>150771</v>
      </c>
      <c r="G339">
        <f>D339+E339</f>
        <v>26621</v>
      </c>
      <c r="H339">
        <f>B339+C339+D339+E339</f>
        <v>177392</v>
      </c>
      <c r="I339">
        <v>0.70450000000000002</v>
      </c>
      <c r="J339">
        <v>0.79669423259459005</v>
      </c>
      <c r="K339">
        <f>E339/(C339+E339+0.00001)</f>
        <v>0.31779335664867409</v>
      </c>
      <c r="L339">
        <f>E339/(D339+E339+0.00001)</f>
        <v>0.71518725791097737</v>
      </c>
      <c r="M339">
        <f>2/(1/(K339+0.00001)+1/(L339+0.00001))</f>
        <v>0.44006186642381895</v>
      </c>
      <c r="N339">
        <f>(B339+E339)/(B339+C339+D339+E339)</f>
        <v>0.72685915937584555</v>
      </c>
      <c r="O339">
        <f>COUNTIF(A339,"*Linear*")</f>
        <v>0</v>
      </c>
      <c r="P339" t="str">
        <f>LEFT(A339, FIND("_", A339)-1)</f>
        <v>BRFC</v>
      </c>
      <c r="Q339" t="str">
        <f>IF(COUNTIF(A339,"*Hard*")=1,"Hard",IF(COUNTIF(A339,"*Medium*")=1,"Medium","Easy"))</f>
        <v>Hard</v>
      </c>
      <c r="R339" t="str">
        <f>_xlfn.CONCAT(B339," &amp; ", C339 )</f>
        <v>109900 &amp; 40871</v>
      </c>
      <c r="S339" t="str">
        <f>_xlfn.CONCAT(D339," &amp; ", E339)</f>
        <v>7582 &amp; 19039</v>
      </c>
      <c r="T339" t="str">
        <f>_xlfn.CONCAT(TEXT(ROUND(K339,3),"#,##0.000")," &amp; Precision \cr")</f>
        <v>0.318 &amp; Precision \cr</v>
      </c>
      <c r="U339" t="str">
        <f>_xlfn.CONCAT(TEXT(ROUND(L339,3),"#,##0.000")," &amp; Recall \cr")</f>
        <v>0.715 &amp; Recall \cr</v>
      </c>
      <c r="V339" t="str">
        <f>_xlfn.CONCAT(TEXT(ROUND(M339,3),"#,##0.000")," &amp; F1 \cr")</f>
        <v>0.440 &amp; F1 \cr</v>
      </c>
      <c r="W339" t="str">
        <f>_xlfn.CONCAT(TEXT(ROUND(J339,3),"#,##0.000")," &amp; AUC \cr")</f>
        <v>0.797 &amp; AUC \cr</v>
      </c>
      <c r="X339" t="str">
        <f>_xlfn.CONCAT(TEXT(ROUND(I339,3),"#,##0.000")," &amp; $p$ \cr")</f>
        <v>0.705 &amp; $p$ \cr</v>
      </c>
      <c r="Y339" t="str">
        <f>_xlfn.CONCAT(A339," &amp; ",TEXT(ROUND(K339,4),"#,##0.0000"), " &amp; ", TEXT(ROUND(L339,4),"#,##0.0000"), " &amp; ", TEXT(ROUND(M339,4),"#,##0.0000"), " &amp; ", TEXT(ROUND(J339,4),"#,##0.0000"), " \cr")</f>
        <v>BRFC_Hard_Tomek_0_alpha_0_5_v2 &amp; 0.3178 &amp; 0.7152 &amp; 0.4401 &amp; 0.7967 \cr</v>
      </c>
    </row>
    <row r="340" spans="1:25" x14ac:dyDescent="0.2">
      <c r="A340" t="s">
        <v>278</v>
      </c>
      <c r="B340">
        <v>109367</v>
      </c>
      <c r="C340">
        <v>41404</v>
      </c>
      <c r="D340">
        <v>7354</v>
      </c>
      <c r="E340">
        <v>19267</v>
      </c>
      <c r="F340">
        <f>B340+C340</f>
        <v>150771</v>
      </c>
      <c r="G340">
        <f>D340+E340</f>
        <v>26621</v>
      </c>
      <c r="H340">
        <f>B340+C340+D340+E340</f>
        <v>177392</v>
      </c>
      <c r="I340">
        <v>0.70450000000000002</v>
      </c>
      <c r="J340">
        <v>0.80021541398967799</v>
      </c>
      <c r="K340">
        <f>E340/(C340+E340+0.00001)</f>
        <v>0.31756522880493721</v>
      </c>
      <c r="L340">
        <f>E340/(D340+E340+0.00001)</f>
        <v>0.7237519248999843</v>
      </c>
      <c r="M340">
        <f>2/(1/(K340+0.00001)+1/(L340+0.00001))</f>
        <v>0.44144945387312173</v>
      </c>
      <c r="N340">
        <f>(B340+E340)/(B340+C340+D340+E340)</f>
        <v>0.72513980337332007</v>
      </c>
      <c r="O340">
        <f>COUNTIF(A340,"*Linear*")</f>
        <v>0</v>
      </c>
      <c r="P340" t="str">
        <f>LEFT(A340, FIND("_", A340)-1)</f>
        <v>BRFC</v>
      </c>
      <c r="Q340" t="str">
        <f>IF(COUNTIF(A340,"*Hard*")=1,"Hard",IF(COUNTIF(A340,"*Medium*")=1,"Medium","Easy"))</f>
        <v>Hard</v>
      </c>
      <c r="R340" t="str">
        <f>_xlfn.CONCAT(B340," &amp; ", C340 )</f>
        <v>109367 &amp; 41404</v>
      </c>
      <c r="S340" t="str">
        <f>_xlfn.CONCAT(D340," &amp; ", E340)</f>
        <v>7354 &amp; 19267</v>
      </c>
      <c r="T340" t="str">
        <f>_xlfn.CONCAT(TEXT(ROUND(K340,3),"#,##0.000")," &amp; Precision \cr")</f>
        <v>0.318 &amp; Precision \cr</v>
      </c>
      <c r="U340" t="str">
        <f>_xlfn.CONCAT(TEXT(ROUND(L340,3),"#,##0.000")," &amp; Recall \cr")</f>
        <v>0.724 &amp; Recall \cr</v>
      </c>
      <c r="V340" t="str">
        <f>_xlfn.CONCAT(TEXT(ROUND(M340,3),"#,##0.000")," &amp; F1 \cr")</f>
        <v>0.441 &amp; F1 \cr</v>
      </c>
      <c r="W340" t="str">
        <f>_xlfn.CONCAT(TEXT(ROUND(J340,3),"#,##0.000")," &amp; AUC \cr")</f>
        <v>0.800 &amp; AUC \cr</v>
      </c>
      <c r="X340" t="str">
        <f>_xlfn.CONCAT(TEXT(ROUND(I340,3),"#,##0.000")," &amp; $p$ \cr")</f>
        <v>0.705 &amp; $p$ \cr</v>
      </c>
      <c r="Y340" t="str">
        <f>_xlfn.CONCAT(A340," &amp; ",TEXT(ROUND(K340,4),"#,##0.0000"), " &amp; ", TEXT(ROUND(L340,4),"#,##0.0000"), " &amp; ", TEXT(ROUND(M340,4),"#,##0.0000"), " &amp; ", TEXT(ROUND(J340,4),"#,##0.0000"), " \cr")</f>
        <v>BRFC_Hard_Tomek_2_alpha_0_5_v1 &amp; 0.3176 &amp; 0.7238 &amp; 0.4414 &amp; 0.8002 \cr</v>
      </c>
    </row>
    <row r="341" spans="1:25" x14ac:dyDescent="0.2">
      <c r="A341" t="s">
        <v>268</v>
      </c>
      <c r="B341">
        <v>109483</v>
      </c>
      <c r="C341">
        <v>41288</v>
      </c>
      <c r="D341">
        <v>7446</v>
      </c>
      <c r="E341">
        <v>19175</v>
      </c>
      <c r="F341">
        <f>B341+C341</f>
        <v>150771</v>
      </c>
      <c r="G341">
        <f>D341+E341</f>
        <v>26621</v>
      </c>
      <c r="H341">
        <f>B341+C341+D341+E341</f>
        <v>177392</v>
      </c>
      <c r="I341">
        <v>0.70450000000000002</v>
      </c>
      <c r="J341">
        <v>0.79771936161332102</v>
      </c>
      <c r="K341">
        <f>E341/(C341+E341+0.00001)</f>
        <v>0.31713609971104045</v>
      </c>
      <c r="L341">
        <f>E341/(D341+E341+0.00001)</f>
        <v>0.72029600664126214</v>
      </c>
      <c r="M341">
        <f>2/(1/(K341+0.00001)+1/(L341+0.00001))</f>
        <v>0.44039091386669882</v>
      </c>
      <c r="N341">
        <f>(B341+E341)/(B341+C341+D341+E341)</f>
        <v>0.72527509696040404</v>
      </c>
      <c r="O341">
        <f>COUNTIF(A341,"*Linear*")</f>
        <v>0</v>
      </c>
      <c r="P341" t="str">
        <f>LEFT(A341, FIND("_", A341)-1)</f>
        <v>BRFC</v>
      </c>
      <c r="Q341" t="str">
        <f>IF(COUNTIF(A341,"*Hard*")=1,"Hard",IF(COUNTIF(A341,"*Medium*")=1,"Medium","Easy"))</f>
        <v>Hard</v>
      </c>
      <c r="R341" t="str">
        <f>_xlfn.CONCAT(B341," &amp; ", C341 )</f>
        <v>109483 &amp; 41288</v>
      </c>
      <c r="S341" t="str">
        <f>_xlfn.CONCAT(D341," &amp; ", E341)</f>
        <v>7446 &amp; 19175</v>
      </c>
      <c r="T341" t="str">
        <f>_xlfn.CONCAT(TEXT(ROUND(K341,3),"#,##0.000")," &amp; Precision \cr")</f>
        <v>0.317 &amp; Precision \cr</v>
      </c>
      <c r="U341" t="str">
        <f>_xlfn.CONCAT(TEXT(ROUND(L341,3),"#,##0.000")," &amp; Recall \cr")</f>
        <v>0.720 &amp; Recall \cr</v>
      </c>
      <c r="V341" t="str">
        <f>_xlfn.CONCAT(TEXT(ROUND(M341,3),"#,##0.000")," &amp; F1 \cr")</f>
        <v>0.440 &amp; F1 \cr</v>
      </c>
      <c r="W341" t="str">
        <f>_xlfn.CONCAT(TEXT(ROUND(J341,3),"#,##0.000")," &amp; AUC \cr")</f>
        <v>0.798 &amp; AUC \cr</v>
      </c>
      <c r="X341" t="str">
        <f>_xlfn.CONCAT(TEXT(ROUND(I341,3),"#,##0.000")," &amp; $p$ \cr")</f>
        <v>0.705 &amp; $p$ \cr</v>
      </c>
      <c r="Y341" t="str">
        <f>_xlfn.CONCAT(A341," &amp; ",TEXT(ROUND(K341,4),"#,##0.0000"), " &amp; ", TEXT(ROUND(L341,4),"#,##0.0000"), " &amp; ", TEXT(ROUND(M341,4),"#,##0.0000"), " &amp; ", TEXT(ROUND(J341,4),"#,##0.0000"), " \cr")</f>
        <v>BRFC_Hard_Tomek_1_alpha_0_5_v2 &amp; 0.3171 &amp; 0.7203 &amp; 0.4404 &amp; 0.7977 \cr</v>
      </c>
    </row>
    <row r="342" spans="1:25" x14ac:dyDescent="0.2">
      <c r="A342" t="s">
        <v>266</v>
      </c>
      <c r="B342">
        <v>109314</v>
      </c>
      <c r="C342">
        <v>41457</v>
      </c>
      <c r="D342">
        <v>7424</v>
      </c>
      <c r="E342">
        <v>19197</v>
      </c>
      <c r="F342">
        <f>B342+C342</f>
        <v>150771</v>
      </c>
      <c r="G342">
        <f>D342+E342</f>
        <v>26621</v>
      </c>
      <c r="H342">
        <f>B342+C342+D342+E342</f>
        <v>177392</v>
      </c>
      <c r="I342">
        <v>0.70450000000000002</v>
      </c>
      <c r="J342">
        <v>0.79977522012943703</v>
      </c>
      <c r="K342">
        <f>E342/(C342+E342+0.00001)</f>
        <v>0.31650014833044809</v>
      </c>
      <c r="L342">
        <f>E342/(D342+E342+0.00001)</f>
        <v>0.72112242187704356</v>
      </c>
      <c r="M342">
        <f>2/(1/(K342+0.00001)+1/(L342+0.00001))</f>
        <v>0.43993131424543869</v>
      </c>
      <c r="N342">
        <f>(B342+E342)/(B342+C342+D342+E342)</f>
        <v>0.72444642373951473</v>
      </c>
      <c r="O342">
        <f>COUNTIF(A342,"*Linear*")</f>
        <v>0</v>
      </c>
      <c r="P342" t="str">
        <f>LEFT(A342, FIND("_", A342)-1)</f>
        <v>BRFC</v>
      </c>
      <c r="Q342" t="str">
        <f>IF(COUNTIF(A342,"*Hard*")=1,"Hard",IF(COUNTIF(A342,"*Medium*")=1,"Medium","Easy"))</f>
        <v>Hard</v>
      </c>
      <c r="R342" t="str">
        <f>_xlfn.CONCAT(B342," &amp; ", C342 )</f>
        <v>109314 &amp; 41457</v>
      </c>
      <c r="S342" t="str">
        <f>_xlfn.CONCAT(D342," &amp; ", E342)</f>
        <v>7424 &amp; 19197</v>
      </c>
      <c r="T342" t="str">
        <f>_xlfn.CONCAT(TEXT(ROUND(K342,3),"#,##0.000")," &amp; Precision \cr")</f>
        <v>0.317 &amp; Precision \cr</v>
      </c>
      <c r="U342" t="str">
        <f>_xlfn.CONCAT(TEXT(ROUND(L342,3),"#,##0.000")," &amp; Recall \cr")</f>
        <v>0.721 &amp; Recall \cr</v>
      </c>
      <c r="V342" t="str">
        <f>_xlfn.CONCAT(TEXT(ROUND(M342,3),"#,##0.000")," &amp; F1 \cr")</f>
        <v>0.440 &amp; F1 \cr</v>
      </c>
      <c r="W342" t="str">
        <f>_xlfn.CONCAT(TEXT(ROUND(J342,3),"#,##0.000")," &amp; AUC \cr")</f>
        <v>0.800 &amp; AUC \cr</v>
      </c>
      <c r="X342" t="str">
        <f>_xlfn.CONCAT(TEXT(ROUND(I342,3),"#,##0.000")," &amp; $p$ \cr")</f>
        <v>0.705 &amp; $p$ \cr</v>
      </c>
      <c r="Y342" t="str">
        <f>_xlfn.CONCAT(A342," &amp; ",TEXT(ROUND(K342,4),"#,##0.0000"), " &amp; ", TEXT(ROUND(L342,4),"#,##0.0000"), " &amp; ", TEXT(ROUND(M342,4),"#,##0.0000"), " &amp; ", TEXT(ROUND(J342,4),"#,##0.0000"), " \cr")</f>
        <v>BRFC_Hard_Tomek_1_alpha_0_5_v1 &amp; 0.3165 &amp; 0.7211 &amp; 0.4399 &amp; 0.7998 \cr</v>
      </c>
    </row>
    <row r="343" spans="1:25" x14ac:dyDescent="0.2">
      <c r="A343" t="s">
        <v>280</v>
      </c>
      <c r="B343">
        <v>109183</v>
      </c>
      <c r="C343">
        <v>41588</v>
      </c>
      <c r="D343">
        <v>7366</v>
      </c>
      <c r="E343">
        <v>19255</v>
      </c>
      <c r="F343">
        <f>B343+C343</f>
        <v>150771</v>
      </c>
      <c r="G343">
        <f>D343+E343</f>
        <v>26621</v>
      </c>
      <c r="H343">
        <f>B343+C343+D343+E343</f>
        <v>177392</v>
      </c>
      <c r="I343">
        <v>0.70450000000000002</v>
      </c>
      <c r="J343">
        <v>0.79816126849226798</v>
      </c>
      <c r="K343">
        <f>E343/(C343+E343+0.00001)</f>
        <v>0.31647025946839069</v>
      </c>
      <c r="L343">
        <f>E343/(D343+E343+0.00001)</f>
        <v>0.72330115295319442</v>
      </c>
      <c r="M343">
        <f>2/(1/(K343+0.00001)+1/(L343+0.00001))</f>
        <v>0.44030696662494534</v>
      </c>
      <c r="N343">
        <f>(B343+E343)/(B343+C343+D343+E343)</f>
        <v>0.72403490574546769</v>
      </c>
      <c r="O343">
        <f>COUNTIF(A343,"*Linear*")</f>
        <v>0</v>
      </c>
      <c r="P343" t="str">
        <f>LEFT(A343, FIND("_", A343)-1)</f>
        <v>BRFC</v>
      </c>
      <c r="Q343" t="str">
        <f>IF(COUNTIF(A343,"*Hard*")=1,"Hard",IF(COUNTIF(A343,"*Medium*")=1,"Medium","Easy"))</f>
        <v>Hard</v>
      </c>
      <c r="R343" t="str">
        <f>_xlfn.CONCAT(B343," &amp; ", C343 )</f>
        <v>109183 &amp; 41588</v>
      </c>
      <c r="S343" t="str">
        <f>_xlfn.CONCAT(D343," &amp; ", E343)</f>
        <v>7366 &amp; 19255</v>
      </c>
      <c r="T343" t="str">
        <f>_xlfn.CONCAT(TEXT(ROUND(K343,3),"#,##0.000")," &amp; Precision \cr")</f>
        <v>0.316 &amp; Precision \cr</v>
      </c>
      <c r="U343" t="str">
        <f>_xlfn.CONCAT(TEXT(ROUND(L343,3),"#,##0.000")," &amp; Recall \cr")</f>
        <v>0.723 &amp; Recall \cr</v>
      </c>
      <c r="V343" t="str">
        <f>_xlfn.CONCAT(TEXT(ROUND(M343,3),"#,##0.000")," &amp; F1 \cr")</f>
        <v>0.440 &amp; F1 \cr</v>
      </c>
      <c r="W343" t="str">
        <f>_xlfn.CONCAT(TEXT(ROUND(J343,3),"#,##0.000")," &amp; AUC \cr")</f>
        <v>0.798 &amp; AUC \cr</v>
      </c>
      <c r="X343" t="str">
        <f>_xlfn.CONCAT(TEXT(ROUND(I343,3),"#,##0.000")," &amp; $p$ \cr")</f>
        <v>0.705 &amp; $p$ \cr</v>
      </c>
      <c r="Y343" t="str">
        <f>_xlfn.CONCAT(A343," &amp; ",TEXT(ROUND(K343,4),"#,##0.0000"), " &amp; ", TEXT(ROUND(L343,4),"#,##0.0000"), " &amp; ", TEXT(ROUND(M343,4),"#,##0.0000"), " &amp; ", TEXT(ROUND(J343,4),"#,##0.0000"), " \cr")</f>
        <v>BRFC_Hard_Tomek_2_alpha_0_5_v2 &amp; 0.3165 &amp; 0.7233 &amp; 0.4403 &amp; 0.7982 \cr</v>
      </c>
    </row>
    <row r="344" spans="1:25" x14ac:dyDescent="0.2">
      <c r="A344" t="s">
        <v>168</v>
      </c>
      <c r="B344">
        <v>113833</v>
      </c>
      <c r="C344">
        <v>36938</v>
      </c>
      <c r="D344">
        <v>9562</v>
      </c>
      <c r="E344">
        <v>17059</v>
      </c>
      <c r="F344">
        <f>B344+C344</f>
        <v>150771</v>
      </c>
      <c r="G344">
        <f>D344+E344</f>
        <v>26621</v>
      </c>
      <c r="H344">
        <f>B344+C344+D344+E344</f>
        <v>177392</v>
      </c>
      <c r="I344">
        <v>0.55175408385694003</v>
      </c>
      <c r="J344">
        <v>0.77307921071675001</v>
      </c>
      <c r="K344">
        <f>E344/(C344+E344+0.00001)</f>
        <v>0.3159249587354992</v>
      </c>
      <c r="L344">
        <f>E344/(D344+E344+0.00001)</f>
        <v>0.64080988669065408</v>
      </c>
      <c r="M344">
        <f>2/(1/(K344+0.00001)+1/(L344+0.00001))</f>
        <v>0.4232168886865087</v>
      </c>
      <c r="N344">
        <f>(B344+E344)/(B344+C344+D344+E344)</f>
        <v>0.7378686750248038</v>
      </c>
      <c r="O344">
        <f>COUNTIF(A344,"*Linear*")</f>
        <v>0</v>
      </c>
      <c r="P344" t="str">
        <f>LEFT(A344, FIND("_", A344)-1)</f>
        <v>KBFC</v>
      </c>
      <c r="Q344" t="str">
        <f>IF(COUNTIF(A344,"*Hard*")=1,"Hard",IF(COUNTIF(A344,"*Medium*")=1,"Medium","Easy"))</f>
        <v>Hard</v>
      </c>
      <c r="R344" t="str">
        <f>_xlfn.CONCAT(B344," &amp; ", C344 )</f>
        <v>113833 &amp; 36938</v>
      </c>
      <c r="S344" t="str">
        <f>_xlfn.CONCAT(D344," &amp; ", E344)</f>
        <v>9562 &amp; 17059</v>
      </c>
      <c r="T344" t="str">
        <f>_xlfn.CONCAT(TEXT(ROUND(K344,3),"#,##0.000")," &amp; Precision \cr")</f>
        <v>0.316 &amp; Precision \cr</v>
      </c>
      <c r="U344" t="str">
        <f>_xlfn.CONCAT(TEXT(ROUND(L344,3),"#,##0.000")," &amp; Recall \cr")</f>
        <v>0.641 &amp; Recall \cr</v>
      </c>
      <c r="V344" t="str">
        <f>_xlfn.CONCAT(TEXT(ROUND(M344,3),"#,##0.000")," &amp; F1 \cr")</f>
        <v>0.423 &amp; F1 \cr</v>
      </c>
      <c r="W344" t="str">
        <f>_xlfn.CONCAT(TEXT(ROUND(J344,3),"#,##0.000")," &amp; AUC \cr")</f>
        <v>0.773 &amp; AUC \cr</v>
      </c>
      <c r="X344" t="str">
        <f>_xlfn.CONCAT(TEXT(ROUND(I344,3),"#,##0.000")," &amp; $p$ \cr")</f>
        <v>0.552 &amp; $p$ \cr</v>
      </c>
      <c r="Y344" t="str">
        <f>_xlfn.CONCAT(A344," &amp; ",TEXT(ROUND(K344,4),"#,##0.0000"), " &amp; ", TEXT(ROUND(L344,4),"#,##0.0000"), " &amp; ", TEXT(ROUND(M344,4),"#,##0.0000"), " &amp; ", TEXT(ROUND(J344,4),"#,##0.0000"), " \cr")</f>
        <v>KBFC_Hard_Tomek_2_alpha_target_gamma_5_0_v1 &amp; 0.3159 &amp; 0.6408 &amp; 0.4232 &amp; 0.7731 \cr</v>
      </c>
    </row>
    <row r="345" spans="1:25" x14ac:dyDescent="0.2">
      <c r="A345" t="s">
        <v>152</v>
      </c>
      <c r="B345">
        <v>113242</v>
      </c>
      <c r="C345">
        <v>37529</v>
      </c>
      <c r="D345">
        <v>9467</v>
      </c>
      <c r="E345">
        <v>17154</v>
      </c>
      <c r="F345">
        <f>B345+C345</f>
        <v>150771</v>
      </c>
      <c r="G345">
        <f>D345+E345</f>
        <v>26621</v>
      </c>
      <c r="H345">
        <f>B345+C345+D345+E345</f>
        <v>177392</v>
      </c>
      <c r="I345">
        <v>0.74654441736824795</v>
      </c>
      <c r="J345">
        <v>0.77438720221416102</v>
      </c>
      <c r="K345">
        <f>E345/(C345+E345+0.00001)</f>
        <v>0.31369895574242468</v>
      </c>
      <c r="L345">
        <f>E345/(D345+E345+0.00001)</f>
        <v>0.6443784979360736</v>
      </c>
      <c r="M345">
        <f>2/(1/(K345+0.00001)+1/(L345+0.00001))</f>
        <v>0.42198304985327589</v>
      </c>
      <c r="N345">
        <f>(B345+E345)/(B345+C345+D345+E345)</f>
        <v>0.73507260755840176</v>
      </c>
      <c r="O345">
        <f>COUNTIF(A345,"*Linear*")</f>
        <v>0</v>
      </c>
      <c r="P345" t="str">
        <f>LEFT(A345, FIND("_", A345)-1)</f>
        <v>KBFC</v>
      </c>
      <c r="Q345" t="str">
        <f>IF(COUNTIF(A345,"*Hard*")=1,"Hard",IF(COUNTIF(A345,"*Medium*")=1,"Medium","Easy"))</f>
        <v>Hard</v>
      </c>
      <c r="R345" t="str">
        <f>_xlfn.CONCAT(B345," &amp; ", C345 )</f>
        <v>113242 &amp; 37529</v>
      </c>
      <c r="S345" t="str">
        <f>_xlfn.CONCAT(D345," &amp; ", E345)</f>
        <v>9467 &amp; 17154</v>
      </c>
      <c r="T345" t="str">
        <f>_xlfn.CONCAT(TEXT(ROUND(K345,3),"#,##0.000")," &amp; Precision \cr")</f>
        <v>0.314 &amp; Precision \cr</v>
      </c>
      <c r="U345" t="str">
        <f>_xlfn.CONCAT(TEXT(ROUND(L345,3),"#,##0.000")," &amp; Recall \cr")</f>
        <v>0.644 &amp; Recall \cr</v>
      </c>
      <c r="V345" t="str">
        <f>_xlfn.CONCAT(TEXT(ROUND(M345,3),"#,##0.000")," &amp; F1 \cr")</f>
        <v>0.422 &amp; F1 \cr</v>
      </c>
      <c r="W345" t="str">
        <f>_xlfn.CONCAT(TEXT(ROUND(J345,3),"#,##0.000")," &amp; AUC \cr")</f>
        <v>0.774 &amp; AUC \cr</v>
      </c>
      <c r="X345" t="str">
        <f>_xlfn.CONCAT(TEXT(ROUND(I345,3),"#,##0.000")," &amp; $p$ \cr")</f>
        <v>0.747 &amp; $p$ \cr</v>
      </c>
      <c r="Y345" t="str">
        <f>_xlfn.CONCAT(A345," &amp; ",TEXT(ROUND(K345,4),"#,##0.0000"), " &amp; ", TEXT(ROUND(L345,4),"#,##0.0000"), " &amp; ", TEXT(ROUND(M345,4),"#,##0.0000"), " &amp; ", TEXT(ROUND(J345,4),"#,##0.0000"), " \cr")</f>
        <v>KBFC_Hard_Tomek_2_alpha_target_gamma_0_0_v1 &amp; 0.3137 &amp; 0.6444 &amp; 0.4220 &amp; 0.7744 \cr</v>
      </c>
    </row>
    <row r="346" spans="1:25" x14ac:dyDescent="0.2">
      <c r="A346" t="s">
        <v>452</v>
      </c>
      <c r="B346">
        <v>122842</v>
      </c>
      <c r="C346">
        <v>27929</v>
      </c>
      <c r="D346">
        <v>14089</v>
      </c>
      <c r="E346">
        <v>12532</v>
      </c>
      <c r="F346">
        <f>B346+C346</f>
        <v>150771</v>
      </c>
      <c r="G346">
        <f>D346+E346</f>
        <v>26621</v>
      </c>
      <c r="H346">
        <f>B346+C346+D346+E346</f>
        <v>177392</v>
      </c>
      <c r="I346">
        <v>0.63921164534985997</v>
      </c>
      <c r="J346">
        <v>0.71555551472182</v>
      </c>
      <c r="K346">
        <f>E346/(C346+E346+0.00001)</f>
        <v>0.30973035755178308</v>
      </c>
      <c r="L346">
        <f>E346/(D346+E346+0.00001)</f>
        <v>0.4707561697641876</v>
      </c>
      <c r="M346">
        <f>2/(1/(K346+0.00001)+1/(L346+0.00001))</f>
        <v>0.373642696487054</v>
      </c>
      <c r="N346">
        <f>(B346+E346)/(B346+C346+D346+E346)</f>
        <v>0.76313475241273565</v>
      </c>
      <c r="O346">
        <f>COUNTIF(A346,"*Linear*")</f>
        <v>0</v>
      </c>
      <c r="P346" t="str">
        <f>LEFT(A346, FIND("_", A346)-1)</f>
        <v>KBFC</v>
      </c>
      <c r="Q346" t="str">
        <f>IF(COUNTIF(A346,"*Hard*")=1,"Hard",IF(COUNTIF(A346,"*Medium*")=1,"Medium","Easy"))</f>
        <v>Medium</v>
      </c>
      <c r="R346" t="str">
        <f>_xlfn.CONCAT(B346," &amp; ", C346 )</f>
        <v>122842 &amp; 27929</v>
      </c>
      <c r="S346" t="str">
        <f>_xlfn.CONCAT(D346," &amp; ", E346)</f>
        <v>14089 &amp; 12532</v>
      </c>
      <c r="T346" t="str">
        <f>_xlfn.CONCAT(TEXT(ROUND(K346,3),"#,##0.000")," &amp; Precision \cr")</f>
        <v>0.310 &amp; Precision \cr</v>
      </c>
      <c r="U346" t="str">
        <f>_xlfn.CONCAT(TEXT(ROUND(L346,3),"#,##0.000")," &amp; Recall \cr")</f>
        <v>0.471 &amp; Recall \cr</v>
      </c>
      <c r="V346" t="str">
        <f>_xlfn.CONCAT(TEXT(ROUND(M346,3),"#,##0.000")," &amp; F1 \cr")</f>
        <v>0.374 &amp; F1 \cr</v>
      </c>
      <c r="W346" t="str">
        <f>_xlfn.CONCAT(TEXT(ROUND(J346,3),"#,##0.000")," &amp; AUC \cr")</f>
        <v>0.716 &amp; AUC \cr</v>
      </c>
      <c r="X346" t="str">
        <f>_xlfn.CONCAT(TEXT(ROUND(I346,3),"#,##0.000")," &amp; $p$ \cr")</f>
        <v>0.639 &amp; $p$ \cr</v>
      </c>
      <c r="Y346" t="str">
        <f>_xlfn.CONCAT(A346," &amp; ",TEXT(ROUND(K346,4),"#,##0.0000"), " &amp; ", TEXT(ROUND(L346,4),"#,##0.0000"), " &amp; ", TEXT(ROUND(M346,4),"#,##0.0000"), " &amp; ", TEXT(ROUND(J346,4),"#,##0.0000"), " \cr")</f>
        <v>KBFC_Medium_Tomek_2_alpha_target_gamma_0_5_v2 &amp; 0.3097 &amp; 0.4708 &amp; 0.3736 &amp; 0.7156 \cr</v>
      </c>
    </row>
    <row r="347" spans="1:25" x14ac:dyDescent="0.2">
      <c r="A347" t="s">
        <v>462</v>
      </c>
      <c r="B347">
        <v>122520</v>
      </c>
      <c r="C347">
        <v>28251</v>
      </c>
      <c r="D347">
        <v>14149</v>
      </c>
      <c r="E347">
        <v>12472</v>
      </c>
      <c r="F347">
        <f>B347+C347</f>
        <v>150771</v>
      </c>
      <c r="G347">
        <f>D347+E347</f>
        <v>26621</v>
      </c>
      <c r="H347">
        <f>B347+C347+D347+E347</f>
        <v>177392</v>
      </c>
      <c r="I347">
        <v>0.53982309550046903</v>
      </c>
      <c r="J347">
        <v>0.71120901571320105</v>
      </c>
      <c r="K347">
        <f>E347/(C347+E347+0.00001)</f>
        <v>0.30626427318560412</v>
      </c>
      <c r="L347">
        <f>E347/(D347+E347+0.00001)</f>
        <v>0.4685023100302384</v>
      </c>
      <c r="M347">
        <f>2/(1/(K347+0.00001)+1/(L347+0.00001))</f>
        <v>0.3704072072013278</v>
      </c>
      <c r="N347">
        <f>(B347+E347)/(B347+C347+D347+E347)</f>
        <v>0.76098132948498243</v>
      </c>
      <c r="O347">
        <f>COUNTIF(A347,"*Linear*")</f>
        <v>0</v>
      </c>
      <c r="P347" t="str">
        <f>LEFT(A347, FIND("_", A347)-1)</f>
        <v>KBFC</v>
      </c>
      <c r="Q347" t="str">
        <f>IF(COUNTIF(A347,"*Hard*")=1,"Hard",IF(COUNTIF(A347,"*Medium*")=1,"Medium","Easy"))</f>
        <v>Medium</v>
      </c>
      <c r="R347" t="str">
        <f>_xlfn.CONCAT(B347," &amp; ", C347 )</f>
        <v>122520 &amp; 28251</v>
      </c>
      <c r="S347" t="str">
        <f>_xlfn.CONCAT(D347," &amp; ", E347)</f>
        <v>14149 &amp; 12472</v>
      </c>
      <c r="T347" t="str">
        <f>_xlfn.CONCAT(TEXT(ROUND(K347,3),"#,##0.000")," &amp; Precision \cr")</f>
        <v>0.306 &amp; Precision \cr</v>
      </c>
      <c r="U347" t="str">
        <f>_xlfn.CONCAT(TEXT(ROUND(L347,3),"#,##0.000")," &amp; Recall \cr")</f>
        <v>0.469 &amp; Recall \cr</v>
      </c>
      <c r="V347" t="str">
        <f>_xlfn.CONCAT(TEXT(ROUND(M347,3),"#,##0.000")," &amp; F1 \cr")</f>
        <v>0.370 &amp; F1 \cr</v>
      </c>
      <c r="W347" t="str">
        <f>_xlfn.CONCAT(TEXT(ROUND(J347,3),"#,##0.000")," &amp; AUC \cr")</f>
        <v>0.711 &amp; AUC \cr</v>
      </c>
      <c r="X347" t="str">
        <f>_xlfn.CONCAT(TEXT(ROUND(I347,3),"#,##0.000")," &amp; $p$ \cr")</f>
        <v>0.540 &amp; $p$ \cr</v>
      </c>
      <c r="Y347" t="str">
        <f>_xlfn.CONCAT(A347," &amp; ",TEXT(ROUND(K347,4),"#,##0.0000"), " &amp; ", TEXT(ROUND(L347,4),"#,##0.0000"), " &amp; ", TEXT(ROUND(M347,4),"#,##0.0000"), " &amp; ", TEXT(ROUND(J347,4),"#,##0.0000"), " \cr")</f>
        <v>KBFC_Medium_Tomek_2_alpha_target_gamma_5_0_v1 &amp; 0.3063 &amp; 0.4685 &amp; 0.3704 &amp; 0.7112 \cr</v>
      </c>
    </row>
    <row r="348" spans="1:25" x14ac:dyDescent="0.2">
      <c r="A348" t="s">
        <v>448</v>
      </c>
      <c r="B348">
        <v>121769</v>
      </c>
      <c r="C348">
        <v>29002</v>
      </c>
      <c r="D348">
        <v>13865</v>
      </c>
      <c r="E348">
        <v>12756</v>
      </c>
      <c r="F348">
        <f>B348+C348</f>
        <v>150771</v>
      </c>
      <c r="G348">
        <f>D348+E348</f>
        <v>26621</v>
      </c>
      <c r="H348">
        <f>B348+C348+D348+E348</f>
        <v>177392</v>
      </c>
      <c r="I348">
        <v>0.68375940395891599</v>
      </c>
      <c r="J348">
        <v>0.71566832343791598</v>
      </c>
      <c r="K348">
        <f>E348/(C348+E348+0.00001)</f>
        <v>0.30547440004179449</v>
      </c>
      <c r="L348">
        <f>E348/(D348+E348+0.00001)</f>
        <v>0.47917057943759794</v>
      </c>
      <c r="M348">
        <f>2/(1/(K348+0.00001)+1/(L348+0.00001))</f>
        <v>0.37310749338729338</v>
      </c>
      <c r="N348">
        <f>(B348+E348)/(B348+C348+D348+E348)</f>
        <v>0.75834874176964007</v>
      </c>
      <c r="O348">
        <f>COUNTIF(A348,"*Linear*")</f>
        <v>0</v>
      </c>
      <c r="P348" t="str">
        <f>LEFT(A348, FIND("_", A348)-1)</f>
        <v>KBFC</v>
      </c>
      <c r="Q348" t="str">
        <f>IF(COUNTIF(A348,"*Hard*")=1,"Hard",IF(COUNTIF(A348,"*Medium*")=1,"Medium","Easy"))</f>
        <v>Medium</v>
      </c>
      <c r="R348" t="str">
        <f>_xlfn.CONCAT(B348," &amp; ", C348 )</f>
        <v>121769 &amp; 29002</v>
      </c>
      <c r="S348" t="str">
        <f>_xlfn.CONCAT(D348," &amp; ", E348)</f>
        <v>13865 &amp; 12756</v>
      </c>
      <c r="T348" t="str">
        <f>_xlfn.CONCAT(TEXT(ROUND(K348,3),"#,##0.000")," &amp; Precision \cr")</f>
        <v>0.305 &amp; Precision \cr</v>
      </c>
      <c r="U348" t="str">
        <f>_xlfn.CONCAT(TEXT(ROUND(L348,3),"#,##0.000")," &amp; Recall \cr")</f>
        <v>0.479 &amp; Recall \cr</v>
      </c>
      <c r="V348" t="str">
        <f>_xlfn.CONCAT(TEXT(ROUND(M348,3),"#,##0.000")," &amp; F1 \cr")</f>
        <v>0.373 &amp; F1 \cr</v>
      </c>
      <c r="W348" t="str">
        <f>_xlfn.CONCAT(TEXT(ROUND(J348,3),"#,##0.000")," &amp; AUC \cr")</f>
        <v>0.716 &amp; AUC \cr</v>
      </c>
      <c r="X348" t="str">
        <f>_xlfn.CONCAT(TEXT(ROUND(I348,3),"#,##0.000")," &amp; $p$ \cr")</f>
        <v>0.684 &amp; $p$ \cr</v>
      </c>
      <c r="Y348" t="str">
        <f>_xlfn.CONCAT(A348," &amp; ",TEXT(ROUND(K348,4),"#,##0.0000"), " &amp; ", TEXT(ROUND(L348,4),"#,##0.0000"), " &amp; ", TEXT(ROUND(M348,4),"#,##0.0000"), " &amp; ", TEXT(ROUND(J348,4),"#,##0.0000"), " \cr")</f>
        <v>KBFC_Medium_Tomek_2_alpha_target_gamma_0_0_v2 &amp; 0.3055 &amp; 0.4792 &amp; 0.3731 &amp; 0.7157 \cr</v>
      </c>
    </row>
    <row r="349" spans="1:25" x14ac:dyDescent="0.2">
      <c r="A349" t="s">
        <v>194</v>
      </c>
      <c r="B349">
        <v>121133</v>
      </c>
      <c r="C349">
        <v>29638</v>
      </c>
      <c r="D349">
        <v>13658</v>
      </c>
      <c r="E349">
        <v>12963</v>
      </c>
      <c r="F349">
        <f>B349+C349</f>
        <v>150771</v>
      </c>
      <c r="G349">
        <f>D349+E349</f>
        <v>26621</v>
      </c>
      <c r="H349">
        <f>B349+C349+D349+E349</f>
        <v>177392</v>
      </c>
      <c r="I349">
        <v>0.57794633364677395</v>
      </c>
      <c r="J349">
        <v>0.71518584675486696</v>
      </c>
      <c r="K349">
        <f>E349/(C349+E349+0.00001)</f>
        <v>0.30428863165083242</v>
      </c>
      <c r="L349">
        <f>E349/(D349+E349+0.00001)</f>
        <v>0.48694639551972263</v>
      </c>
      <c r="M349">
        <f>2/(1/(K349+0.00001)+1/(L349+0.00001))</f>
        <v>0.37454464045593455</v>
      </c>
      <c r="N349">
        <f>(B349+E349)/(B349+C349+D349+E349)</f>
        <v>0.75593036890051413</v>
      </c>
      <c r="O349">
        <f>COUNTIF(A349,"*Linear*")</f>
        <v>0</v>
      </c>
      <c r="P349" t="str">
        <f>LEFT(A349, FIND("_", A349)-1)</f>
        <v>KBFC</v>
      </c>
      <c r="Q349" t="str">
        <f>IF(COUNTIF(A349,"*Hard*")=1,"Hard",IF(COUNTIF(A349,"*Medium*")=1,"Medium","Easy"))</f>
        <v>Medium</v>
      </c>
      <c r="R349" t="str">
        <f>_xlfn.CONCAT(B349," &amp; ", C349 )</f>
        <v>121133 &amp; 29638</v>
      </c>
      <c r="S349" t="str">
        <f>_xlfn.CONCAT(D349," &amp; ", E349)</f>
        <v>13658 &amp; 12963</v>
      </c>
      <c r="T349" t="str">
        <f>_xlfn.CONCAT(TEXT(ROUND(K349,3),"#,##0.000")," &amp; Precision \cr")</f>
        <v>0.304 &amp; Precision \cr</v>
      </c>
      <c r="U349" t="str">
        <f>_xlfn.CONCAT(TEXT(ROUND(L349,3),"#,##0.000")," &amp; Recall \cr")</f>
        <v>0.487 &amp; Recall \cr</v>
      </c>
      <c r="V349" t="str">
        <f>_xlfn.CONCAT(TEXT(ROUND(M349,3),"#,##0.000")," &amp; F1 \cr")</f>
        <v>0.375 &amp; F1 \cr</v>
      </c>
      <c r="W349" t="str">
        <f>_xlfn.CONCAT(TEXT(ROUND(J349,3),"#,##0.000")," &amp; AUC \cr")</f>
        <v>0.715 &amp; AUC \cr</v>
      </c>
      <c r="X349" t="str">
        <f>_xlfn.CONCAT(TEXT(ROUND(I349,3),"#,##0.000")," &amp; $p$ \cr")</f>
        <v>0.578 &amp; $p$ \cr</v>
      </c>
      <c r="Y349" t="str">
        <f>_xlfn.CONCAT(A349," &amp; ",TEXT(ROUND(K349,4),"#,##0.0000"), " &amp; ", TEXT(ROUND(L349,4),"#,##0.0000"), " &amp; ", TEXT(ROUND(M349,4),"#,##0.0000"), " &amp; ", TEXT(ROUND(J349,4),"#,##0.0000"), " \cr")</f>
        <v>KBFC_Medium_Tomek_0_alpha_target_gamma_2_0_v2 &amp; 0.3043 &amp; 0.4869 &amp; 0.3745 &amp; 0.7152 \cr</v>
      </c>
    </row>
    <row r="350" spans="1:25" x14ac:dyDescent="0.2">
      <c r="A350" t="s">
        <v>186</v>
      </c>
      <c r="B350">
        <v>121218</v>
      </c>
      <c r="C350">
        <v>29553</v>
      </c>
      <c r="D350">
        <v>13725</v>
      </c>
      <c r="E350">
        <v>12896</v>
      </c>
      <c r="F350">
        <f>B350+C350</f>
        <v>150771</v>
      </c>
      <c r="G350">
        <f>D350+E350</f>
        <v>26621</v>
      </c>
      <c r="H350">
        <f>B350+C350+D350+E350</f>
        <v>177392</v>
      </c>
      <c r="I350">
        <v>0.63983947653323403</v>
      </c>
      <c r="J350">
        <v>0.71582434990558197</v>
      </c>
      <c r="K350">
        <f>E350/(C350+E350+0.00001)</f>
        <v>0.30379985387080971</v>
      </c>
      <c r="L350">
        <f>E350/(D350+E350+0.00001)</f>
        <v>0.48442958548347936</v>
      </c>
      <c r="M350">
        <f>2/(1/(K350+0.00001)+1/(L350+0.00001))</f>
        <v>0.37342879633516779</v>
      </c>
      <c r="N350">
        <f>(B350+E350)/(B350+C350+D350+E350)</f>
        <v>0.75603183909082705</v>
      </c>
      <c r="O350">
        <f>COUNTIF(A350,"*Linear*")</f>
        <v>0</v>
      </c>
      <c r="P350" t="str">
        <f>LEFT(A350, FIND("_", A350)-1)</f>
        <v>KBFC</v>
      </c>
      <c r="Q350" t="str">
        <f>IF(COUNTIF(A350,"*Hard*")=1,"Hard",IF(COUNTIF(A350,"*Medium*")=1,"Medium","Easy"))</f>
        <v>Medium</v>
      </c>
      <c r="R350" t="str">
        <f>_xlfn.CONCAT(B350," &amp; ", C350 )</f>
        <v>121218 &amp; 29553</v>
      </c>
      <c r="S350" t="str">
        <f>_xlfn.CONCAT(D350," &amp; ", E350)</f>
        <v>13725 &amp; 12896</v>
      </c>
      <c r="T350" t="str">
        <f>_xlfn.CONCAT(TEXT(ROUND(K350,3),"#,##0.000")," &amp; Precision \cr")</f>
        <v>0.304 &amp; Precision \cr</v>
      </c>
      <c r="U350" t="str">
        <f>_xlfn.CONCAT(TEXT(ROUND(L350,3),"#,##0.000")," &amp; Recall \cr")</f>
        <v>0.484 &amp; Recall \cr</v>
      </c>
      <c r="V350" t="str">
        <f>_xlfn.CONCAT(TEXT(ROUND(M350,3),"#,##0.000")," &amp; F1 \cr")</f>
        <v>0.373 &amp; F1 \cr</v>
      </c>
      <c r="W350" t="str">
        <f>_xlfn.CONCAT(TEXT(ROUND(J350,3),"#,##0.000")," &amp; AUC \cr")</f>
        <v>0.716 &amp; AUC \cr</v>
      </c>
      <c r="X350" t="str">
        <f>_xlfn.CONCAT(TEXT(ROUND(I350,3),"#,##0.000")," &amp; $p$ \cr")</f>
        <v>0.640 &amp; $p$ \cr</v>
      </c>
      <c r="Y350" t="str">
        <f>_xlfn.CONCAT(A350," &amp; ",TEXT(ROUND(K350,4),"#,##0.0000"), " &amp; ", TEXT(ROUND(L350,4),"#,##0.0000"), " &amp; ", TEXT(ROUND(M350,4),"#,##0.0000"), " &amp; ", TEXT(ROUND(J350,4),"#,##0.0000"), " \cr")</f>
        <v>KBFC_Medium_Tomek_0_alpha_target_gamma_0_5_v2 &amp; 0.3038 &amp; 0.4844 &amp; 0.3734 &amp; 0.7158 \cr</v>
      </c>
    </row>
    <row r="351" spans="1:25" x14ac:dyDescent="0.2">
      <c r="A351" t="s">
        <v>182</v>
      </c>
      <c r="B351">
        <v>120952</v>
      </c>
      <c r="C351">
        <v>29819</v>
      </c>
      <c r="D351">
        <v>13619</v>
      </c>
      <c r="E351">
        <v>13002</v>
      </c>
      <c r="F351">
        <f>B351+C351</f>
        <v>150771</v>
      </c>
      <c r="G351">
        <f>D351+E351</f>
        <v>26621</v>
      </c>
      <c r="H351">
        <f>B351+C351+D351+E351</f>
        <v>177392</v>
      </c>
      <c r="I351">
        <v>0.68657172359526097</v>
      </c>
      <c r="J351">
        <v>0.716233707685062</v>
      </c>
      <c r="K351">
        <f>E351/(C351+E351+0.00001)</f>
        <v>0.3036360663451026</v>
      </c>
      <c r="L351">
        <f>E351/(D351+E351+0.00001)</f>
        <v>0.48841140434678959</v>
      </c>
      <c r="M351">
        <f>2/(1/(K351+0.00001)+1/(L351+0.00001))</f>
        <v>0.3744813254838078</v>
      </c>
      <c r="N351">
        <f>(B351+E351)/(B351+C351+D351+E351)</f>
        <v>0.75512988184360064</v>
      </c>
      <c r="O351">
        <f>COUNTIF(A351,"*Linear*")</f>
        <v>0</v>
      </c>
      <c r="P351" t="str">
        <f>LEFT(A351, FIND("_", A351)-1)</f>
        <v>KBFC</v>
      </c>
      <c r="Q351" t="str">
        <f>IF(COUNTIF(A351,"*Hard*")=1,"Hard",IF(COUNTIF(A351,"*Medium*")=1,"Medium","Easy"))</f>
        <v>Medium</v>
      </c>
      <c r="R351" t="str">
        <f>_xlfn.CONCAT(B351," &amp; ", C351 )</f>
        <v>120952 &amp; 29819</v>
      </c>
      <c r="S351" t="str">
        <f>_xlfn.CONCAT(D351," &amp; ", E351)</f>
        <v>13619 &amp; 13002</v>
      </c>
      <c r="T351" t="str">
        <f>_xlfn.CONCAT(TEXT(ROUND(K351,3),"#,##0.000")," &amp; Precision \cr")</f>
        <v>0.304 &amp; Precision \cr</v>
      </c>
      <c r="U351" t="str">
        <f>_xlfn.CONCAT(TEXT(ROUND(L351,3),"#,##0.000")," &amp; Recall \cr")</f>
        <v>0.488 &amp; Recall \cr</v>
      </c>
      <c r="V351" t="str">
        <f>_xlfn.CONCAT(TEXT(ROUND(M351,3),"#,##0.000")," &amp; F1 \cr")</f>
        <v>0.374 &amp; F1 \cr</v>
      </c>
      <c r="W351" t="str">
        <f>_xlfn.CONCAT(TEXT(ROUND(J351,3),"#,##0.000")," &amp; AUC \cr")</f>
        <v>0.716 &amp; AUC \cr</v>
      </c>
      <c r="X351" t="str">
        <f>_xlfn.CONCAT(TEXT(ROUND(I351,3),"#,##0.000")," &amp; $p$ \cr")</f>
        <v>0.687 &amp; $p$ \cr</v>
      </c>
      <c r="Y351" t="str">
        <f>_xlfn.CONCAT(A351," &amp; ",TEXT(ROUND(K351,4),"#,##0.0000"), " &amp; ", TEXT(ROUND(L351,4),"#,##0.0000"), " &amp; ", TEXT(ROUND(M351,4),"#,##0.0000"), " &amp; ", TEXT(ROUND(J351,4),"#,##0.0000"), " \cr")</f>
        <v>KBFC_Medium_Tomek_0_alpha_target_gamma_0_0_v2 &amp; 0.3036 &amp; 0.4884 &amp; 0.3745 &amp; 0.7162 \cr</v>
      </c>
    </row>
    <row r="352" spans="1:25" x14ac:dyDescent="0.2">
      <c r="A352" t="s">
        <v>190</v>
      </c>
      <c r="B352">
        <v>120352</v>
      </c>
      <c r="C352">
        <v>30419</v>
      </c>
      <c r="D352">
        <v>13455</v>
      </c>
      <c r="E352">
        <v>13166</v>
      </c>
      <c r="F352">
        <f>B352+C352</f>
        <v>150771</v>
      </c>
      <c r="G352">
        <f>D352+E352</f>
        <v>26621</v>
      </c>
      <c r="H352">
        <f>B352+C352+D352+E352</f>
        <v>177392</v>
      </c>
      <c r="I352">
        <v>0.61794642353057805</v>
      </c>
      <c r="J352">
        <v>0.71580081959858999</v>
      </c>
      <c r="K352">
        <f>E352/(C352+E352+0.00001)</f>
        <v>0.30207640236272193</v>
      </c>
      <c r="L352">
        <f>E352/(D352+E352+0.00001)</f>
        <v>0.49457195428625073</v>
      </c>
      <c r="M352">
        <f>2/(1/(K352+0.00001)+1/(L352+0.00001))</f>
        <v>0.37507824177253984</v>
      </c>
      <c r="N352">
        <f>(B352+E352)/(B352+C352+D352+E352)</f>
        <v>0.75267204834490842</v>
      </c>
      <c r="O352">
        <f>COUNTIF(A352,"*Linear*")</f>
        <v>0</v>
      </c>
      <c r="P352" t="str">
        <f>LEFT(A352, FIND("_", A352)-1)</f>
        <v>KBFC</v>
      </c>
      <c r="Q352" t="str">
        <f>IF(COUNTIF(A352,"*Hard*")=1,"Hard",IF(COUNTIF(A352,"*Medium*")=1,"Medium","Easy"))</f>
        <v>Medium</v>
      </c>
      <c r="R352" t="str">
        <f>_xlfn.CONCAT(B352," &amp; ", C352 )</f>
        <v>120352 &amp; 30419</v>
      </c>
      <c r="S352" t="str">
        <f>_xlfn.CONCAT(D352," &amp; ", E352)</f>
        <v>13455 &amp; 13166</v>
      </c>
      <c r="T352" t="str">
        <f>_xlfn.CONCAT(TEXT(ROUND(K352,3),"#,##0.000")," &amp; Precision \cr")</f>
        <v>0.302 &amp; Precision \cr</v>
      </c>
      <c r="U352" t="str">
        <f>_xlfn.CONCAT(TEXT(ROUND(L352,3),"#,##0.000")," &amp; Recall \cr")</f>
        <v>0.495 &amp; Recall \cr</v>
      </c>
      <c r="V352" t="str">
        <f>_xlfn.CONCAT(TEXT(ROUND(M352,3),"#,##0.000")," &amp; F1 \cr")</f>
        <v>0.375 &amp; F1 \cr</v>
      </c>
      <c r="W352" t="str">
        <f>_xlfn.CONCAT(TEXT(ROUND(J352,3),"#,##0.000")," &amp; AUC \cr")</f>
        <v>0.716 &amp; AUC \cr</v>
      </c>
      <c r="X352" t="str">
        <f>_xlfn.CONCAT(TEXT(ROUND(I352,3),"#,##0.000")," &amp; $p$ \cr")</f>
        <v>0.618 &amp; $p$ \cr</v>
      </c>
      <c r="Y352" t="str">
        <f>_xlfn.CONCAT(A352," &amp; ",TEXT(ROUND(K352,4),"#,##0.0000"), " &amp; ", TEXT(ROUND(L352,4),"#,##0.0000"), " &amp; ", TEXT(ROUND(M352,4),"#,##0.0000"), " &amp; ", TEXT(ROUND(J352,4),"#,##0.0000"), " \cr")</f>
        <v>KBFC_Medium_Tomek_0_alpha_target_gamma_1_0_v2 &amp; 0.3021 &amp; 0.4946 &amp; 0.3751 &amp; 0.7158 \cr</v>
      </c>
    </row>
    <row r="353" spans="1:25" x14ac:dyDescent="0.2">
      <c r="A353" t="s">
        <v>198</v>
      </c>
      <c r="B353">
        <v>120799</v>
      </c>
      <c r="C353">
        <v>29972</v>
      </c>
      <c r="D353">
        <v>13659</v>
      </c>
      <c r="E353">
        <v>12962</v>
      </c>
      <c r="F353">
        <f>B353+C353</f>
        <v>150771</v>
      </c>
      <c r="G353">
        <f>D353+E353</f>
        <v>26621</v>
      </c>
      <c r="H353">
        <f>B353+C353+D353+E353</f>
        <v>177392</v>
      </c>
      <c r="I353">
        <v>0.53782951195537998</v>
      </c>
      <c r="J353">
        <v>0.71390386047846499</v>
      </c>
      <c r="K353">
        <f>E353/(C353+E353+0.00001)</f>
        <v>0.30190524984816103</v>
      </c>
      <c r="L353">
        <f>E353/(D353+E353+0.00001)</f>
        <v>0.48690883119082345</v>
      </c>
      <c r="M353">
        <f>2/(1/(K353+0.00001)+1/(L353+0.00001))</f>
        <v>0.37272279205058034</v>
      </c>
      <c r="N353">
        <f>(B353+E353)/(B353+C353+D353+E353)</f>
        <v>0.75404189591413362</v>
      </c>
      <c r="O353">
        <f>COUNTIF(A353,"*Linear*")</f>
        <v>0</v>
      </c>
      <c r="P353" t="str">
        <f>LEFT(A353, FIND("_", A353)-1)</f>
        <v>KBFC</v>
      </c>
      <c r="Q353" t="str">
        <f>IF(COUNTIF(A353,"*Hard*")=1,"Hard",IF(COUNTIF(A353,"*Medium*")=1,"Medium","Easy"))</f>
        <v>Medium</v>
      </c>
      <c r="R353" t="str">
        <f>_xlfn.CONCAT(B353," &amp; ", C353 )</f>
        <v>120799 &amp; 29972</v>
      </c>
      <c r="S353" t="str">
        <f>_xlfn.CONCAT(D353," &amp; ", E353)</f>
        <v>13659 &amp; 12962</v>
      </c>
      <c r="T353" t="str">
        <f>_xlfn.CONCAT(TEXT(ROUND(K353,3),"#,##0.000")," &amp; Precision \cr")</f>
        <v>0.302 &amp; Precision \cr</v>
      </c>
      <c r="U353" t="str">
        <f>_xlfn.CONCAT(TEXT(ROUND(L353,3),"#,##0.000")," &amp; Recall \cr")</f>
        <v>0.487 &amp; Recall \cr</v>
      </c>
      <c r="V353" t="str">
        <f>_xlfn.CONCAT(TEXT(ROUND(M353,3),"#,##0.000")," &amp; F1 \cr")</f>
        <v>0.373 &amp; F1 \cr</v>
      </c>
      <c r="W353" t="str">
        <f>_xlfn.CONCAT(TEXT(ROUND(J353,3),"#,##0.000")," &amp; AUC \cr")</f>
        <v>0.714 &amp; AUC \cr</v>
      </c>
      <c r="X353" t="str">
        <f>_xlfn.CONCAT(TEXT(ROUND(I353,3),"#,##0.000")," &amp; $p$ \cr")</f>
        <v>0.538 &amp; $p$ \cr</v>
      </c>
      <c r="Y353" t="str">
        <f>_xlfn.CONCAT(A353," &amp; ",TEXT(ROUND(K353,4),"#,##0.0000"), " &amp; ", TEXT(ROUND(L353,4),"#,##0.0000"), " &amp; ", TEXT(ROUND(M353,4),"#,##0.0000"), " &amp; ", TEXT(ROUND(J353,4),"#,##0.0000"), " \cr")</f>
        <v>KBFC_Medium_Tomek_0_alpha_target_gamma_5_0_v2 &amp; 0.3019 &amp; 0.4869 &amp; 0.3727 &amp; 0.7139 \cr</v>
      </c>
    </row>
    <row r="354" spans="1:25" x14ac:dyDescent="0.2">
      <c r="A354" t="s">
        <v>456</v>
      </c>
      <c r="B354">
        <v>120929</v>
      </c>
      <c r="C354">
        <v>29842</v>
      </c>
      <c r="D354">
        <v>13724</v>
      </c>
      <c r="E354">
        <v>12897</v>
      </c>
      <c r="F354">
        <f>B354+C354</f>
        <v>150771</v>
      </c>
      <c r="G354">
        <f>D354+E354</f>
        <v>26621</v>
      </c>
      <c r="H354">
        <f>B354+C354+D354+E354</f>
        <v>177392</v>
      </c>
      <c r="I354">
        <v>0.612181648805738</v>
      </c>
      <c r="J354">
        <v>0.71491955487631298</v>
      </c>
      <c r="K354">
        <f>E354/(C354+E354+0.00001)</f>
        <v>0.30176185678144973</v>
      </c>
      <c r="L354">
        <f>E354/(D354+E354+0.00001)</f>
        <v>0.48446714981237854</v>
      </c>
      <c r="M354">
        <f>2/(1/(K354+0.00001)+1/(L354+0.00001))</f>
        <v>0.371896353040718</v>
      </c>
      <c r="N354">
        <f>(B354+E354)/(B354+C354+D354+E354)</f>
        <v>0.75440831604581948</v>
      </c>
      <c r="O354">
        <f>COUNTIF(A354,"*Linear*")</f>
        <v>0</v>
      </c>
      <c r="P354" t="str">
        <f>LEFT(A354, FIND("_", A354)-1)</f>
        <v>KBFC</v>
      </c>
      <c r="Q354" t="str">
        <f>IF(COUNTIF(A354,"*Hard*")=1,"Hard",IF(COUNTIF(A354,"*Medium*")=1,"Medium","Easy"))</f>
        <v>Medium</v>
      </c>
      <c r="R354" t="str">
        <f>_xlfn.CONCAT(B354," &amp; ", C354 )</f>
        <v>120929 &amp; 29842</v>
      </c>
      <c r="S354" t="str">
        <f>_xlfn.CONCAT(D354," &amp; ", E354)</f>
        <v>13724 &amp; 12897</v>
      </c>
      <c r="T354" t="str">
        <f>_xlfn.CONCAT(TEXT(ROUND(K354,3),"#,##0.000")," &amp; Precision \cr")</f>
        <v>0.302 &amp; Precision \cr</v>
      </c>
      <c r="U354" t="str">
        <f>_xlfn.CONCAT(TEXT(ROUND(L354,3),"#,##0.000")," &amp; Recall \cr")</f>
        <v>0.484 &amp; Recall \cr</v>
      </c>
      <c r="V354" t="str">
        <f>_xlfn.CONCAT(TEXT(ROUND(M354,3),"#,##0.000")," &amp; F1 \cr")</f>
        <v>0.372 &amp; F1 \cr</v>
      </c>
      <c r="W354" t="str">
        <f>_xlfn.CONCAT(TEXT(ROUND(J354,3),"#,##0.000")," &amp; AUC \cr")</f>
        <v>0.715 &amp; AUC \cr</v>
      </c>
      <c r="X354" t="str">
        <f>_xlfn.CONCAT(TEXT(ROUND(I354,3),"#,##0.000")," &amp; $p$ \cr")</f>
        <v>0.612 &amp; $p$ \cr</v>
      </c>
      <c r="Y354" t="str">
        <f>_xlfn.CONCAT(A354," &amp; ",TEXT(ROUND(K354,4),"#,##0.0000"), " &amp; ", TEXT(ROUND(L354,4),"#,##0.0000"), " &amp; ", TEXT(ROUND(M354,4),"#,##0.0000"), " &amp; ", TEXT(ROUND(J354,4),"#,##0.0000"), " \cr")</f>
        <v>KBFC_Medium_Tomek_2_alpha_target_gamma_1_0_v2 &amp; 0.3018 &amp; 0.4845 &amp; 0.3719 &amp; 0.7149 \cr</v>
      </c>
    </row>
    <row r="355" spans="1:25" x14ac:dyDescent="0.2">
      <c r="A355" t="s">
        <v>460</v>
      </c>
      <c r="B355">
        <v>120484</v>
      </c>
      <c r="C355">
        <v>30287</v>
      </c>
      <c r="D355">
        <v>13545</v>
      </c>
      <c r="E355">
        <v>13076</v>
      </c>
      <c r="F355">
        <f>B355+C355</f>
        <v>150771</v>
      </c>
      <c r="G355">
        <f>D355+E355</f>
        <v>26621</v>
      </c>
      <c r="H355">
        <f>B355+C355+D355+E355</f>
        <v>177392</v>
      </c>
      <c r="I355">
        <v>0.57683135871589097</v>
      </c>
      <c r="J355">
        <v>0.714439517728231</v>
      </c>
      <c r="K355">
        <f>E355/(C355+E355+0.00001)</f>
        <v>0.30154740209359421</v>
      </c>
      <c r="L355">
        <f>E355/(D355+E355+0.00001)</f>
        <v>0.49119116468532692</v>
      </c>
      <c r="M355">
        <f>2/(1/(K355+0.00001)+1/(L355+0.00001))</f>
        <v>0.37369598597895204</v>
      </c>
      <c r="N355">
        <f>(B355+E355)/(B355+C355+D355+E355)</f>
        <v>0.75290881212230543</v>
      </c>
      <c r="O355">
        <f>COUNTIF(A355,"*Linear*")</f>
        <v>0</v>
      </c>
      <c r="P355" t="str">
        <f>LEFT(A355, FIND("_", A355)-1)</f>
        <v>KBFC</v>
      </c>
      <c r="Q355" t="str">
        <f>IF(COUNTIF(A355,"*Hard*")=1,"Hard",IF(COUNTIF(A355,"*Medium*")=1,"Medium","Easy"))</f>
        <v>Medium</v>
      </c>
      <c r="R355" t="str">
        <f>_xlfn.CONCAT(B355," &amp; ", C355 )</f>
        <v>120484 &amp; 30287</v>
      </c>
      <c r="S355" t="str">
        <f>_xlfn.CONCAT(D355," &amp; ", E355)</f>
        <v>13545 &amp; 13076</v>
      </c>
      <c r="T355" t="str">
        <f>_xlfn.CONCAT(TEXT(ROUND(K355,3),"#,##0.000")," &amp; Precision \cr")</f>
        <v>0.302 &amp; Precision \cr</v>
      </c>
      <c r="U355" t="str">
        <f>_xlfn.CONCAT(TEXT(ROUND(L355,3),"#,##0.000")," &amp; Recall \cr")</f>
        <v>0.491 &amp; Recall \cr</v>
      </c>
      <c r="V355" t="str">
        <f>_xlfn.CONCAT(TEXT(ROUND(M355,3),"#,##0.000")," &amp; F1 \cr")</f>
        <v>0.374 &amp; F1 \cr</v>
      </c>
      <c r="W355" t="str">
        <f>_xlfn.CONCAT(TEXT(ROUND(J355,3),"#,##0.000")," &amp; AUC \cr")</f>
        <v>0.714 &amp; AUC \cr</v>
      </c>
      <c r="X355" t="str">
        <f>_xlfn.CONCAT(TEXT(ROUND(I355,3),"#,##0.000")," &amp; $p$ \cr")</f>
        <v>0.577 &amp; $p$ \cr</v>
      </c>
      <c r="Y355" t="str">
        <f>_xlfn.CONCAT(A355," &amp; ",TEXT(ROUND(K355,4),"#,##0.0000"), " &amp; ", TEXT(ROUND(L355,4),"#,##0.0000"), " &amp; ", TEXT(ROUND(M355,4),"#,##0.0000"), " &amp; ", TEXT(ROUND(J355,4),"#,##0.0000"), " \cr")</f>
        <v>KBFC_Medium_Tomek_2_alpha_target_gamma_2_0_v2 &amp; 0.3015 &amp; 0.4912 &amp; 0.3737 &amp; 0.7144 \cr</v>
      </c>
    </row>
    <row r="356" spans="1:25" x14ac:dyDescent="0.2">
      <c r="A356" t="s">
        <v>180</v>
      </c>
      <c r="B356">
        <v>121326</v>
      </c>
      <c r="C356">
        <v>29445</v>
      </c>
      <c r="D356">
        <v>13915</v>
      </c>
      <c r="E356">
        <v>12706</v>
      </c>
      <c r="F356">
        <f>B356+C356</f>
        <v>150771</v>
      </c>
      <c r="G356">
        <f>D356+E356</f>
        <v>26621</v>
      </c>
      <c r="H356">
        <f>B356+C356+D356+E356</f>
        <v>177392</v>
      </c>
      <c r="I356">
        <v>0.68901875098235899</v>
      </c>
      <c r="J356">
        <v>0.71295254635890604</v>
      </c>
      <c r="K356">
        <f>E356/(C356+E356+0.00001)</f>
        <v>0.30144006066251333</v>
      </c>
      <c r="L356">
        <f>E356/(D356+E356+0.00001)</f>
        <v>0.47729236299264027</v>
      </c>
      <c r="M356">
        <f>2/(1/(K356+0.00001)+1/(L356+0.00001))</f>
        <v>0.36952135725796836</v>
      </c>
      <c r="N356">
        <f>(B356+E356)/(B356+C356+D356+E356)</f>
        <v>0.75556958600162349</v>
      </c>
      <c r="O356">
        <f>COUNTIF(A356,"*Linear*")</f>
        <v>0</v>
      </c>
      <c r="P356" t="str">
        <f>LEFT(A356, FIND("_", A356)-1)</f>
        <v>KBFC</v>
      </c>
      <c r="Q356" t="str">
        <f>IF(COUNTIF(A356,"*Hard*")=1,"Hard",IF(COUNTIF(A356,"*Medium*")=1,"Medium","Easy"))</f>
        <v>Medium</v>
      </c>
      <c r="R356" t="str">
        <f>_xlfn.CONCAT(B356," &amp; ", C356 )</f>
        <v>121326 &amp; 29445</v>
      </c>
      <c r="S356" t="str">
        <f>_xlfn.CONCAT(D356," &amp; ", E356)</f>
        <v>13915 &amp; 12706</v>
      </c>
      <c r="T356" t="str">
        <f>_xlfn.CONCAT(TEXT(ROUND(K356,3),"#,##0.000")," &amp; Precision \cr")</f>
        <v>0.301 &amp; Precision \cr</v>
      </c>
      <c r="U356" t="str">
        <f>_xlfn.CONCAT(TEXT(ROUND(L356,3),"#,##0.000")," &amp; Recall \cr")</f>
        <v>0.477 &amp; Recall \cr</v>
      </c>
      <c r="V356" t="str">
        <f>_xlfn.CONCAT(TEXT(ROUND(M356,3),"#,##0.000")," &amp; F1 \cr")</f>
        <v>0.370 &amp; F1 \cr</v>
      </c>
      <c r="W356" t="str">
        <f>_xlfn.CONCAT(TEXT(ROUND(J356,3),"#,##0.000")," &amp; AUC \cr")</f>
        <v>0.713 &amp; AUC \cr</v>
      </c>
      <c r="X356" t="str">
        <f>_xlfn.CONCAT(TEXT(ROUND(I356,3),"#,##0.000")," &amp; $p$ \cr")</f>
        <v>0.689 &amp; $p$ \cr</v>
      </c>
      <c r="Y356" t="str">
        <f>_xlfn.CONCAT(A356," &amp; ",TEXT(ROUND(K356,4),"#,##0.0000"), " &amp; ", TEXT(ROUND(L356,4),"#,##0.0000"), " &amp; ", TEXT(ROUND(M356,4),"#,##0.0000"), " &amp; ", TEXT(ROUND(J356,4),"#,##0.0000"), " \cr")</f>
        <v>KBFC_Medium_Tomek_0_alpha_target_gamma_0_0_v1 &amp; 0.3014 &amp; 0.4773 &amp; 0.3695 &amp; 0.7130 \cr</v>
      </c>
    </row>
    <row r="357" spans="1:25" x14ac:dyDescent="0.2">
      <c r="A357" t="s">
        <v>450</v>
      </c>
      <c r="B357">
        <v>120632</v>
      </c>
      <c r="C357">
        <v>30139</v>
      </c>
      <c r="D357">
        <v>13726</v>
      </c>
      <c r="E357">
        <v>12895</v>
      </c>
      <c r="F357">
        <f>B357+C357</f>
        <v>150771</v>
      </c>
      <c r="G357">
        <f>D357+E357</f>
        <v>26621</v>
      </c>
      <c r="H357">
        <f>B357+C357+D357+E357</f>
        <v>177392</v>
      </c>
      <c r="I357">
        <v>0.65749907507747396</v>
      </c>
      <c r="J357">
        <v>0.71274846878843601</v>
      </c>
      <c r="K357">
        <f>E357/(C357+E357+0.00001)</f>
        <v>0.29964679083988316</v>
      </c>
      <c r="L357">
        <f>E357/(D357+E357+0.00001)</f>
        <v>0.48439202115458019</v>
      </c>
      <c r="M357">
        <f>2/(1/(K357+0.00001)+1/(L357+0.00001))</f>
        <v>0.37026394682382496</v>
      </c>
      <c r="N357">
        <f>(B357+E357)/(B357+C357+D357+E357)</f>
        <v>0.75272278344006494</v>
      </c>
      <c r="O357">
        <f>COUNTIF(A357,"*Linear*")</f>
        <v>0</v>
      </c>
      <c r="P357" t="str">
        <f>LEFT(A357, FIND("_", A357)-1)</f>
        <v>KBFC</v>
      </c>
      <c r="Q357" t="str">
        <f>IF(COUNTIF(A357,"*Hard*")=1,"Hard",IF(COUNTIF(A357,"*Medium*")=1,"Medium","Easy"))</f>
        <v>Medium</v>
      </c>
      <c r="R357" t="str">
        <f>_xlfn.CONCAT(B357," &amp; ", C357 )</f>
        <v>120632 &amp; 30139</v>
      </c>
      <c r="S357" t="str">
        <f>_xlfn.CONCAT(D357," &amp; ", E357)</f>
        <v>13726 &amp; 12895</v>
      </c>
      <c r="T357" t="str">
        <f>_xlfn.CONCAT(TEXT(ROUND(K357,3),"#,##0.000")," &amp; Precision \cr")</f>
        <v>0.300 &amp; Precision \cr</v>
      </c>
      <c r="U357" t="str">
        <f>_xlfn.CONCAT(TEXT(ROUND(L357,3),"#,##0.000")," &amp; Recall \cr")</f>
        <v>0.484 &amp; Recall \cr</v>
      </c>
      <c r="V357" t="str">
        <f>_xlfn.CONCAT(TEXT(ROUND(M357,3),"#,##0.000")," &amp; F1 \cr")</f>
        <v>0.370 &amp; F1 \cr</v>
      </c>
      <c r="W357" t="str">
        <f>_xlfn.CONCAT(TEXT(ROUND(J357,3),"#,##0.000")," &amp; AUC \cr")</f>
        <v>0.713 &amp; AUC \cr</v>
      </c>
      <c r="X357" t="str">
        <f>_xlfn.CONCAT(TEXT(ROUND(I357,3),"#,##0.000")," &amp; $p$ \cr")</f>
        <v>0.657 &amp; $p$ \cr</v>
      </c>
      <c r="Y357" t="str">
        <f>_xlfn.CONCAT(A357," &amp; ",TEXT(ROUND(K357,4),"#,##0.0000"), " &amp; ", TEXT(ROUND(L357,4),"#,##0.0000"), " &amp; ", TEXT(ROUND(M357,4),"#,##0.0000"), " &amp; ", TEXT(ROUND(J357,4),"#,##0.0000"), " \cr")</f>
        <v>KBFC_Medium_Tomek_2_alpha_target_gamma_0_5_v1 &amp; 0.2996 &amp; 0.4844 &amp; 0.3703 &amp; 0.7127 \cr</v>
      </c>
    </row>
    <row r="358" spans="1:25" x14ac:dyDescent="0.2">
      <c r="A358" t="s">
        <v>464</v>
      </c>
      <c r="B358">
        <v>119988</v>
      </c>
      <c r="C358">
        <v>30783</v>
      </c>
      <c r="D358">
        <v>13456</v>
      </c>
      <c r="E358">
        <v>13165</v>
      </c>
      <c r="F358">
        <f>B358+C358</f>
        <v>150771</v>
      </c>
      <c r="G358">
        <f>D358+E358</f>
        <v>26621</v>
      </c>
      <c r="H358">
        <f>B358+C358+D358+E358</f>
        <v>177392</v>
      </c>
      <c r="I358">
        <v>0.53725110439956103</v>
      </c>
      <c r="J358">
        <v>0.71348371358370899</v>
      </c>
      <c r="K358">
        <f>E358/(C358+E358+0.00001)</f>
        <v>0.29955856915000484</v>
      </c>
      <c r="L358">
        <f>E358/(D358+E358+0.00001)</f>
        <v>0.49453438995735155</v>
      </c>
      <c r="M358">
        <f>2/(1/(K358+0.00001)+1/(L358+0.00001))</f>
        <v>0.37312060855225865</v>
      </c>
      <c r="N358">
        <f>(B358+E358)/(B358+C358+D358+E358)</f>
        <v>0.750614458374673</v>
      </c>
      <c r="O358">
        <f>COUNTIF(A358,"*Linear*")</f>
        <v>0</v>
      </c>
      <c r="P358" t="str">
        <f>LEFT(A358, FIND("_", A358)-1)</f>
        <v>KBFC</v>
      </c>
      <c r="Q358" t="str">
        <f>IF(COUNTIF(A358,"*Hard*")=1,"Hard",IF(COUNTIF(A358,"*Medium*")=1,"Medium","Easy"))</f>
        <v>Medium</v>
      </c>
      <c r="R358" t="str">
        <f>_xlfn.CONCAT(B358," &amp; ", C358 )</f>
        <v>119988 &amp; 30783</v>
      </c>
      <c r="S358" t="str">
        <f>_xlfn.CONCAT(D358," &amp; ", E358)</f>
        <v>13456 &amp; 13165</v>
      </c>
      <c r="T358" t="str">
        <f>_xlfn.CONCAT(TEXT(ROUND(K358,3),"#,##0.000")," &amp; Precision \cr")</f>
        <v>0.300 &amp; Precision \cr</v>
      </c>
      <c r="U358" t="str">
        <f>_xlfn.CONCAT(TEXT(ROUND(L358,3),"#,##0.000")," &amp; Recall \cr")</f>
        <v>0.495 &amp; Recall \cr</v>
      </c>
      <c r="V358" t="str">
        <f>_xlfn.CONCAT(TEXT(ROUND(M358,3),"#,##0.000")," &amp; F1 \cr")</f>
        <v>0.373 &amp; F1 \cr</v>
      </c>
      <c r="W358" t="str">
        <f>_xlfn.CONCAT(TEXT(ROUND(J358,3),"#,##0.000")," &amp; AUC \cr")</f>
        <v>0.713 &amp; AUC \cr</v>
      </c>
      <c r="X358" t="str">
        <f>_xlfn.CONCAT(TEXT(ROUND(I358,3),"#,##0.000")," &amp; $p$ \cr")</f>
        <v>0.537 &amp; $p$ \cr</v>
      </c>
      <c r="Y358" t="str">
        <f>_xlfn.CONCAT(A358," &amp; ",TEXT(ROUND(K358,4),"#,##0.0000"), " &amp; ", TEXT(ROUND(L358,4),"#,##0.0000"), " &amp; ", TEXT(ROUND(M358,4),"#,##0.0000"), " &amp; ", TEXT(ROUND(J358,4),"#,##0.0000"), " \cr")</f>
        <v>KBFC_Medium_Tomek_2_alpha_target_gamma_5_0_v2 &amp; 0.2996 &amp; 0.4945 &amp; 0.3731 &amp; 0.7135 \cr</v>
      </c>
    </row>
    <row r="359" spans="1:25" x14ac:dyDescent="0.2">
      <c r="A359" t="s">
        <v>458</v>
      </c>
      <c r="B359">
        <v>120850</v>
      </c>
      <c r="C359">
        <v>29921</v>
      </c>
      <c r="D359">
        <v>13832</v>
      </c>
      <c r="E359">
        <v>12789</v>
      </c>
      <c r="F359">
        <f>B359+C359</f>
        <v>150771</v>
      </c>
      <c r="G359">
        <f>D359+E359</f>
        <v>26621</v>
      </c>
      <c r="H359">
        <f>B359+C359+D359+E359</f>
        <v>177392</v>
      </c>
      <c r="I359">
        <v>0.58168340553343301</v>
      </c>
      <c r="J359">
        <v>0.710819461605951</v>
      </c>
      <c r="K359">
        <f>E359/(C359+E359+0.00001)</f>
        <v>0.29943807063932609</v>
      </c>
      <c r="L359">
        <f>E359/(D359+E359+0.00001)</f>
        <v>0.48041020229126996</v>
      </c>
      <c r="M359">
        <f>2/(1/(K359+0.00001)+1/(L359+0.00001))</f>
        <v>0.36893641571460206</v>
      </c>
      <c r="N359">
        <f>(B359+E359)/(B359+C359+D359+E359)</f>
        <v>0.75335415351312351</v>
      </c>
      <c r="O359">
        <f>COUNTIF(A359,"*Linear*")</f>
        <v>0</v>
      </c>
      <c r="P359" t="str">
        <f>LEFT(A359, FIND("_", A359)-1)</f>
        <v>KBFC</v>
      </c>
      <c r="Q359" t="str">
        <f>IF(COUNTIF(A359,"*Hard*")=1,"Hard",IF(COUNTIF(A359,"*Medium*")=1,"Medium","Easy"))</f>
        <v>Medium</v>
      </c>
      <c r="R359" t="str">
        <f>_xlfn.CONCAT(B359," &amp; ", C359 )</f>
        <v>120850 &amp; 29921</v>
      </c>
      <c r="S359" t="str">
        <f>_xlfn.CONCAT(D359," &amp; ", E359)</f>
        <v>13832 &amp; 12789</v>
      </c>
      <c r="T359" t="str">
        <f>_xlfn.CONCAT(TEXT(ROUND(K359,3),"#,##0.000")," &amp; Precision \cr")</f>
        <v>0.299 &amp; Precision \cr</v>
      </c>
      <c r="U359" t="str">
        <f>_xlfn.CONCAT(TEXT(ROUND(L359,3),"#,##0.000")," &amp; Recall \cr")</f>
        <v>0.480 &amp; Recall \cr</v>
      </c>
      <c r="V359" t="str">
        <f>_xlfn.CONCAT(TEXT(ROUND(M359,3),"#,##0.000")," &amp; F1 \cr")</f>
        <v>0.369 &amp; F1 \cr</v>
      </c>
      <c r="W359" t="str">
        <f>_xlfn.CONCAT(TEXT(ROUND(J359,3),"#,##0.000")," &amp; AUC \cr")</f>
        <v>0.711 &amp; AUC \cr</v>
      </c>
      <c r="X359" t="str">
        <f>_xlfn.CONCAT(TEXT(ROUND(I359,3),"#,##0.000")," &amp; $p$ \cr")</f>
        <v>0.582 &amp; $p$ \cr</v>
      </c>
      <c r="Y359" t="str">
        <f>_xlfn.CONCAT(A359," &amp; ",TEXT(ROUND(K359,4),"#,##0.0000"), " &amp; ", TEXT(ROUND(L359,4),"#,##0.0000"), " &amp; ", TEXT(ROUND(M359,4),"#,##0.0000"), " &amp; ", TEXT(ROUND(J359,4),"#,##0.0000"), " \cr")</f>
        <v>KBFC_Medium_Tomek_2_alpha_target_gamma_2_0_v1 &amp; 0.2994 &amp; 0.4804 &amp; 0.3689 &amp; 0.7108 \cr</v>
      </c>
    </row>
    <row r="360" spans="1:25" x14ac:dyDescent="0.2">
      <c r="A360" t="s">
        <v>454</v>
      </c>
      <c r="B360">
        <v>120866</v>
      </c>
      <c r="C360">
        <v>29905</v>
      </c>
      <c r="D360">
        <v>13869</v>
      </c>
      <c r="E360">
        <v>12752</v>
      </c>
      <c r="F360">
        <f>B360+C360</f>
        <v>150771</v>
      </c>
      <c r="G360">
        <f>D360+E360</f>
        <v>26621</v>
      </c>
      <c r="H360">
        <f>B360+C360+D360+E360</f>
        <v>177392</v>
      </c>
      <c r="I360">
        <v>0.62200425754487498</v>
      </c>
      <c r="J360">
        <v>0.71188938411427904</v>
      </c>
      <c r="K360">
        <f>E360/(C360+E360+0.00001)</f>
        <v>0.29894272914200654</v>
      </c>
      <c r="L360">
        <f>E360/(D360+E360+0.00001)</f>
        <v>0.4790203221220013</v>
      </c>
      <c r="M360">
        <f>2/(1/(K360+0.00001)+1/(L360+0.00001))</f>
        <v>0.36815049352932361</v>
      </c>
      <c r="N360">
        <f>(B360+E360)/(B360+C360+D360+E360)</f>
        <v>0.75323577162442501</v>
      </c>
      <c r="O360">
        <f>COUNTIF(A360,"*Linear*")</f>
        <v>0</v>
      </c>
      <c r="P360" t="str">
        <f>LEFT(A360, FIND("_", A360)-1)</f>
        <v>KBFC</v>
      </c>
      <c r="Q360" t="str">
        <f>IF(COUNTIF(A360,"*Hard*")=1,"Hard",IF(COUNTIF(A360,"*Medium*")=1,"Medium","Easy"))</f>
        <v>Medium</v>
      </c>
      <c r="R360" t="str">
        <f>_xlfn.CONCAT(B360," &amp; ", C360 )</f>
        <v>120866 &amp; 29905</v>
      </c>
      <c r="S360" t="str">
        <f>_xlfn.CONCAT(D360," &amp; ", E360)</f>
        <v>13869 &amp; 12752</v>
      </c>
      <c r="T360" t="str">
        <f>_xlfn.CONCAT(TEXT(ROUND(K360,3),"#,##0.000")," &amp; Precision \cr")</f>
        <v>0.299 &amp; Precision \cr</v>
      </c>
      <c r="U360" t="str">
        <f>_xlfn.CONCAT(TEXT(ROUND(L360,3),"#,##0.000")," &amp; Recall \cr")</f>
        <v>0.479 &amp; Recall \cr</v>
      </c>
      <c r="V360" t="str">
        <f>_xlfn.CONCAT(TEXT(ROUND(M360,3),"#,##0.000")," &amp; F1 \cr")</f>
        <v>0.368 &amp; F1 \cr</v>
      </c>
      <c r="W360" t="str">
        <f>_xlfn.CONCAT(TEXT(ROUND(J360,3),"#,##0.000")," &amp; AUC \cr")</f>
        <v>0.712 &amp; AUC \cr</v>
      </c>
      <c r="X360" t="str">
        <f>_xlfn.CONCAT(TEXT(ROUND(I360,3),"#,##0.000")," &amp; $p$ \cr")</f>
        <v>0.622 &amp; $p$ \cr</v>
      </c>
      <c r="Y360" t="str">
        <f>_xlfn.CONCAT(A360," &amp; ",TEXT(ROUND(K360,4),"#,##0.0000"), " &amp; ", TEXT(ROUND(L360,4),"#,##0.0000"), " &amp; ", TEXT(ROUND(M360,4),"#,##0.0000"), " &amp; ", TEXT(ROUND(J360,4),"#,##0.0000"), " \cr")</f>
        <v>KBFC_Medium_Tomek_2_alpha_target_gamma_1_0_v1 &amp; 0.2989 &amp; 0.4790 &amp; 0.3682 &amp; 0.7119 \cr</v>
      </c>
    </row>
    <row r="361" spans="1:25" x14ac:dyDescent="0.2">
      <c r="A361" t="s">
        <v>192</v>
      </c>
      <c r="B361">
        <v>120588</v>
      </c>
      <c r="C361">
        <v>30183</v>
      </c>
      <c r="D361">
        <v>13781</v>
      </c>
      <c r="E361">
        <v>12840</v>
      </c>
      <c r="F361">
        <f>B361+C361</f>
        <v>150771</v>
      </c>
      <c r="G361">
        <f>D361+E361</f>
        <v>26621</v>
      </c>
      <c r="H361">
        <f>B361+C361+D361+E361</f>
        <v>177392</v>
      </c>
      <c r="I361">
        <v>0.57406286876648605</v>
      </c>
      <c r="J361">
        <v>0.71329641054119897</v>
      </c>
      <c r="K361">
        <f>E361/(C361+E361+0.00001)</f>
        <v>0.29844501771181808</v>
      </c>
      <c r="L361">
        <f>E361/(D361+E361+0.00001)</f>
        <v>0.48232598306512681</v>
      </c>
      <c r="M361">
        <f>2/(1/(K361+0.00001)+1/(L361+0.00001))</f>
        <v>0.36874296508413423</v>
      </c>
      <c r="N361">
        <f>(B361+E361)/(B361+C361+D361+E361)</f>
        <v>0.75216469739334357</v>
      </c>
      <c r="O361">
        <f>COUNTIF(A361,"*Linear*")</f>
        <v>0</v>
      </c>
      <c r="P361" t="str">
        <f>LEFT(A361, FIND("_", A361)-1)</f>
        <v>KBFC</v>
      </c>
      <c r="Q361" t="str">
        <f>IF(COUNTIF(A361,"*Hard*")=1,"Hard",IF(COUNTIF(A361,"*Medium*")=1,"Medium","Easy"))</f>
        <v>Medium</v>
      </c>
      <c r="R361" t="str">
        <f>_xlfn.CONCAT(B361," &amp; ", C361 )</f>
        <v>120588 &amp; 30183</v>
      </c>
      <c r="S361" t="str">
        <f>_xlfn.CONCAT(D361," &amp; ", E361)</f>
        <v>13781 &amp; 12840</v>
      </c>
      <c r="T361" t="str">
        <f>_xlfn.CONCAT(TEXT(ROUND(K361,3),"#,##0.000")," &amp; Precision \cr")</f>
        <v>0.298 &amp; Precision \cr</v>
      </c>
      <c r="U361" t="str">
        <f>_xlfn.CONCAT(TEXT(ROUND(L361,3),"#,##0.000")," &amp; Recall \cr")</f>
        <v>0.482 &amp; Recall \cr</v>
      </c>
      <c r="V361" t="str">
        <f>_xlfn.CONCAT(TEXT(ROUND(M361,3),"#,##0.000")," &amp; F1 \cr")</f>
        <v>0.369 &amp; F1 \cr</v>
      </c>
      <c r="W361" t="str">
        <f>_xlfn.CONCAT(TEXT(ROUND(J361,3),"#,##0.000")," &amp; AUC \cr")</f>
        <v>0.713 &amp; AUC \cr</v>
      </c>
      <c r="X361" t="str">
        <f>_xlfn.CONCAT(TEXT(ROUND(I361,3),"#,##0.000")," &amp; $p$ \cr")</f>
        <v>0.574 &amp; $p$ \cr</v>
      </c>
      <c r="Y361" t="str">
        <f>_xlfn.CONCAT(A361," &amp; ",TEXT(ROUND(K361,4),"#,##0.0000"), " &amp; ", TEXT(ROUND(L361,4),"#,##0.0000"), " &amp; ", TEXT(ROUND(M361,4),"#,##0.0000"), " &amp; ", TEXT(ROUND(J361,4),"#,##0.0000"), " \cr")</f>
        <v>KBFC_Medium_Tomek_0_alpha_target_gamma_2_0_v1 &amp; 0.2984 &amp; 0.4823 &amp; 0.3687 &amp; 0.7133 \cr</v>
      </c>
    </row>
    <row r="362" spans="1:25" x14ac:dyDescent="0.2">
      <c r="A362" t="s">
        <v>196</v>
      </c>
      <c r="B362">
        <v>120790</v>
      </c>
      <c r="C362">
        <v>29981</v>
      </c>
      <c r="D362">
        <v>13868</v>
      </c>
      <c r="E362">
        <v>12753</v>
      </c>
      <c r="F362">
        <f>B362+C362</f>
        <v>150771</v>
      </c>
      <c r="G362">
        <f>D362+E362</f>
        <v>26621</v>
      </c>
      <c r="H362">
        <f>B362+C362+D362+E362</f>
        <v>177392</v>
      </c>
      <c r="I362">
        <v>0.53824081134796098</v>
      </c>
      <c r="J362">
        <v>0.70964396215826797</v>
      </c>
      <c r="K362">
        <f>E362/(C362+E362+0.00001)</f>
        <v>0.29842748156071802</v>
      </c>
      <c r="L362">
        <f>E362/(D362+E362+0.00001)</f>
        <v>0.47905788645090047</v>
      </c>
      <c r="M362">
        <f>2/(1/(K362+0.00001)+1/(L362+0.00001))</f>
        <v>0.36777061461236443</v>
      </c>
      <c r="N362">
        <f>(B362+E362)/(B362+C362+D362+E362)</f>
        <v>0.75281297916478762</v>
      </c>
      <c r="O362">
        <f>COUNTIF(A362,"*Linear*")</f>
        <v>0</v>
      </c>
      <c r="P362" t="str">
        <f>LEFT(A362, FIND("_", A362)-1)</f>
        <v>KBFC</v>
      </c>
      <c r="Q362" t="str">
        <f>IF(COUNTIF(A362,"*Hard*")=1,"Hard",IF(COUNTIF(A362,"*Medium*")=1,"Medium","Easy"))</f>
        <v>Medium</v>
      </c>
      <c r="R362" t="str">
        <f>_xlfn.CONCAT(B362," &amp; ", C362 )</f>
        <v>120790 &amp; 29981</v>
      </c>
      <c r="S362" t="str">
        <f>_xlfn.CONCAT(D362," &amp; ", E362)</f>
        <v>13868 &amp; 12753</v>
      </c>
      <c r="T362" t="str">
        <f>_xlfn.CONCAT(TEXT(ROUND(K362,3),"#,##0.000")," &amp; Precision \cr")</f>
        <v>0.298 &amp; Precision \cr</v>
      </c>
      <c r="U362" t="str">
        <f>_xlfn.CONCAT(TEXT(ROUND(L362,3),"#,##0.000")," &amp; Recall \cr")</f>
        <v>0.479 &amp; Recall \cr</v>
      </c>
      <c r="V362" t="str">
        <f>_xlfn.CONCAT(TEXT(ROUND(M362,3),"#,##0.000")," &amp; F1 \cr")</f>
        <v>0.368 &amp; F1 \cr</v>
      </c>
      <c r="W362" t="str">
        <f>_xlfn.CONCAT(TEXT(ROUND(J362,3),"#,##0.000")," &amp; AUC \cr")</f>
        <v>0.710 &amp; AUC \cr</v>
      </c>
      <c r="X362" t="str">
        <f>_xlfn.CONCAT(TEXT(ROUND(I362,3),"#,##0.000")," &amp; $p$ \cr")</f>
        <v>0.538 &amp; $p$ \cr</v>
      </c>
      <c r="Y362" t="str">
        <f>_xlfn.CONCAT(A362," &amp; ",TEXT(ROUND(K362,4),"#,##0.0000"), " &amp; ", TEXT(ROUND(L362,4),"#,##0.0000"), " &amp; ", TEXT(ROUND(M362,4),"#,##0.0000"), " &amp; ", TEXT(ROUND(J362,4),"#,##0.0000"), " \cr")</f>
        <v>KBFC_Medium_Tomek_0_alpha_target_gamma_5_0_v1 &amp; 0.2984 &amp; 0.4791 &amp; 0.3678 &amp; 0.7096 \cr</v>
      </c>
    </row>
    <row r="363" spans="1:25" x14ac:dyDescent="0.2">
      <c r="A363" t="s">
        <v>420</v>
      </c>
      <c r="B363">
        <v>118883</v>
      </c>
      <c r="C363">
        <v>31888</v>
      </c>
      <c r="D363">
        <v>13109</v>
      </c>
      <c r="E363">
        <v>13512</v>
      </c>
      <c r="F363">
        <f>B363+C363</f>
        <v>150771</v>
      </c>
      <c r="G363">
        <f>D363+E363</f>
        <v>26621</v>
      </c>
      <c r="H363">
        <f>B363+C363+D363+E363</f>
        <v>177392</v>
      </c>
      <c r="I363">
        <v>0.71555931335687595</v>
      </c>
      <c r="J363">
        <v>0.71685874175748499</v>
      </c>
      <c r="K363">
        <f>E363/(C363+E363+0.00001)</f>
        <v>0.297621145308894</v>
      </c>
      <c r="L363">
        <f>E363/(D363+E363+0.00001)</f>
        <v>0.50756921208535777</v>
      </c>
      <c r="M363">
        <f>2/(1/(K363+0.00001)+1/(L363+0.00001))</f>
        <v>0.37523457278129024</v>
      </c>
      <c r="N363">
        <f>(B363+E363)/(B363+C363+D363+E363)</f>
        <v>0.7463414359159376</v>
      </c>
      <c r="O363">
        <f>COUNTIF(A363,"*Linear*")</f>
        <v>0</v>
      </c>
      <c r="P363" t="str">
        <f>LEFT(A363, FIND("_", A363)-1)</f>
        <v>KBFC</v>
      </c>
      <c r="Q363" t="str">
        <f>IF(COUNTIF(A363,"*Hard*")=1,"Hard",IF(COUNTIF(A363,"*Medium*")=1,"Medium","Easy"))</f>
        <v>Medium</v>
      </c>
      <c r="R363" t="str">
        <f>_xlfn.CONCAT(B363," &amp; ", C363 )</f>
        <v>118883 &amp; 31888</v>
      </c>
      <c r="S363" t="str">
        <f>_xlfn.CONCAT(D363," &amp; ", E363)</f>
        <v>13109 &amp; 13512</v>
      </c>
      <c r="T363" t="str">
        <f>_xlfn.CONCAT(TEXT(ROUND(K363,3),"#,##0.000")," &amp; Precision \cr")</f>
        <v>0.298 &amp; Precision \cr</v>
      </c>
      <c r="U363" t="str">
        <f>_xlfn.CONCAT(TEXT(ROUND(L363,3),"#,##0.000")," &amp; Recall \cr")</f>
        <v>0.508 &amp; Recall \cr</v>
      </c>
      <c r="V363" t="str">
        <f>_xlfn.CONCAT(TEXT(ROUND(M363,3),"#,##0.000")," &amp; F1 \cr")</f>
        <v>0.375 &amp; F1 \cr</v>
      </c>
      <c r="W363" t="str">
        <f>_xlfn.CONCAT(TEXT(ROUND(J363,3),"#,##0.000")," &amp; AUC \cr")</f>
        <v>0.717 &amp; AUC \cr</v>
      </c>
      <c r="X363" t="str">
        <f>_xlfn.CONCAT(TEXT(ROUND(I363,3),"#,##0.000")," &amp; $p$ \cr")</f>
        <v>0.716 &amp; $p$ \cr</v>
      </c>
      <c r="Y363" t="str">
        <f>_xlfn.CONCAT(A363," &amp; ",TEXT(ROUND(K363,4),"#,##0.0000"), " &amp; ", TEXT(ROUND(L363,4),"#,##0.0000"), " &amp; ", TEXT(ROUND(M363,4),"#,##0.0000"), " &amp; ", TEXT(ROUND(J363,4),"#,##0.0000"), " \cr")</f>
        <v>KBFC_Medium_Tomek_1_alpha_target_gamma_0_0_v2 &amp; 0.2976 &amp; 0.5076 &amp; 0.3752 &amp; 0.7169 \cr</v>
      </c>
    </row>
    <row r="364" spans="1:25" x14ac:dyDescent="0.2">
      <c r="A364" t="s">
        <v>446</v>
      </c>
      <c r="B364">
        <v>120004</v>
      </c>
      <c r="C364">
        <v>30767</v>
      </c>
      <c r="D364">
        <v>13652</v>
      </c>
      <c r="E364">
        <v>12969</v>
      </c>
      <c r="F364">
        <f>B364+C364</f>
        <v>150771</v>
      </c>
      <c r="G364">
        <f>D364+E364</f>
        <v>26621</v>
      </c>
      <c r="H364">
        <f>B364+C364+D364+E364</f>
        <v>177392</v>
      </c>
      <c r="I364">
        <v>0.71278555974364299</v>
      </c>
      <c r="J364">
        <v>0.71208584896035199</v>
      </c>
      <c r="K364">
        <f>E364/(C364+E364+0.00001)</f>
        <v>0.29652917498250198</v>
      </c>
      <c r="L364">
        <f>E364/(D364+E364+0.00001)</f>
        <v>0.48717178149311757</v>
      </c>
      <c r="M364">
        <f>2/(1/(K364+0.00001)+1/(L364+0.00001))</f>
        <v>0.36867326911901671</v>
      </c>
      <c r="N364">
        <f>(B364+E364)/(B364+C364+D364+E364)</f>
        <v>0.7495997564715432</v>
      </c>
      <c r="O364">
        <f>COUNTIF(A364,"*Linear*")</f>
        <v>0</v>
      </c>
      <c r="P364" t="str">
        <f>LEFT(A364, FIND("_", A364)-1)</f>
        <v>KBFC</v>
      </c>
      <c r="Q364" t="str">
        <f>IF(COUNTIF(A364,"*Hard*")=1,"Hard",IF(COUNTIF(A364,"*Medium*")=1,"Medium","Easy"))</f>
        <v>Medium</v>
      </c>
      <c r="R364" t="str">
        <f>_xlfn.CONCAT(B364," &amp; ", C364 )</f>
        <v>120004 &amp; 30767</v>
      </c>
      <c r="S364" t="str">
        <f>_xlfn.CONCAT(D364," &amp; ", E364)</f>
        <v>13652 &amp; 12969</v>
      </c>
      <c r="T364" t="str">
        <f>_xlfn.CONCAT(TEXT(ROUND(K364,3),"#,##0.000")," &amp; Precision \cr")</f>
        <v>0.297 &amp; Precision \cr</v>
      </c>
      <c r="U364" t="str">
        <f>_xlfn.CONCAT(TEXT(ROUND(L364,3),"#,##0.000")," &amp; Recall \cr")</f>
        <v>0.487 &amp; Recall \cr</v>
      </c>
      <c r="V364" t="str">
        <f>_xlfn.CONCAT(TEXT(ROUND(M364,3),"#,##0.000")," &amp; F1 \cr")</f>
        <v>0.369 &amp; F1 \cr</v>
      </c>
      <c r="W364" t="str">
        <f>_xlfn.CONCAT(TEXT(ROUND(J364,3),"#,##0.000")," &amp; AUC \cr")</f>
        <v>0.712 &amp; AUC \cr</v>
      </c>
      <c r="X364" t="str">
        <f>_xlfn.CONCAT(TEXT(ROUND(I364,3),"#,##0.000")," &amp; $p$ \cr")</f>
        <v>0.713 &amp; $p$ \cr</v>
      </c>
      <c r="Y364" t="str">
        <f>_xlfn.CONCAT(A364," &amp; ",TEXT(ROUND(K364,4),"#,##0.0000"), " &amp; ", TEXT(ROUND(L364,4),"#,##0.0000"), " &amp; ", TEXT(ROUND(M364,4),"#,##0.0000"), " &amp; ", TEXT(ROUND(J364,4),"#,##0.0000"), " \cr")</f>
        <v>KBFC_Medium_Tomek_2_alpha_target_gamma_0_0_v1 &amp; 0.2965 &amp; 0.4872 &amp; 0.3687 &amp; 0.7121 \cr</v>
      </c>
    </row>
    <row r="365" spans="1:25" x14ac:dyDescent="0.2">
      <c r="A365" t="s">
        <v>188</v>
      </c>
      <c r="B365">
        <v>119434</v>
      </c>
      <c r="C365">
        <v>31337</v>
      </c>
      <c r="D365">
        <v>13536</v>
      </c>
      <c r="E365">
        <v>13085</v>
      </c>
      <c r="F365">
        <f>B365+C365</f>
        <v>150771</v>
      </c>
      <c r="G365">
        <f>D365+E365</f>
        <v>26621</v>
      </c>
      <c r="H365">
        <f>B365+C365+D365+E365</f>
        <v>177392</v>
      </c>
      <c r="I365">
        <v>0.61893022973090395</v>
      </c>
      <c r="J365">
        <v>0.71164942259518504</v>
      </c>
      <c r="K365">
        <f>E365/(C365+E365+0.00001)</f>
        <v>0.29456125336667388</v>
      </c>
      <c r="L365">
        <f>E365/(D365+E365+0.00001)</f>
        <v>0.49152924364541933</v>
      </c>
      <c r="M365">
        <f>2/(1/(K365+0.00001)+1/(L365+0.00001))</f>
        <v>0.36837908062512648</v>
      </c>
      <c r="N365">
        <f>(B365+E365)/(B365+C365+D365+E365)</f>
        <v>0.74704045278253806</v>
      </c>
      <c r="O365">
        <f>COUNTIF(A365,"*Linear*")</f>
        <v>0</v>
      </c>
      <c r="P365" t="str">
        <f>LEFT(A365, FIND("_", A365)-1)</f>
        <v>KBFC</v>
      </c>
      <c r="Q365" t="str">
        <f>IF(COUNTIF(A365,"*Hard*")=1,"Hard",IF(COUNTIF(A365,"*Medium*")=1,"Medium","Easy"))</f>
        <v>Medium</v>
      </c>
      <c r="R365" t="str">
        <f>_xlfn.CONCAT(B365," &amp; ", C365 )</f>
        <v>119434 &amp; 31337</v>
      </c>
      <c r="S365" t="str">
        <f>_xlfn.CONCAT(D365," &amp; ", E365)</f>
        <v>13536 &amp; 13085</v>
      </c>
      <c r="T365" t="str">
        <f>_xlfn.CONCAT(TEXT(ROUND(K365,3),"#,##0.000")," &amp; Precision \cr")</f>
        <v>0.295 &amp; Precision \cr</v>
      </c>
      <c r="U365" t="str">
        <f>_xlfn.CONCAT(TEXT(ROUND(L365,3),"#,##0.000")," &amp; Recall \cr")</f>
        <v>0.492 &amp; Recall \cr</v>
      </c>
      <c r="V365" t="str">
        <f>_xlfn.CONCAT(TEXT(ROUND(M365,3),"#,##0.000")," &amp; F1 \cr")</f>
        <v>0.368 &amp; F1 \cr</v>
      </c>
      <c r="W365" t="str">
        <f>_xlfn.CONCAT(TEXT(ROUND(J365,3),"#,##0.000")," &amp; AUC \cr")</f>
        <v>0.712 &amp; AUC \cr</v>
      </c>
      <c r="X365" t="str">
        <f>_xlfn.CONCAT(TEXT(ROUND(I365,3),"#,##0.000")," &amp; $p$ \cr")</f>
        <v>0.619 &amp; $p$ \cr</v>
      </c>
      <c r="Y365" t="str">
        <f>_xlfn.CONCAT(A365," &amp; ",TEXT(ROUND(K365,4),"#,##0.0000"), " &amp; ", TEXT(ROUND(L365,4),"#,##0.0000"), " &amp; ", TEXT(ROUND(M365,4),"#,##0.0000"), " &amp; ", TEXT(ROUND(J365,4),"#,##0.0000"), " \cr")</f>
        <v>KBFC_Medium_Tomek_0_alpha_target_gamma_1_0_v1 &amp; 0.2946 &amp; 0.4915 &amp; 0.3684 &amp; 0.7116 \cr</v>
      </c>
    </row>
    <row r="366" spans="1:25" x14ac:dyDescent="0.2">
      <c r="A366" t="s">
        <v>424</v>
      </c>
      <c r="B366">
        <v>118255</v>
      </c>
      <c r="C366">
        <v>32516</v>
      </c>
      <c r="D366">
        <v>13049</v>
      </c>
      <c r="E366">
        <v>13572</v>
      </c>
      <c r="F366">
        <f>B366+C366</f>
        <v>150771</v>
      </c>
      <c r="G366">
        <f>D366+E366</f>
        <v>26621</v>
      </c>
      <c r="H366">
        <f>B366+C366+D366+E366</f>
        <v>177392</v>
      </c>
      <c r="I366">
        <v>0.667640567809343</v>
      </c>
      <c r="J366">
        <v>0.71557969331252602</v>
      </c>
      <c r="K366">
        <f>E366/(C366+E366+0.00001)</f>
        <v>0.29448012491440717</v>
      </c>
      <c r="L366">
        <f>E366/(D366+E366+0.00001)</f>
        <v>0.50982307181930686</v>
      </c>
      <c r="M366">
        <f>2/(1/(K366+0.00001)+1/(L366+0.00001))</f>
        <v>0.37333451432278031</v>
      </c>
      <c r="N366">
        <f>(B366+E366)/(B366+C366+D366+E366)</f>
        <v>0.74313948768828353</v>
      </c>
      <c r="O366">
        <f>COUNTIF(A366,"*Linear*")</f>
        <v>0</v>
      </c>
      <c r="P366" t="str">
        <f>LEFT(A366, FIND("_", A366)-1)</f>
        <v>KBFC</v>
      </c>
      <c r="Q366" t="str">
        <f>IF(COUNTIF(A366,"*Hard*")=1,"Hard",IF(COUNTIF(A366,"*Medium*")=1,"Medium","Easy"))</f>
        <v>Medium</v>
      </c>
      <c r="R366" t="str">
        <f>_xlfn.CONCAT(B366," &amp; ", C366 )</f>
        <v>118255 &amp; 32516</v>
      </c>
      <c r="S366" t="str">
        <f>_xlfn.CONCAT(D366," &amp; ", E366)</f>
        <v>13049 &amp; 13572</v>
      </c>
      <c r="T366" t="str">
        <f>_xlfn.CONCAT(TEXT(ROUND(K366,3),"#,##0.000")," &amp; Precision \cr")</f>
        <v>0.294 &amp; Precision \cr</v>
      </c>
      <c r="U366" t="str">
        <f>_xlfn.CONCAT(TEXT(ROUND(L366,3),"#,##0.000")," &amp; Recall \cr")</f>
        <v>0.510 &amp; Recall \cr</v>
      </c>
      <c r="V366" t="str">
        <f>_xlfn.CONCAT(TEXT(ROUND(M366,3),"#,##0.000")," &amp; F1 \cr")</f>
        <v>0.373 &amp; F1 \cr</v>
      </c>
      <c r="W366" t="str">
        <f>_xlfn.CONCAT(TEXT(ROUND(J366,3),"#,##0.000")," &amp; AUC \cr")</f>
        <v>0.716 &amp; AUC \cr</v>
      </c>
      <c r="X366" t="str">
        <f>_xlfn.CONCAT(TEXT(ROUND(I366,3),"#,##0.000")," &amp; $p$ \cr")</f>
        <v>0.668 &amp; $p$ \cr</v>
      </c>
      <c r="Y366" t="str">
        <f>_xlfn.CONCAT(A366," &amp; ",TEXT(ROUND(K366,4),"#,##0.0000"), " &amp; ", TEXT(ROUND(L366,4),"#,##0.0000"), " &amp; ", TEXT(ROUND(M366,4),"#,##0.0000"), " &amp; ", TEXT(ROUND(J366,4),"#,##0.0000"), " \cr")</f>
        <v>KBFC_Medium_Tomek_1_alpha_target_gamma_0_5_v2 &amp; 0.2945 &amp; 0.5098 &amp; 0.3733 &amp; 0.7156 \cr</v>
      </c>
    </row>
    <row r="367" spans="1:25" x14ac:dyDescent="0.2">
      <c r="A367" t="s">
        <v>426</v>
      </c>
      <c r="B367">
        <v>118753</v>
      </c>
      <c r="C367">
        <v>32018</v>
      </c>
      <c r="D367">
        <v>13283</v>
      </c>
      <c r="E367">
        <v>13338</v>
      </c>
      <c r="F367">
        <f>B367+C367</f>
        <v>150771</v>
      </c>
      <c r="G367">
        <f>D367+E367</f>
        <v>26621</v>
      </c>
      <c r="H367">
        <f>B367+C367+D367+E367</f>
        <v>177392</v>
      </c>
      <c r="I367">
        <v>0.62749698668718301</v>
      </c>
      <c r="J367">
        <v>0.71336334658210698</v>
      </c>
      <c r="K367">
        <f>E367/(C367+E367+0.00001)</f>
        <v>0.29407355139472757</v>
      </c>
      <c r="L367">
        <f>E367/(D367+E367+0.00001)</f>
        <v>0.5010330188569051</v>
      </c>
      <c r="M367">
        <f>2/(1/(K367+0.00001)+1/(L367+0.00001))</f>
        <v>0.37062906938286044</v>
      </c>
      <c r="N367">
        <f>(B367+E367)/(B367+C367+D367+E367)</f>
        <v>0.74462771714620724</v>
      </c>
      <c r="O367">
        <f>COUNTIF(A367,"*Linear*")</f>
        <v>0</v>
      </c>
      <c r="P367" t="str">
        <f>LEFT(A367, FIND("_", A367)-1)</f>
        <v>KBFC</v>
      </c>
      <c r="Q367" t="str">
        <f>IF(COUNTIF(A367,"*Hard*")=1,"Hard",IF(COUNTIF(A367,"*Medium*")=1,"Medium","Easy"))</f>
        <v>Medium</v>
      </c>
      <c r="R367" t="str">
        <f>_xlfn.CONCAT(B367," &amp; ", C367 )</f>
        <v>118753 &amp; 32018</v>
      </c>
      <c r="S367" t="str">
        <f>_xlfn.CONCAT(D367," &amp; ", E367)</f>
        <v>13283 &amp; 13338</v>
      </c>
      <c r="T367" t="str">
        <f>_xlfn.CONCAT(TEXT(ROUND(K367,3),"#,##0.000")," &amp; Precision \cr")</f>
        <v>0.294 &amp; Precision \cr</v>
      </c>
      <c r="U367" t="str">
        <f>_xlfn.CONCAT(TEXT(ROUND(L367,3),"#,##0.000")," &amp; Recall \cr")</f>
        <v>0.501 &amp; Recall \cr</v>
      </c>
      <c r="V367" t="str">
        <f>_xlfn.CONCAT(TEXT(ROUND(M367,3),"#,##0.000")," &amp; F1 \cr")</f>
        <v>0.371 &amp; F1 \cr</v>
      </c>
      <c r="W367" t="str">
        <f>_xlfn.CONCAT(TEXT(ROUND(J367,3),"#,##0.000")," &amp; AUC \cr")</f>
        <v>0.713 &amp; AUC \cr</v>
      </c>
      <c r="X367" t="str">
        <f>_xlfn.CONCAT(TEXT(ROUND(I367,3),"#,##0.000")," &amp; $p$ \cr")</f>
        <v>0.627 &amp; $p$ \cr</v>
      </c>
      <c r="Y367" t="str">
        <f>_xlfn.CONCAT(A367," &amp; ",TEXT(ROUND(K367,4),"#,##0.0000"), " &amp; ", TEXT(ROUND(L367,4),"#,##0.0000"), " &amp; ", TEXT(ROUND(M367,4),"#,##0.0000"), " &amp; ", TEXT(ROUND(J367,4),"#,##0.0000"), " \cr")</f>
        <v>KBFC_Medium_Tomek_1_alpha_target_gamma_1_0_v1 &amp; 0.2941 &amp; 0.5010 &amp; 0.3706 &amp; 0.7134 \cr</v>
      </c>
    </row>
    <row r="368" spans="1:25" x14ac:dyDescent="0.2">
      <c r="A368" t="s">
        <v>184</v>
      </c>
      <c r="B368">
        <v>119176</v>
      </c>
      <c r="C368">
        <v>31595</v>
      </c>
      <c r="D368">
        <v>13486</v>
      </c>
      <c r="E368">
        <v>13135</v>
      </c>
      <c r="F368">
        <f>B368+C368</f>
        <v>150771</v>
      </c>
      <c r="G368">
        <f>D368+E368</f>
        <v>26621</v>
      </c>
      <c r="H368">
        <f>B368+C368+D368+E368</f>
        <v>177392</v>
      </c>
      <c r="I368">
        <v>0.65276227500289596</v>
      </c>
      <c r="J368">
        <v>0.71247135503161396</v>
      </c>
      <c r="K368">
        <f>E368/(C368+E368+0.00001)</f>
        <v>0.29365079358514401</v>
      </c>
      <c r="L368">
        <f>E368/(D368+E368+0.00001)</f>
        <v>0.493407460090377</v>
      </c>
      <c r="M368">
        <f>2/(1/(K368+0.00001)+1/(L368+0.00001))</f>
        <v>0.36819048734293014</v>
      </c>
      <c r="N368">
        <f>(B368+E368)/(B368+C368+D368+E368)</f>
        <v>0.74586790836114369</v>
      </c>
      <c r="O368">
        <f>COUNTIF(A368,"*Linear*")</f>
        <v>0</v>
      </c>
      <c r="P368" t="str">
        <f>LEFT(A368, FIND("_", A368)-1)</f>
        <v>KBFC</v>
      </c>
      <c r="Q368" t="str">
        <f>IF(COUNTIF(A368,"*Hard*")=1,"Hard",IF(COUNTIF(A368,"*Medium*")=1,"Medium","Easy"))</f>
        <v>Medium</v>
      </c>
      <c r="R368" t="str">
        <f>_xlfn.CONCAT(B368," &amp; ", C368 )</f>
        <v>119176 &amp; 31595</v>
      </c>
      <c r="S368" t="str">
        <f>_xlfn.CONCAT(D368," &amp; ", E368)</f>
        <v>13486 &amp; 13135</v>
      </c>
      <c r="T368" t="str">
        <f>_xlfn.CONCAT(TEXT(ROUND(K368,3),"#,##0.000")," &amp; Precision \cr")</f>
        <v>0.294 &amp; Precision \cr</v>
      </c>
      <c r="U368" t="str">
        <f>_xlfn.CONCAT(TEXT(ROUND(L368,3),"#,##0.000")," &amp; Recall \cr")</f>
        <v>0.493 &amp; Recall \cr</v>
      </c>
      <c r="V368" t="str">
        <f>_xlfn.CONCAT(TEXT(ROUND(M368,3),"#,##0.000")," &amp; F1 \cr")</f>
        <v>0.368 &amp; F1 \cr</v>
      </c>
      <c r="W368" t="str">
        <f>_xlfn.CONCAT(TEXT(ROUND(J368,3),"#,##0.000")," &amp; AUC \cr")</f>
        <v>0.712 &amp; AUC \cr</v>
      </c>
      <c r="X368" t="str">
        <f>_xlfn.CONCAT(TEXT(ROUND(I368,3),"#,##0.000")," &amp; $p$ \cr")</f>
        <v>0.653 &amp; $p$ \cr</v>
      </c>
      <c r="Y368" t="str">
        <f>_xlfn.CONCAT(A368," &amp; ",TEXT(ROUND(K368,4),"#,##0.0000"), " &amp; ", TEXT(ROUND(L368,4),"#,##0.0000"), " &amp; ", TEXT(ROUND(M368,4),"#,##0.0000"), " &amp; ", TEXT(ROUND(J368,4),"#,##0.0000"), " \cr")</f>
        <v>KBFC_Medium_Tomek_0_alpha_target_gamma_0_5_v1 &amp; 0.2937 &amp; 0.4934 &amp; 0.3682 &amp; 0.7125 \cr</v>
      </c>
    </row>
    <row r="369" spans="1:25" x14ac:dyDescent="0.2">
      <c r="A369" t="s">
        <v>428</v>
      </c>
      <c r="B369">
        <v>117736</v>
      </c>
      <c r="C369">
        <v>33035</v>
      </c>
      <c r="D369">
        <v>12900</v>
      </c>
      <c r="E369">
        <v>13721</v>
      </c>
      <c r="F369">
        <f>B369+C369</f>
        <v>150771</v>
      </c>
      <c r="G369">
        <f>D369+E369</f>
        <v>26621</v>
      </c>
      <c r="H369">
        <f>B369+C369+D369+E369</f>
        <v>177392</v>
      </c>
      <c r="I369">
        <v>0.63194137885421497</v>
      </c>
      <c r="J369">
        <v>0.71652664908196795</v>
      </c>
      <c r="K369">
        <f>E369/(C369+E369+0.00001)</f>
        <v>0.29345966286819664</v>
      </c>
      <c r="L369">
        <f>E369/(D369+E369+0.00001)</f>
        <v>0.51542015682528075</v>
      </c>
      <c r="M369">
        <f>2/(1/(K369+0.00001)+1/(L369+0.00001))</f>
        <v>0.37399715186717719</v>
      </c>
      <c r="N369">
        <f>(B369+E369)/(B369+C369+D369+E369)</f>
        <v>0.74105371155407229</v>
      </c>
      <c r="O369">
        <f>COUNTIF(A369,"*Linear*")</f>
        <v>0</v>
      </c>
      <c r="P369" t="str">
        <f>LEFT(A369, FIND("_", A369)-1)</f>
        <v>KBFC</v>
      </c>
      <c r="Q369" t="str">
        <f>IF(COUNTIF(A369,"*Hard*")=1,"Hard",IF(COUNTIF(A369,"*Medium*")=1,"Medium","Easy"))</f>
        <v>Medium</v>
      </c>
      <c r="R369" t="str">
        <f>_xlfn.CONCAT(B369," &amp; ", C369 )</f>
        <v>117736 &amp; 33035</v>
      </c>
      <c r="S369" t="str">
        <f>_xlfn.CONCAT(D369," &amp; ", E369)</f>
        <v>12900 &amp; 13721</v>
      </c>
      <c r="T369" t="str">
        <f>_xlfn.CONCAT(TEXT(ROUND(K369,3),"#,##0.000")," &amp; Precision \cr")</f>
        <v>0.293 &amp; Precision \cr</v>
      </c>
      <c r="U369" t="str">
        <f>_xlfn.CONCAT(TEXT(ROUND(L369,3),"#,##0.000")," &amp; Recall \cr")</f>
        <v>0.515 &amp; Recall \cr</v>
      </c>
      <c r="V369" t="str">
        <f>_xlfn.CONCAT(TEXT(ROUND(M369,3),"#,##0.000")," &amp; F1 \cr")</f>
        <v>0.374 &amp; F1 \cr</v>
      </c>
      <c r="W369" t="str">
        <f>_xlfn.CONCAT(TEXT(ROUND(J369,3),"#,##0.000")," &amp; AUC \cr")</f>
        <v>0.717 &amp; AUC \cr</v>
      </c>
      <c r="X369" t="str">
        <f>_xlfn.CONCAT(TEXT(ROUND(I369,3),"#,##0.000")," &amp; $p$ \cr")</f>
        <v>0.632 &amp; $p$ \cr</v>
      </c>
      <c r="Y369" t="str">
        <f>_xlfn.CONCAT(A369," &amp; ",TEXT(ROUND(K369,4),"#,##0.0000"), " &amp; ", TEXT(ROUND(L369,4),"#,##0.0000"), " &amp; ", TEXT(ROUND(M369,4),"#,##0.0000"), " &amp; ", TEXT(ROUND(J369,4),"#,##0.0000"), " \cr")</f>
        <v>KBFC_Medium_Tomek_1_alpha_target_gamma_1_0_v2 &amp; 0.2935 &amp; 0.5154 &amp; 0.3740 &amp; 0.7165 \cr</v>
      </c>
    </row>
    <row r="370" spans="1:25" x14ac:dyDescent="0.2">
      <c r="A370" t="s">
        <v>422</v>
      </c>
      <c r="B370">
        <v>119121</v>
      </c>
      <c r="C370">
        <v>31650</v>
      </c>
      <c r="D370">
        <v>13482</v>
      </c>
      <c r="E370">
        <v>13139</v>
      </c>
      <c r="F370">
        <f>B370+C370</f>
        <v>150771</v>
      </c>
      <c r="G370">
        <f>D370+E370</f>
        <v>26621</v>
      </c>
      <c r="H370">
        <f>B370+C370+D370+E370</f>
        <v>177392</v>
      </c>
      <c r="I370">
        <v>0.65695330956950704</v>
      </c>
      <c r="J370">
        <v>0.712161829206854</v>
      </c>
      <c r="K370">
        <f>E370/(C370+E370+0.00001)</f>
        <v>0.2933532786413286</v>
      </c>
      <c r="L370">
        <f>E370/(D370+E370+0.00001)</f>
        <v>0.49355771740597359</v>
      </c>
      <c r="M370">
        <f>2/(1/(K370+0.00001)+1/(L370+0.00001))</f>
        <v>0.36799832396239635</v>
      </c>
      <c r="N370">
        <f>(B370+E370)/(B370+C370+D370+E370)</f>
        <v>0.74558040948859028</v>
      </c>
      <c r="O370">
        <f>COUNTIF(A370,"*Linear*")</f>
        <v>0</v>
      </c>
      <c r="P370" t="str">
        <f>LEFT(A370, FIND("_", A370)-1)</f>
        <v>KBFC</v>
      </c>
      <c r="Q370" t="str">
        <f>IF(COUNTIF(A370,"*Hard*")=1,"Hard",IF(COUNTIF(A370,"*Medium*")=1,"Medium","Easy"))</f>
        <v>Medium</v>
      </c>
      <c r="R370" t="str">
        <f>_xlfn.CONCAT(B370," &amp; ", C370 )</f>
        <v>119121 &amp; 31650</v>
      </c>
      <c r="S370" t="str">
        <f>_xlfn.CONCAT(D370," &amp; ", E370)</f>
        <v>13482 &amp; 13139</v>
      </c>
      <c r="T370" t="str">
        <f>_xlfn.CONCAT(TEXT(ROUND(K370,3),"#,##0.000")," &amp; Precision \cr")</f>
        <v>0.293 &amp; Precision \cr</v>
      </c>
      <c r="U370" t="str">
        <f>_xlfn.CONCAT(TEXT(ROUND(L370,3),"#,##0.000")," &amp; Recall \cr")</f>
        <v>0.494 &amp; Recall \cr</v>
      </c>
      <c r="V370" t="str">
        <f>_xlfn.CONCAT(TEXT(ROUND(M370,3),"#,##0.000")," &amp; F1 \cr")</f>
        <v>0.368 &amp; F1 \cr</v>
      </c>
      <c r="W370" t="str">
        <f>_xlfn.CONCAT(TEXT(ROUND(J370,3),"#,##0.000")," &amp; AUC \cr")</f>
        <v>0.712 &amp; AUC \cr</v>
      </c>
      <c r="X370" t="str">
        <f>_xlfn.CONCAT(TEXT(ROUND(I370,3),"#,##0.000")," &amp; $p$ \cr")</f>
        <v>0.657 &amp; $p$ \cr</v>
      </c>
      <c r="Y370" t="str">
        <f>_xlfn.CONCAT(A370," &amp; ",TEXT(ROUND(K370,4),"#,##0.0000"), " &amp; ", TEXT(ROUND(L370,4),"#,##0.0000"), " &amp; ", TEXT(ROUND(M370,4),"#,##0.0000"), " &amp; ", TEXT(ROUND(J370,4),"#,##0.0000"), " \cr")</f>
        <v>KBFC_Medium_Tomek_1_alpha_target_gamma_0_5_v1 &amp; 0.2934 &amp; 0.4936 &amp; 0.3680 &amp; 0.7122 \cr</v>
      </c>
    </row>
    <row r="371" spans="1:25" x14ac:dyDescent="0.2">
      <c r="A371" t="s">
        <v>430</v>
      </c>
      <c r="B371">
        <v>118420</v>
      </c>
      <c r="C371">
        <v>32351</v>
      </c>
      <c r="D371">
        <v>13220</v>
      </c>
      <c r="E371">
        <v>13401</v>
      </c>
      <c r="F371">
        <f>B371+C371</f>
        <v>150771</v>
      </c>
      <c r="G371">
        <f>D371+E371</f>
        <v>26621</v>
      </c>
      <c r="H371">
        <f>B371+C371+D371+E371</f>
        <v>177392</v>
      </c>
      <c r="I371">
        <v>0.58300353121012505</v>
      </c>
      <c r="J371">
        <v>0.71265313408397601</v>
      </c>
      <c r="K371">
        <f>E371/(C371+E371+0.00001)</f>
        <v>0.29290522812272574</v>
      </c>
      <c r="L371">
        <f>E371/(D371+E371+0.00001)</f>
        <v>0.50339957157755177</v>
      </c>
      <c r="M371">
        <f>2/(1/(K371+0.00001)+1/(L371+0.00001))</f>
        <v>0.37034217583906004</v>
      </c>
      <c r="N371">
        <f>(B371+E371)/(B371+C371+D371+E371)</f>
        <v>0.74310566429151259</v>
      </c>
      <c r="O371">
        <f>COUNTIF(A371,"*Linear*")</f>
        <v>0</v>
      </c>
      <c r="P371" t="str">
        <f>LEFT(A371, FIND("_", A371)-1)</f>
        <v>KBFC</v>
      </c>
      <c r="Q371" t="str">
        <f>IF(COUNTIF(A371,"*Hard*")=1,"Hard",IF(COUNTIF(A371,"*Medium*")=1,"Medium","Easy"))</f>
        <v>Medium</v>
      </c>
      <c r="R371" t="str">
        <f>_xlfn.CONCAT(B371," &amp; ", C371 )</f>
        <v>118420 &amp; 32351</v>
      </c>
      <c r="S371" t="str">
        <f>_xlfn.CONCAT(D371," &amp; ", E371)</f>
        <v>13220 &amp; 13401</v>
      </c>
      <c r="T371" t="str">
        <f>_xlfn.CONCAT(TEXT(ROUND(K371,3),"#,##0.000")," &amp; Precision \cr")</f>
        <v>0.293 &amp; Precision \cr</v>
      </c>
      <c r="U371" t="str">
        <f>_xlfn.CONCAT(TEXT(ROUND(L371,3),"#,##0.000")," &amp; Recall \cr")</f>
        <v>0.503 &amp; Recall \cr</v>
      </c>
      <c r="V371" t="str">
        <f>_xlfn.CONCAT(TEXT(ROUND(M371,3),"#,##0.000")," &amp; F1 \cr")</f>
        <v>0.370 &amp; F1 \cr</v>
      </c>
      <c r="W371" t="str">
        <f>_xlfn.CONCAT(TEXT(ROUND(J371,3),"#,##0.000")," &amp; AUC \cr")</f>
        <v>0.713 &amp; AUC \cr</v>
      </c>
      <c r="X371" t="str">
        <f>_xlfn.CONCAT(TEXT(ROUND(I371,3),"#,##0.000")," &amp; $p$ \cr")</f>
        <v>0.583 &amp; $p$ \cr</v>
      </c>
      <c r="Y371" t="str">
        <f>_xlfn.CONCAT(A371," &amp; ",TEXT(ROUND(K371,4),"#,##0.0000"), " &amp; ", TEXT(ROUND(L371,4),"#,##0.0000"), " &amp; ", TEXT(ROUND(M371,4),"#,##0.0000"), " &amp; ", TEXT(ROUND(J371,4),"#,##0.0000"), " \cr")</f>
        <v>KBFC_Medium_Tomek_1_alpha_target_gamma_2_0_v1 &amp; 0.2929 &amp; 0.5034 &amp; 0.3703 &amp; 0.7127 \cr</v>
      </c>
    </row>
    <row r="372" spans="1:25" x14ac:dyDescent="0.2">
      <c r="A372" t="s">
        <v>418</v>
      </c>
      <c r="B372">
        <v>118377</v>
      </c>
      <c r="C372">
        <v>32394</v>
      </c>
      <c r="D372">
        <v>13250</v>
      </c>
      <c r="E372">
        <v>13371</v>
      </c>
      <c r="F372">
        <f>B372+C372</f>
        <v>150771</v>
      </c>
      <c r="G372">
        <f>D372+E372</f>
        <v>26621</v>
      </c>
      <c r="H372">
        <f>B372+C372+D372+E372</f>
        <v>177392</v>
      </c>
      <c r="I372">
        <v>0.70609393137693399</v>
      </c>
      <c r="J372">
        <v>0.71243377326232404</v>
      </c>
      <c r="K372">
        <f>E372/(C372+E372+0.00001)</f>
        <v>0.29216650272213118</v>
      </c>
      <c r="L372">
        <f>E372/(D372+E372+0.00001)</f>
        <v>0.50227264171057717</v>
      </c>
      <c r="M372">
        <f>2/(1/(K372+0.00001)+1/(L372+0.00001))</f>
        <v>0.36944677812934418</v>
      </c>
      <c r="N372">
        <f>(B372+E372)/(B372+C372+D372+E372)</f>
        <v>0.74269414629746555</v>
      </c>
      <c r="O372">
        <f>COUNTIF(A372,"*Linear*")</f>
        <v>0</v>
      </c>
      <c r="P372" t="str">
        <f>LEFT(A372, FIND("_", A372)-1)</f>
        <v>KBFC</v>
      </c>
      <c r="Q372" t="str">
        <f>IF(COUNTIF(A372,"*Hard*")=1,"Hard",IF(COUNTIF(A372,"*Medium*")=1,"Medium","Easy"))</f>
        <v>Medium</v>
      </c>
      <c r="R372" t="str">
        <f>_xlfn.CONCAT(B372," &amp; ", C372 )</f>
        <v>118377 &amp; 32394</v>
      </c>
      <c r="S372" t="str">
        <f>_xlfn.CONCAT(D372," &amp; ", E372)</f>
        <v>13250 &amp; 13371</v>
      </c>
      <c r="T372" t="str">
        <f>_xlfn.CONCAT(TEXT(ROUND(K372,3),"#,##0.000")," &amp; Precision \cr")</f>
        <v>0.292 &amp; Precision \cr</v>
      </c>
      <c r="U372" t="str">
        <f>_xlfn.CONCAT(TEXT(ROUND(L372,3),"#,##0.000")," &amp; Recall \cr")</f>
        <v>0.502 &amp; Recall \cr</v>
      </c>
      <c r="V372" t="str">
        <f>_xlfn.CONCAT(TEXT(ROUND(M372,3),"#,##0.000")," &amp; F1 \cr")</f>
        <v>0.369 &amp; F1 \cr</v>
      </c>
      <c r="W372" t="str">
        <f>_xlfn.CONCAT(TEXT(ROUND(J372,3),"#,##0.000")," &amp; AUC \cr")</f>
        <v>0.712 &amp; AUC \cr</v>
      </c>
      <c r="X372" t="str">
        <f>_xlfn.CONCAT(TEXT(ROUND(I372,3),"#,##0.000")," &amp; $p$ \cr")</f>
        <v>0.706 &amp; $p$ \cr</v>
      </c>
      <c r="Y372" t="str">
        <f>_xlfn.CONCAT(A372," &amp; ",TEXT(ROUND(K372,4),"#,##0.0000"), " &amp; ", TEXT(ROUND(L372,4),"#,##0.0000"), " &amp; ", TEXT(ROUND(M372,4),"#,##0.0000"), " &amp; ", TEXT(ROUND(J372,4),"#,##0.0000"), " \cr")</f>
        <v>KBFC_Medium_Tomek_1_alpha_target_gamma_0_0_v1 &amp; 0.2922 &amp; 0.5023 &amp; 0.3694 &amp; 0.7124 \cr</v>
      </c>
    </row>
    <row r="373" spans="1:25" x14ac:dyDescent="0.2">
      <c r="A373" t="s">
        <v>434</v>
      </c>
      <c r="B373">
        <v>118626</v>
      </c>
      <c r="C373">
        <v>32145</v>
      </c>
      <c r="D373">
        <v>13433</v>
      </c>
      <c r="E373">
        <v>13188</v>
      </c>
      <c r="F373">
        <f>B373+C373</f>
        <v>150771</v>
      </c>
      <c r="G373">
        <f>D373+E373</f>
        <v>26621</v>
      </c>
      <c r="H373">
        <f>B373+C373+D373+E373</f>
        <v>177392</v>
      </c>
      <c r="I373">
        <v>0.54243747511506002</v>
      </c>
      <c r="J373">
        <v>0.70998569487739005</v>
      </c>
      <c r="K373">
        <f>E373/(C373+E373+0.00001)</f>
        <v>0.29091390371453157</v>
      </c>
      <c r="L373">
        <f>E373/(D373+E373+0.00001)</f>
        <v>0.49539836952203209</v>
      </c>
      <c r="M373">
        <f>2/(1/(K373+0.00001)+1/(L373+0.00001))</f>
        <v>0.36657820542192399</v>
      </c>
      <c r="N373">
        <f>(B373+E373)/(B373+C373+D373+E373)</f>
        <v>0.74306620366194642</v>
      </c>
      <c r="O373">
        <f>COUNTIF(A373,"*Linear*")</f>
        <v>0</v>
      </c>
      <c r="P373" t="str">
        <f>LEFT(A373, FIND("_", A373)-1)</f>
        <v>KBFC</v>
      </c>
      <c r="Q373" t="str">
        <f>IF(COUNTIF(A373,"*Hard*")=1,"Hard",IF(COUNTIF(A373,"*Medium*")=1,"Medium","Easy"))</f>
        <v>Medium</v>
      </c>
      <c r="R373" t="str">
        <f>_xlfn.CONCAT(B373," &amp; ", C373 )</f>
        <v>118626 &amp; 32145</v>
      </c>
      <c r="S373" t="str">
        <f>_xlfn.CONCAT(D373," &amp; ", E373)</f>
        <v>13433 &amp; 13188</v>
      </c>
      <c r="T373" t="str">
        <f>_xlfn.CONCAT(TEXT(ROUND(K373,3),"#,##0.000")," &amp; Precision \cr")</f>
        <v>0.291 &amp; Precision \cr</v>
      </c>
      <c r="U373" t="str">
        <f>_xlfn.CONCAT(TEXT(ROUND(L373,3),"#,##0.000")," &amp; Recall \cr")</f>
        <v>0.495 &amp; Recall \cr</v>
      </c>
      <c r="V373" t="str">
        <f>_xlfn.CONCAT(TEXT(ROUND(M373,3),"#,##0.000")," &amp; F1 \cr")</f>
        <v>0.367 &amp; F1 \cr</v>
      </c>
      <c r="W373" t="str">
        <f>_xlfn.CONCAT(TEXT(ROUND(J373,3),"#,##0.000")," &amp; AUC \cr")</f>
        <v>0.710 &amp; AUC \cr</v>
      </c>
      <c r="X373" t="str">
        <f>_xlfn.CONCAT(TEXT(ROUND(I373,3),"#,##0.000")," &amp; $p$ \cr")</f>
        <v>0.542 &amp; $p$ \cr</v>
      </c>
      <c r="Y373" t="str">
        <f>_xlfn.CONCAT(A373," &amp; ",TEXT(ROUND(K373,4),"#,##0.0000"), " &amp; ", TEXT(ROUND(L373,4),"#,##0.0000"), " &amp; ", TEXT(ROUND(M373,4),"#,##0.0000"), " &amp; ", TEXT(ROUND(J373,4),"#,##0.0000"), " \cr")</f>
        <v>KBFC_Medium_Tomek_1_alpha_target_gamma_5_0_v1 &amp; 0.2909 &amp; 0.4954 &amp; 0.3666 &amp; 0.7100 \cr</v>
      </c>
    </row>
    <row r="374" spans="1:25" x14ac:dyDescent="0.2">
      <c r="A374" t="s">
        <v>432</v>
      </c>
      <c r="B374">
        <v>116930</v>
      </c>
      <c r="C374">
        <v>33841</v>
      </c>
      <c r="D374">
        <v>12751</v>
      </c>
      <c r="E374">
        <v>13870</v>
      </c>
      <c r="F374">
        <f>B374+C374</f>
        <v>150771</v>
      </c>
      <c r="G374">
        <f>D374+E374</f>
        <v>26621</v>
      </c>
      <c r="H374">
        <f>B374+C374+D374+E374</f>
        <v>177392</v>
      </c>
      <c r="I374">
        <v>0.59623500627279202</v>
      </c>
      <c r="J374">
        <v>0.71647440244742</v>
      </c>
      <c r="K374">
        <f>E374/(C374+E374+0.00001)</f>
        <v>0.29070864155211401</v>
      </c>
      <c r="L374">
        <f>E374/(D374+E374+0.00001)</f>
        <v>0.52101724183125453</v>
      </c>
      <c r="M374">
        <f>2/(1/(K374+0.00001)+1/(L374+0.00001))</f>
        <v>0.37320135539336091</v>
      </c>
      <c r="N374">
        <f>(B374+E374)/(B374+C374+D374+E374)</f>
        <v>0.73735004960764861</v>
      </c>
      <c r="O374">
        <f>COUNTIF(A374,"*Linear*")</f>
        <v>0</v>
      </c>
      <c r="P374" t="str">
        <f>LEFT(A374, FIND("_", A374)-1)</f>
        <v>KBFC</v>
      </c>
      <c r="Q374" t="str">
        <f>IF(COUNTIF(A374,"*Hard*")=1,"Hard",IF(COUNTIF(A374,"*Medium*")=1,"Medium","Easy"))</f>
        <v>Medium</v>
      </c>
      <c r="R374" t="str">
        <f>_xlfn.CONCAT(B374," &amp; ", C374 )</f>
        <v>116930 &amp; 33841</v>
      </c>
      <c r="S374" t="str">
        <f>_xlfn.CONCAT(D374," &amp; ", E374)</f>
        <v>12751 &amp; 13870</v>
      </c>
      <c r="T374" t="str">
        <f>_xlfn.CONCAT(TEXT(ROUND(K374,3),"#,##0.000")," &amp; Precision \cr")</f>
        <v>0.291 &amp; Precision \cr</v>
      </c>
      <c r="U374" t="str">
        <f>_xlfn.CONCAT(TEXT(ROUND(L374,3),"#,##0.000")," &amp; Recall \cr")</f>
        <v>0.521 &amp; Recall \cr</v>
      </c>
      <c r="V374" t="str">
        <f>_xlfn.CONCAT(TEXT(ROUND(M374,3),"#,##0.000")," &amp; F1 \cr")</f>
        <v>0.373 &amp; F1 \cr</v>
      </c>
      <c r="W374" t="str">
        <f>_xlfn.CONCAT(TEXT(ROUND(J374,3),"#,##0.000")," &amp; AUC \cr")</f>
        <v>0.716 &amp; AUC \cr</v>
      </c>
      <c r="X374" t="str">
        <f>_xlfn.CONCAT(TEXT(ROUND(I374,3),"#,##0.000")," &amp; $p$ \cr")</f>
        <v>0.596 &amp; $p$ \cr</v>
      </c>
      <c r="Y374" t="str">
        <f>_xlfn.CONCAT(A374," &amp; ",TEXT(ROUND(K374,4),"#,##0.0000"), " &amp; ", TEXT(ROUND(L374,4),"#,##0.0000"), " &amp; ", TEXT(ROUND(M374,4),"#,##0.0000"), " &amp; ", TEXT(ROUND(J374,4),"#,##0.0000"), " \cr")</f>
        <v>KBFC_Medium_Tomek_1_alpha_target_gamma_2_0_v2 &amp; 0.2907 &amp; 0.5210 &amp; 0.3732 &amp; 0.7165 \cr</v>
      </c>
    </row>
    <row r="375" spans="1:25" x14ac:dyDescent="0.2">
      <c r="A375" t="s">
        <v>436</v>
      </c>
      <c r="B375">
        <v>116853</v>
      </c>
      <c r="C375">
        <v>33918</v>
      </c>
      <c r="D375">
        <v>12759</v>
      </c>
      <c r="E375">
        <v>13862</v>
      </c>
      <c r="F375">
        <f>B375+C375</f>
        <v>150771</v>
      </c>
      <c r="G375">
        <f>D375+E375</f>
        <v>26621</v>
      </c>
      <c r="H375">
        <f>B375+C375+D375+E375</f>
        <v>177392</v>
      </c>
      <c r="I375">
        <v>0.54574216604232795</v>
      </c>
      <c r="J375">
        <v>0.71403026670877001</v>
      </c>
      <c r="K375">
        <f>E375/(C375+E375+0.00001)</f>
        <v>0.29012138964208423</v>
      </c>
      <c r="L375">
        <f>E375/(D375+E375+0.00001)</f>
        <v>0.52071672720006135</v>
      </c>
      <c r="M375">
        <f>2/(1/(K375+0.00001)+1/(L375+0.00001))</f>
        <v>0.37264020880669002</v>
      </c>
      <c r="N375">
        <f>(B375+E375)/(B375+C375+D375+E375)</f>
        <v>0.73687088482005958</v>
      </c>
      <c r="O375">
        <f>COUNTIF(A375,"*Linear*")</f>
        <v>0</v>
      </c>
      <c r="P375" t="str">
        <f>LEFT(A375, FIND("_", A375)-1)</f>
        <v>KBFC</v>
      </c>
      <c r="Q375" t="str">
        <f>IF(COUNTIF(A375,"*Hard*")=1,"Hard",IF(COUNTIF(A375,"*Medium*")=1,"Medium","Easy"))</f>
        <v>Medium</v>
      </c>
      <c r="R375" t="str">
        <f>_xlfn.CONCAT(B375," &amp; ", C375 )</f>
        <v>116853 &amp; 33918</v>
      </c>
      <c r="S375" t="str">
        <f>_xlfn.CONCAT(D375," &amp; ", E375)</f>
        <v>12759 &amp; 13862</v>
      </c>
      <c r="T375" t="str">
        <f>_xlfn.CONCAT(TEXT(ROUND(K375,3),"#,##0.000")," &amp; Precision \cr")</f>
        <v>0.290 &amp; Precision \cr</v>
      </c>
      <c r="U375" t="str">
        <f>_xlfn.CONCAT(TEXT(ROUND(L375,3),"#,##0.000")," &amp; Recall \cr")</f>
        <v>0.521 &amp; Recall \cr</v>
      </c>
      <c r="V375" t="str">
        <f>_xlfn.CONCAT(TEXT(ROUND(M375,3),"#,##0.000")," &amp; F1 \cr")</f>
        <v>0.373 &amp; F1 \cr</v>
      </c>
      <c r="W375" t="str">
        <f>_xlfn.CONCAT(TEXT(ROUND(J375,3),"#,##0.000")," &amp; AUC \cr")</f>
        <v>0.714 &amp; AUC \cr</v>
      </c>
      <c r="X375" t="str">
        <f>_xlfn.CONCAT(TEXT(ROUND(I375,3),"#,##0.000")," &amp; $p$ \cr")</f>
        <v>0.546 &amp; $p$ \cr</v>
      </c>
      <c r="Y375" t="str">
        <f>_xlfn.CONCAT(A375," &amp; ",TEXT(ROUND(K375,4),"#,##0.0000"), " &amp; ", TEXT(ROUND(L375,4),"#,##0.0000"), " &amp; ", TEXT(ROUND(M375,4),"#,##0.0000"), " &amp; ", TEXT(ROUND(J375,4),"#,##0.0000"), " \cr")</f>
        <v>KBFC_Medium_Tomek_1_alpha_target_gamma_5_0_v2 &amp; 0.2901 &amp; 0.5207 &amp; 0.3726 &amp; 0.7140 \cr</v>
      </c>
    </row>
    <row r="376" spans="1:25" x14ac:dyDescent="0.2">
      <c r="A376" t="s">
        <v>396</v>
      </c>
      <c r="B376">
        <v>118445</v>
      </c>
      <c r="C376">
        <v>32326</v>
      </c>
      <c r="D376">
        <v>13617</v>
      </c>
      <c r="E376">
        <v>13004</v>
      </c>
      <c r="F376">
        <f>B376+C376</f>
        <v>150771</v>
      </c>
      <c r="G376">
        <f>D376+E376</f>
        <v>26621</v>
      </c>
      <c r="H376">
        <f>B376+C376+D376+E376</f>
        <v>177392</v>
      </c>
      <c r="I376">
        <v>0.8</v>
      </c>
      <c r="J376">
        <v>0.69525776123100902</v>
      </c>
      <c r="K376">
        <f>E376/(C376+E376+0.00001)</f>
        <v>0.28687403479221835</v>
      </c>
      <c r="L376">
        <f>E376/(D376+E376+0.00001)</f>
        <v>0.48848653300458789</v>
      </c>
      <c r="M376">
        <f>2/(1/(K376+0.00001)+1/(L376+0.00001))</f>
        <v>0.36147889743631378</v>
      </c>
      <c r="N376">
        <f>(B376+E376)/(B376+C376+D376+E376)</f>
        <v>0.741008613691711</v>
      </c>
      <c r="O376">
        <f>COUNTIF(A376,"*Linear*")</f>
        <v>0</v>
      </c>
      <c r="P376" t="str">
        <f>LEFT(A376, FIND("_", A376)-1)</f>
        <v>Bagging</v>
      </c>
      <c r="Q376" t="str">
        <f>IF(COUNTIF(A376,"*Hard*")=1,"Hard",IF(COUNTIF(A376,"*Medium*")=1,"Medium","Easy"))</f>
        <v>Medium</v>
      </c>
      <c r="R376" t="str">
        <f>_xlfn.CONCAT(B376," &amp; ", C376 )</f>
        <v>118445 &amp; 32326</v>
      </c>
      <c r="S376" t="str">
        <f>_xlfn.CONCAT(D376," &amp; ", E376)</f>
        <v>13617 &amp; 13004</v>
      </c>
      <c r="T376" t="str">
        <f>_xlfn.CONCAT(TEXT(ROUND(K376,3),"#,##0.000")," &amp; Precision \cr")</f>
        <v>0.287 &amp; Precision \cr</v>
      </c>
      <c r="U376" t="str">
        <f>_xlfn.CONCAT(TEXT(ROUND(L376,3),"#,##0.000")," &amp; Recall \cr")</f>
        <v>0.488 &amp; Recall \cr</v>
      </c>
      <c r="V376" t="str">
        <f>_xlfn.CONCAT(TEXT(ROUND(M376,3),"#,##0.000")," &amp; F1 \cr")</f>
        <v>0.361 &amp; F1 \cr</v>
      </c>
      <c r="W376" t="str">
        <f>_xlfn.CONCAT(TEXT(ROUND(J376,3),"#,##0.000")," &amp; AUC \cr")</f>
        <v>0.695 &amp; AUC \cr</v>
      </c>
      <c r="X376" t="str">
        <f>_xlfn.CONCAT(TEXT(ROUND(I376,3),"#,##0.000")," &amp; $p$ \cr")</f>
        <v>0.800 &amp; $p$ \cr</v>
      </c>
      <c r="Y376" t="str">
        <f>_xlfn.CONCAT(A376," &amp; ",TEXT(ROUND(K376,4),"#,##0.0000"), " &amp; ", TEXT(ROUND(L376,4),"#,##0.0000"), " &amp; ", TEXT(ROUND(M376,4),"#,##0.0000"), " &amp; ", TEXT(ROUND(J376,4),"#,##0.0000"), " \cr")</f>
        <v>Bagging_Medium_Tomek_1_v2 &amp; 0.2869 &amp; 0.4885 &amp; 0.3615 &amp; 0.6953 \cr</v>
      </c>
    </row>
    <row r="377" spans="1:25" x14ac:dyDescent="0.2">
      <c r="A377" t="s">
        <v>400</v>
      </c>
      <c r="B377">
        <v>118157</v>
      </c>
      <c r="C377">
        <v>32614</v>
      </c>
      <c r="D377">
        <v>13541</v>
      </c>
      <c r="E377">
        <v>13080</v>
      </c>
      <c r="F377">
        <f>B377+C377</f>
        <v>150771</v>
      </c>
      <c r="G377">
        <f>D377+E377</f>
        <v>26621</v>
      </c>
      <c r="H377">
        <f>B377+C377+D377+E377</f>
        <v>177392</v>
      </c>
      <c r="I377">
        <v>0.8</v>
      </c>
      <c r="J377">
        <v>0.69538703465923102</v>
      </c>
      <c r="K377">
        <f>E377/(C377+E377+0.00001)</f>
        <v>0.28625202427315355</v>
      </c>
      <c r="L377">
        <f>E377/(D377+E377+0.00001)</f>
        <v>0.49134142200092357</v>
      </c>
      <c r="M377">
        <f>2/(1/(K377+0.00001)+1/(L377+0.00001))</f>
        <v>0.36176136965075484</v>
      </c>
      <c r="N377">
        <f>(B377+E377)/(B377+C377+D377+E377)</f>
        <v>0.73981352033913594</v>
      </c>
      <c r="O377">
        <f>COUNTIF(A377,"*Linear*")</f>
        <v>0</v>
      </c>
      <c r="P377" t="str">
        <f>LEFT(A377, FIND("_", A377)-1)</f>
        <v>Bagging</v>
      </c>
      <c r="Q377" t="str">
        <f>IF(COUNTIF(A377,"*Hard*")=1,"Hard",IF(COUNTIF(A377,"*Medium*")=1,"Medium","Easy"))</f>
        <v>Medium</v>
      </c>
      <c r="R377" t="str">
        <f>_xlfn.CONCAT(B377," &amp; ", C377 )</f>
        <v>118157 &amp; 32614</v>
      </c>
      <c r="S377" t="str">
        <f>_xlfn.CONCAT(D377," &amp; ", E377)</f>
        <v>13541 &amp; 13080</v>
      </c>
      <c r="T377" t="str">
        <f>_xlfn.CONCAT(TEXT(ROUND(K377,3),"#,##0.000")," &amp; Precision \cr")</f>
        <v>0.286 &amp; Precision \cr</v>
      </c>
      <c r="U377" t="str">
        <f>_xlfn.CONCAT(TEXT(ROUND(L377,3),"#,##0.000")," &amp; Recall \cr")</f>
        <v>0.491 &amp; Recall \cr</v>
      </c>
      <c r="V377" t="str">
        <f>_xlfn.CONCAT(TEXT(ROUND(M377,3),"#,##0.000")," &amp; F1 \cr")</f>
        <v>0.362 &amp; F1 \cr</v>
      </c>
      <c r="W377" t="str">
        <f>_xlfn.CONCAT(TEXT(ROUND(J377,3),"#,##0.000")," &amp; AUC \cr")</f>
        <v>0.695 &amp; AUC \cr</v>
      </c>
      <c r="X377" t="str">
        <f>_xlfn.CONCAT(TEXT(ROUND(I377,3),"#,##0.000")," &amp; $p$ \cr")</f>
        <v>0.800 &amp; $p$ \cr</v>
      </c>
      <c r="Y377" t="str">
        <f>_xlfn.CONCAT(A377," &amp; ",TEXT(ROUND(K377,4),"#,##0.0000"), " &amp; ", TEXT(ROUND(L377,4),"#,##0.0000"), " &amp; ", TEXT(ROUND(M377,4),"#,##0.0000"), " &amp; ", TEXT(ROUND(J377,4),"#,##0.0000"), " \cr")</f>
        <v>Bagging_Medium_Tomek_2_v2 &amp; 0.2863 &amp; 0.4913 &amp; 0.3618 &amp; 0.6954 \cr</v>
      </c>
    </row>
    <row r="378" spans="1:25" x14ac:dyDescent="0.2">
      <c r="A378" t="s">
        <v>38</v>
      </c>
      <c r="B378">
        <v>118664</v>
      </c>
      <c r="C378">
        <v>32107</v>
      </c>
      <c r="D378">
        <v>13772</v>
      </c>
      <c r="E378">
        <v>12849</v>
      </c>
      <c r="F378">
        <f>B378+C378</f>
        <v>150771</v>
      </c>
      <c r="G378">
        <f>D378+E378</f>
        <v>26621</v>
      </c>
      <c r="H378">
        <f>B378+C378+D378+E378</f>
        <v>177392</v>
      </c>
      <c r="I378">
        <v>0.79</v>
      </c>
      <c r="J378">
        <v>0.69403892419145397</v>
      </c>
      <c r="K378">
        <f>E378/(C378+E378+0.00001)</f>
        <v>0.2858127946690513</v>
      </c>
      <c r="L378">
        <f>E378/(D378+E378+0.00001)</f>
        <v>0.48266406202521916</v>
      </c>
      <c r="M378">
        <f>2/(1/(K378+0.00001)+1/(L378+0.00001))</f>
        <v>0.3590366001384836</v>
      </c>
      <c r="N378">
        <f>(B378+E378)/(B378+C378+D378+E378)</f>
        <v>0.74136939659060164</v>
      </c>
      <c r="O378">
        <f>COUNTIF(A378,"*Linear*")</f>
        <v>0</v>
      </c>
      <c r="P378" t="str">
        <f>LEFT(A378, FIND("_", A378)-1)</f>
        <v>Bagging</v>
      </c>
      <c r="Q378" t="str">
        <f>IF(COUNTIF(A378,"*Hard*")=1,"Hard",IF(COUNTIF(A378,"*Medium*")=1,"Medium","Easy"))</f>
        <v>Medium</v>
      </c>
      <c r="R378" t="str">
        <f>_xlfn.CONCAT(B378," &amp; ", C378 )</f>
        <v>118664 &amp; 32107</v>
      </c>
      <c r="S378" t="str">
        <f>_xlfn.CONCAT(D378," &amp; ", E378)</f>
        <v>13772 &amp; 12849</v>
      </c>
      <c r="T378" t="str">
        <f>_xlfn.CONCAT(TEXT(ROUND(K378,3),"#,##0.000")," &amp; Precision \cr")</f>
        <v>0.286 &amp; Precision \cr</v>
      </c>
      <c r="U378" t="str">
        <f>_xlfn.CONCAT(TEXT(ROUND(L378,3),"#,##0.000")," &amp; Recall \cr")</f>
        <v>0.483 &amp; Recall \cr</v>
      </c>
      <c r="V378" t="str">
        <f>_xlfn.CONCAT(TEXT(ROUND(M378,3),"#,##0.000")," &amp; F1 \cr")</f>
        <v>0.359 &amp; F1 \cr</v>
      </c>
      <c r="W378" t="str">
        <f>_xlfn.CONCAT(TEXT(ROUND(J378,3),"#,##0.000")," &amp; AUC \cr")</f>
        <v>0.694 &amp; AUC \cr</v>
      </c>
      <c r="X378" t="str">
        <f>_xlfn.CONCAT(TEXT(ROUND(I378,3),"#,##0.000")," &amp; $p$ \cr")</f>
        <v>0.790 &amp; $p$ \cr</v>
      </c>
      <c r="Y378" t="str">
        <f>_xlfn.CONCAT(A378," &amp; ",TEXT(ROUND(K378,4),"#,##0.0000"), " &amp; ", TEXT(ROUND(L378,4),"#,##0.0000"), " &amp; ", TEXT(ROUND(M378,4),"#,##0.0000"), " &amp; ", TEXT(ROUND(J378,4),"#,##0.0000"), " \cr")</f>
        <v>Bagging_Medium_Tomek_0_v2 &amp; 0.2858 &amp; 0.4827 &amp; 0.3590 &amp; 0.6940 \cr</v>
      </c>
    </row>
    <row r="379" spans="1:25" x14ac:dyDescent="0.2">
      <c r="A379" t="s">
        <v>318</v>
      </c>
      <c r="B379">
        <v>104972</v>
      </c>
      <c r="C379">
        <v>45799</v>
      </c>
      <c r="D379">
        <v>8536</v>
      </c>
      <c r="E379">
        <v>18085</v>
      </c>
      <c r="F379">
        <f>B379+C379</f>
        <v>150771</v>
      </c>
      <c r="G379">
        <f>D379+E379</f>
        <v>26621</v>
      </c>
      <c r="H379">
        <f>B379+C379+D379+E379</f>
        <v>177392</v>
      </c>
      <c r="I379">
        <v>0.73432426659915995</v>
      </c>
      <c r="J379">
        <v>0.75543277193231795</v>
      </c>
      <c r="K379">
        <f>E379/(C379+E379+0.00001)</f>
        <v>0.28309122780616564</v>
      </c>
      <c r="L379">
        <f>E379/(D379+E379+0.00001)</f>
        <v>0.67935088814118516</v>
      </c>
      <c r="M379">
        <f>2/(1/(K379+0.00001)+1/(L379+0.00001))</f>
        <v>0.39965812340976858</v>
      </c>
      <c r="N379">
        <f>(B379+E379)/(B379+C379+D379+E379)</f>
        <v>0.69370095607468207</v>
      </c>
      <c r="O379">
        <f>COUNTIF(A379,"*Linear*")</f>
        <v>0</v>
      </c>
      <c r="P379" t="str">
        <f>LEFT(A379, FIND("_", A379)-1)</f>
        <v>LRC</v>
      </c>
      <c r="Q379" t="str">
        <f>IF(COUNTIF(A379,"*Hard*")=1,"Hard",IF(COUNTIF(A379,"*Medium*")=1,"Medium","Easy"))</f>
        <v>Hard</v>
      </c>
      <c r="R379" t="str">
        <f>_xlfn.CONCAT(B379," &amp; ", C379 )</f>
        <v>104972 &amp; 45799</v>
      </c>
      <c r="S379" t="str">
        <f>_xlfn.CONCAT(D379," &amp; ", E379)</f>
        <v>8536 &amp; 18085</v>
      </c>
      <c r="T379" t="str">
        <f>_xlfn.CONCAT(TEXT(ROUND(K379,3),"#,##0.000")," &amp; Precision \cr")</f>
        <v>0.283 &amp; Precision \cr</v>
      </c>
      <c r="U379" t="str">
        <f>_xlfn.CONCAT(TEXT(ROUND(L379,3),"#,##0.000")," &amp; Recall \cr")</f>
        <v>0.679 &amp; Recall \cr</v>
      </c>
      <c r="V379" t="str">
        <f>_xlfn.CONCAT(TEXT(ROUND(M379,3),"#,##0.000")," &amp; F1 \cr")</f>
        <v>0.400 &amp; F1 \cr</v>
      </c>
      <c r="W379" t="str">
        <f>_xlfn.CONCAT(TEXT(ROUND(J379,3),"#,##0.000")," &amp; AUC \cr")</f>
        <v>0.755 &amp; AUC \cr</v>
      </c>
      <c r="X379" t="str">
        <f>_xlfn.CONCAT(TEXT(ROUND(I379,3),"#,##0.000")," &amp; $p$ \cr")</f>
        <v>0.734 &amp; $p$ \cr</v>
      </c>
      <c r="Y379" t="str">
        <f>_xlfn.CONCAT(A379," &amp; ",TEXT(ROUND(K379,4),"#,##0.0000"), " &amp; ", TEXT(ROUND(L379,4),"#,##0.0000"), " &amp; ", TEXT(ROUND(M379,4),"#,##0.0000"), " &amp; ", TEXT(ROUND(J379,4),"#,##0.0000"), " \cr")</f>
        <v>LRC_Hard_Tomek_0_alpha_balanced_v1 &amp; 0.2831 &amp; 0.6794 &amp; 0.3997 &amp; 0.7554 \cr</v>
      </c>
    </row>
    <row r="380" spans="1:25" x14ac:dyDescent="0.2">
      <c r="A380" t="s">
        <v>36</v>
      </c>
      <c r="B380">
        <v>118485</v>
      </c>
      <c r="C380">
        <v>32286</v>
      </c>
      <c r="D380">
        <v>13935</v>
      </c>
      <c r="E380">
        <v>12686</v>
      </c>
      <c r="F380">
        <f>B380+C380</f>
        <v>150771</v>
      </c>
      <c r="G380">
        <f>D380+E380</f>
        <v>26621</v>
      </c>
      <c r="H380">
        <f>B380+C380+D380+E380</f>
        <v>177392</v>
      </c>
      <c r="I380">
        <v>0.81</v>
      </c>
      <c r="J380">
        <v>0.68946464950403596</v>
      </c>
      <c r="K380">
        <f>E380/(C380+E380+0.00001)</f>
        <v>0.28208663161921044</v>
      </c>
      <c r="L380">
        <f>E380/(D380+E380+0.00001)</f>
        <v>0.47654107641465721</v>
      </c>
      <c r="M380">
        <f>2/(1/(K380+0.00001)+1/(L380+0.00001))</f>
        <v>0.35440284608381728</v>
      </c>
      <c r="N380">
        <f>(B380+E380)/(B380+C380+D380+E380)</f>
        <v>0.73944146297465496</v>
      </c>
      <c r="O380">
        <f>COUNTIF(A380,"*Linear*")</f>
        <v>0</v>
      </c>
      <c r="P380" t="str">
        <f>LEFT(A380, FIND("_", A380)-1)</f>
        <v>Bagging</v>
      </c>
      <c r="Q380" t="str">
        <f>IF(COUNTIF(A380,"*Hard*")=1,"Hard",IF(COUNTIF(A380,"*Medium*")=1,"Medium","Easy"))</f>
        <v>Medium</v>
      </c>
      <c r="R380" t="str">
        <f>_xlfn.CONCAT(B380," &amp; ", C380 )</f>
        <v>118485 &amp; 32286</v>
      </c>
      <c r="S380" t="str">
        <f>_xlfn.CONCAT(D380," &amp; ", E380)</f>
        <v>13935 &amp; 12686</v>
      </c>
      <c r="T380" t="str">
        <f>_xlfn.CONCAT(TEXT(ROUND(K380,3),"#,##0.000")," &amp; Precision \cr")</f>
        <v>0.282 &amp; Precision \cr</v>
      </c>
      <c r="U380" t="str">
        <f>_xlfn.CONCAT(TEXT(ROUND(L380,3),"#,##0.000")," &amp; Recall \cr")</f>
        <v>0.477 &amp; Recall \cr</v>
      </c>
      <c r="V380" t="str">
        <f>_xlfn.CONCAT(TEXT(ROUND(M380,3),"#,##0.000")," &amp; F1 \cr")</f>
        <v>0.354 &amp; F1 \cr</v>
      </c>
      <c r="W380" t="str">
        <f>_xlfn.CONCAT(TEXT(ROUND(J380,3),"#,##0.000")," &amp; AUC \cr")</f>
        <v>0.689 &amp; AUC \cr</v>
      </c>
      <c r="X380" t="str">
        <f>_xlfn.CONCAT(TEXT(ROUND(I380,3),"#,##0.000")," &amp; $p$ \cr")</f>
        <v>0.810 &amp; $p$ \cr</v>
      </c>
      <c r="Y380" t="str">
        <f>_xlfn.CONCAT(A380," &amp; ",TEXT(ROUND(K380,4),"#,##0.0000"), " &amp; ", TEXT(ROUND(L380,4),"#,##0.0000"), " &amp; ", TEXT(ROUND(M380,4),"#,##0.0000"), " &amp; ", TEXT(ROUND(J380,4),"#,##0.0000"), " \cr")</f>
        <v>Bagging_Medium_Tomek_0_v1 &amp; 0.2821 &amp; 0.4765 &amp; 0.3544 &amp; 0.6895 \cr</v>
      </c>
    </row>
    <row r="381" spans="1:25" x14ac:dyDescent="0.2">
      <c r="A381" t="s">
        <v>330</v>
      </c>
      <c r="B381">
        <v>104312</v>
      </c>
      <c r="C381">
        <v>46459</v>
      </c>
      <c r="D381">
        <v>8399</v>
      </c>
      <c r="E381">
        <v>18222</v>
      </c>
      <c r="F381">
        <f>B381+C381</f>
        <v>150771</v>
      </c>
      <c r="G381">
        <f>D381+E381</f>
        <v>26621</v>
      </c>
      <c r="H381">
        <f>B381+C381+D381+E381</f>
        <v>177392</v>
      </c>
      <c r="I381">
        <v>0.74681760621735305</v>
      </c>
      <c r="J381">
        <v>0.75547187325670895</v>
      </c>
      <c r="K381">
        <f>E381/(C381+E381+0.00001)</f>
        <v>0.28172106178294692</v>
      </c>
      <c r="L381">
        <f>E381/(D381+E381+0.00001)</f>
        <v>0.68449720120036917</v>
      </c>
      <c r="M381">
        <f>2/(1/(K381+0.00001)+1/(L381+0.00001))</f>
        <v>0.39917057309824866</v>
      </c>
      <c r="N381">
        <f>(B381+E381)/(B381+C381+D381+E381)</f>
        <v>0.69075268332281048</v>
      </c>
      <c r="O381">
        <f>COUNTIF(A381,"*Linear*")</f>
        <v>0</v>
      </c>
      <c r="P381" t="str">
        <f>LEFT(A381, FIND("_", A381)-1)</f>
        <v>LRC</v>
      </c>
      <c r="Q381" t="str">
        <f>IF(COUNTIF(A381,"*Hard*")=1,"Hard",IF(COUNTIF(A381,"*Medium*")=1,"Medium","Easy"))</f>
        <v>Hard</v>
      </c>
      <c r="R381" t="str">
        <f>_xlfn.CONCAT(B381," &amp; ", C381 )</f>
        <v>104312 &amp; 46459</v>
      </c>
      <c r="S381" t="str">
        <f>_xlfn.CONCAT(D381," &amp; ", E381)</f>
        <v>8399 &amp; 18222</v>
      </c>
      <c r="T381" t="str">
        <f>_xlfn.CONCAT(TEXT(ROUND(K381,3),"#,##0.000")," &amp; Precision \cr")</f>
        <v>0.282 &amp; Precision \cr</v>
      </c>
      <c r="U381" t="str">
        <f>_xlfn.CONCAT(TEXT(ROUND(L381,3),"#,##0.000")," &amp; Recall \cr")</f>
        <v>0.684 &amp; Recall \cr</v>
      </c>
      <c r="V381" t="str">
        <f>_xlfn.CONCAT(TEXT(ROUND(M381,3),"#,##0.000")," &amp; F1 \cr")</f>
        <v>0.399 &amp; F1 \cr</v>
      </c>
      <c r="W381" t="str">
        <f>_xlfn.CONCAT(TEXT(ROUND(J381,3),"#,##0.000")," &amp; AUC \cr")</f>
        <v>0.755 &amp; AUC \cr</v>
      </c>
      <c r="X381" t="str">
        <f>_xlfn.CONCAT(TEXT(ROUND(I381,3),"#,##0.000")," &amp; $p$ \cr")</f>
        <v>0.747 &amp; $p$ \cr</v>
      </c>
      <c r="Y381" t="str">
        <f>_xlfn.CONCAT(A381," &amp; ",TEXT(ROUND(K381,4),"#,##0.0000"), " &amp; ", TEXT(ROUND(L381,4),"#,##0.0000"), " &amp; ", TEXT(ROUND(M381,4),"#,##0.0000"), " &amp; ", TEXT(ROUND(J381,4),"#,##0.0000"), " \cr")</f>
        <v>LRC_Hard_Tomek_1_alpha_balanced_v1 &amp; 0.2817 &amp; 0.6845 &amp; 0.3992 &amp; 0.7555 \cr</v>
      </c>
    </row>
    <row r="382" spans="1:25" x14ac:dyDescent="0.2">
      <c r="A382" t="s">
        <v>342</v>
      </c>
      <c r="B382">
        <v>104186</v>
      </c>
      <c r="C382">
        <v>46585</v>
      </c>
      <c r="D382">
        <v>8374</v>
      </c>
      <c r="E382">
        <v>18247</v>
      </c>
      <c r="F382">
        <f>B382+C382</f>
        <v>150771</v>
      </c>
      <c r="G382">
        <f>D382+E382</f>
        <v>26621</v>
      </c>
      <c r="H382">
        <f>B382+C382+D382+E382</f>
        <v>177392</v>
      </c>
      <c r="I382">
        <v>0.74739856926570603</v>
      </c>
      <c r="J382">
        <v>0.75547361305885097</v>
      </c>
      <c r="K382">
        <f>E382/(C382+E382+0.00001)</f>
        <v>0.28145051821917411</v>
      </c>
      <c r="L382">
        <f>E382/(D382+E382+0.00001)</f>
        <v>0.68543630942284806</v>
      </c>
      <c r="M382">
        <f>2/(1/(K382+0.00001)+1/(L382+0.00001))</f>
        <v>0.39905825038398046</v>
      </c>
      <c r="N382">
        <f>(B382+E382)/(B382+C382+D382+E382)</f>
        <v>0.69018332281049877</v>
      </c>
      <c r="O382">
        <f>COUNTIF(A382,"*Linear*")</f>
        <v>0</v>
      </c>
      <c r="P382" t="str">
        <f>LEFT(A382, FIND("_", A382)-1)</f>
        <v>LRC</v>
      </c>
      <c r="Q382" t="str">
        <f>IF(COUNTIF(A382,"*Hard*")=1,"Hard",IF(COUNTIF(A382,"*Medium*")=1,"Medium","Easy"))</f>
        <v>Hard</v>
      </c>
      <c r="R382" t="str">
        <f>_xlfn.CONCAT(B382," &amp; ", C382 )</f>
        <v>104186 &amp; 46585</v>
      </c>
      <c r="S382" t="str">
        <f>_xlfn.CONCAT(D382," &amp; ", E382)</f>
        <v>8374 &amp; 18247</v>
      </c>
      <c r="T382" t="str">
        <f>_xlfn.CONCAT(TEXT(ROUND(K382,3),"#,##0.000")," &amp; Precision \cr")</f>
        <v>0.281 &amp; Precision \cr</v>
      </c>
      <c r="U382" t="str">
        <f>_xlfn.CONCAT(TEXT(ROUND(L382,3),"#,##0.000")," &amp; Recall \cr")</f>
        <v>0.685 &amp; Recall \cr</v>
      </c>
      <c r="V382" t="str">
        <f>_xlfn.CONCAT(TEXT(ROUND(M382,3),"#,##0.000")," &amp; F1 \cr")</f>
        <v>0.399 &amp; F1 \cr</v>
      </c>
      <c r="W382" t="str">
        <f>_xlfn.CONCAT(TEXT(ROUND(J382,3),"#,##0.000")," &amp; AUC \cr")</f>
        <v>0.755 &amp; AUC \cr</v>
      </c>
      <c r="X382" t="str">
        <f>_xlfn.CONCAT(TEXT(ROUND(I382,3),"#,##0.000")," &amp; $p$ \cr")</f>
        <v>0.747 &amp; $p$ \cr</v>
      </c>
      <c r="Y382" t="str">
        <f>_xlfn.CONCAT(A382," &amp; ",TEXT(ROUND(K382,4),"#,##0.0000"), " &amp; ", TEXT(ROUND(L382,4),"#,##0.0000"), " &amp; ", TEXT(ROUND(M382,4),"#,##0.0000"), " &amp; ", TEXT(ROUND(J382,4),"#,##0.0000"), " \cr")</f>
        <v>LRC_Hard_Tomek_2_alpha_balanced_v1 &amp; 0.2815 &amp; 0.6854 &amp; 0.3991 &amp; 0.7555 \cr</v>
      </c>
    </row>
    <row r="383" spans="1:25" x14ac:dyDescent="0.2">
      <c r="A383" t="s">
        <v>394</v>
      </c>
      <c r="B383">
        <v>118000</v>
      </c>
      <c r="C383">
        <v>32771</v>
      </c>
      <c r="D383">
        <v>13791</v>
      </c>
      <c r="E383">
        <v>12830</v>
      </c>
      <c r="F383">
        <f>B383+C383</f>
        <v>150771</v>
      </c>
      <c r="G383">
        <f>D383+E383</f>
        <v>26621</v>
      </c>
      <c r="H383">
        <f>B383+C383+D383+E383</f>
        <v>177392</v>
      </c>
      <c r="I383">
        <v>0.81</v>
      </c>
      <c r="J383">
        <v>0.69401255035562703</v>
      </c>
      <c r="K383">
        <f>E383/(C383+E383+0.00001)</f>
        <v>0.28135347902867186</v>
      </c>
      <c r="L383">
        <f>E383/(D383+E383+0.00001)</f>
        <v>0.48195033977613527</v>
      </c>
      <c r="M383">
        <f>2/(1/(K383+0.00001)+1/(L383+0.00001))</f>
        <v>0.35530409142893682</v>
      </c>
      <c r="N383">
        <f>(B383+E383)/(B383+C383+D383+E383)</f>
        <v>0.73751916659150352</v>
      </c>
      <c r="O383">
        <f>COUNTIF(A383,"*Linear*")</f>
        <v>0</v>
      </c>
      <c r="P383" t="str">
        <f>LEFT(A383, FIND("_", A383)-1)</f>
        <v>Bagging</v>
      </c>
      <c r="Q383" t="str">
        <f>IF(COUNTIF(A383,"*Hard*")=1,"Hard",IF(COUNTIF(A383,"*Medium*")=1,"Medium","Easy"))</f>
        <v>Medium</v>
      </c>
      <c r="R383" t="str">
        <f>_xlfn.CONCAT(B383," &amp; ", C383 )</f>
        <v>118000 &amp; 32771</v>
      </c>
      <c r="S383" t="str">
        <f>_xlfn.CONCAT(D383," &amp; ", E383)</f>
        <v>13791 &amp; 12830</v>
      </c>
      <c r="T383" t="str">
        <f>_xlfn.CONCAT(TEXT(ROUND(K383,3),"#,##0.000")," &amp; Precision \cr")</f>
        <v>0.281 &amp; Precision \cr</v>
      </c>
      <c r="U383" t="str">
        <f>_xlfn.CONCAT(TEXT(ROUND(L383,3),"#,##0.000")," &amp; Recall \cr")</f>
        <v>0.482 &amp; Recall \cr</v>
      </c>
      <c r="V383" t="str">
        <f>_xlfn.CONCAT(TEXT(ROUND(M383,3),"#,##0.000")," &amp; F1 \cr")</f>
        <v>0.355 &amp; F1 \cr</v>
      </c>
      <c r="W383" t="str">
        <f>_xlfn.CONCAT(TEXT(ROUND(J383,3),"#,##0.000")," &amp; AUC \cr")</f>
        <v>0.694 &amp; AUC \cr</v>
      </c>
      <c r="X383" t="str">
        <f>_xlfn.CONCAT(TEXT(ROUND(I383,3),"#,##0.000")," &amp; $p$ \cr")</f>
        <v>0.810 &amp; $p$ \cr</v>
      </c>
      <c r="Y383" t="str">
        <f>_xlfn.CONCAT(A383," &amp; ",TEXT(ROUND(K383,4),"#,##0.0000"), " &amp; ", TEXT(ROUND(L383,4),"#,##0.0000"), " &amp; ", TEXT(ROUND(M383,4),"#,##0.0000"), " &amp; ", TEXT(ROUND(J383,4),"#,##0.0000"), " \cr")</f>
        <v>Bagging_Medium_Tomek_1_v1 &amp; 0.2814 &amp; 0.4820 &amp; 0.3553 &amp; 0.6940 \cr</v>
      </c>
    </row>
    <row r="384" spans="1:25" x14ac:dyDescent="0.2">
      <c r="A384" t="s">
        <v>320</v>
      </c>
      <c r="B384">
        <v>104761</v>
      </c>
      <c r="C384">
        <v>46010</v>
      </c>
      <c r="D384">
        <v>8640</v>
      </c>
      <c r="E384">
        <v>17981</v>
      </c>
      <c r="F384">
        <f>B384+C384</f>
        <v>150771</v>
      </c>
      <c r="G384">
        <f>D384+E384</f>
        <v>26621</v>
      </c>
      <c r="H384">
        <f>B384+C384+D384+E384</f>
        <v>177392</v>
      </c>
      <c r="I384">
        <v>0.73700330477050802</v>
      </c>
      <c r="J384">
        <v>0.75294437675331805</v>
      </c>
      <c r="K384">
        <f>E384/(C384+E384+0.00001)</f>
        <v>0.28099263954603104</v>
      </c>
      <c r="L384">
        <f>E384/(D384+E384+0.00001)</f>
        <v>0.67544419793567323</v>
      </c>
      <c r="M384">
        <f>2/(1/(K384+0.00001)+1/(L384+0.00001))</f>
        <v>0.39689070133497206</v>
      </c>
      <c r="N384">
        <f>(B384+E384)/(B384+C384+D384+E384)</f>
        <v>0.69192522774420495</v>
      </c>
      <c r="O384">
        <f>COUNTIF(A384,"*Linear*")</f>
        <v>0</v>
      </c>
      <c r="P384" t="str">
        <f>LEFT(A384, FIND("_", A384)-1)</f>
        <v>LRC</v>
      </c>
      <c r="Q384" t="str">
        <f>IF(COUNTIF(A384,"*Hard*")=1,"Hard",IF(COUNTIF(A384,"*Medium*")=1,"Medium","Easy"))</f>
        <v>Hard</v>
      </c>
      <c r="R384" t="str">
        <f>_xlfn.CONCAT(B384," &amp; ", C384 )</f>
        <v>104761 &amp; 46010</v>
      </c>
      <c r="S384" t="str">
        <f>_xlfn.CONCAT(D384," &amp; ", E384)</f>
        <v>8640 &amp; 17981</v>
      </c>
      <c r="T384" t="str">
        <f>_xlfn.CONCAT(TEXT(ROUND(K384,3),"#,##0.000")," &amp; Precision \cr")</f>
        <v>0.281 &amp; Precision \cr</v>
      </c>
      <c r="U384" t="str">
        <f>_xlfn.CONCAT(TEXT(ROUND(L384,3),"#,##0.000")," &amp; Recall \cr")</f>
        <v>0.675 &amp; Recall \cr</v>
      </c>
      <c r="V384" t="str">
        <f>_xlfn.CONCAT(TEXT(ROUND(M384,3),"#,##0.000")," &amp; F1 \cr")</f>
        <v>0.397 &amp; F1 \cr</v>
      </c>
      <c r="W384" t="str">
        <f>_xlfn.CONCAT(TEXT(ROUND(J384,3),"#,##0.000")," &amp; AUC \cr")</f>
        <v>0.753 &amp; AUC \cr</v>
      </c>
      <c r="X384" t="str">
        <f>_xlfn.CONCAT(TEXT(ROUND(I384,3),"#,##0.000")," &amp; $p$ \cr")</f>
        <v>0.737 &amp; $p$ \cr</v>
      </c>
      <c r="Y384" t="str">
        <f>_xlfn.CONCAT(A384," &amp; ",TEXT(ROUND(K384,4),"#,##0.0000"), " &amp; ", TEXT(ROUND(L384,4),"#,##0.0000"), " &amp; ", TEXT(ROUND(M384,4),"#,##0.0000"), " &amp; ", TEXT(ROUND(J384,4),"#,##0.0000"), " \cr")</f>
        <v>LRC_Hard_Tomek_0_alpha_balanced_v2 &amp; 0.2810 &amp; 0.6754 &amp; 0.3969 &amp; 0.7529 \cr</v>
      </c>
    </row>
    <row r="385" spans="1:25" x14ac:dyDescent="0.2">
      <c r="A385" t="s">
        <v>398</v>
      </c>
      <c r="B385">
        <v>117894</v>
      </c>
      <c r="C385">
        <v>32877</v>
      </c>
      <c r="D385">
        <v>13810</v>
      </c>
      <c r="E385">
        <v>12811</v>
      </c>
      <c r="F385">
        <f>B385+C385</f>
        <v>150771</v>
      </c>
      <c r="G385">
        <f>D385+E385</f>
        <v>26621</v>
      </c>
      <c r="H385">
        <f>B385+C385+D385+E385</f>
        <v>177392</v>
      </c>
      <c r="I385">
        <v>0.82</v>
      </c>
      <c r="J385">
        <v>0.69161902683908705</v>
      </c>
      <c r="K385">
        <f>E385/(C385+E385+0.00001)</f>
        <v>0.28040185600586542</v>
      </c>
      <c r="L385">
        <f>E385/(D385+E385+0.00001)</f>
        <v>0.48123661752705132</v>
      </c>
      <c r="M385">
        <f>2/(1/(K385+0.00001)+1/(L385+0.00001))</f>
        <v>0.35435109542301513</v>
      </c>
      <c r="N385">
        <f>(B385+E385)/(B385+C385+D385+E385)</f>
        <v>0.73681451249210783</v>
      </c>
      <c r="O385">
        <f>COUNTIF(A385,"*Linear*")</f>
        <v>0</v>
      </c>
      <c r="P385" t="str">
        <f>LEFT(A385, FIND("_", A385)-1)</f>
        <v>Bagging</v>
      </c>
      <c r="Q385" t="str">
        <f>IF(COUNTIF(A385,"*Hard*")=1,"Hard",IF(COUNTIF(A385,"*Medium*")=1,"Medium","Easy"))</f>
        <v>Medium</v>
      </c>
      <c r="R385" t="str">
        <f>_xlfn.CONCAT(B385," &amp; ", C385 )</f>
        <v>117894 &amp; 32877</v>
      </c>
      <c r="S385" t="str">
        <f>_xlfn.CONCAT(D385," &amp; ", E385)</f>
        <v>13810 &amp; 12811</v>
      </c>
      <c r="T385" t="str">
        <f>_xlfn.CONCAT(TEXT(ROUND(K385,3),"#,##0.000")," &amp; Precision \cr")</f>
        <v>0.280 &amp; Precision \cr</v>
      </c>
      <c r="U385" t="str">
        <f>_xlfn.CONCAT(TEXT(ROUND(L385,3),"#,##0.000")," &amp; Recall \cr")</f>
        <v>0.481 &amp; Recall \cr</v>
      </c>
      <c r="V385" t="str">
        <f>_xlfn.CONCAT(TEXT(ROUND(M385,3),"#,##0.000")," &amp; F1 \cr")</f>
        <v>0.354 &amp; F1 \cr</v>
      </c>
      <c r="W385" t="str">
        <f>_xlfn.CONCAT(TEXT(ROUND(J385,3),"#,##0.000")," &amp; AUC \cr")</f>
        <v>0.692 &amp; AUC \cr</v>
      </c>
      <c r="X385" t="str">
        <f>_xlfn.CONCAT(TEXT(ROUND(I385,3),"#,##0.000")," &amp; $p$ \cr")</f>
        <v>0.820 &amp; $p$ \cr</v>
      </c>
      <c r="Y385" t="str">
        <f>_xlfn.CONCAT(A385," &amp; ",TEXT(ROUND(K385,4),"#,##0.0000"), " &amp; ", TEXT(ROUND(L385,4),"#,##0.0000"), " &amp; ", TEXT(ROUND(M385,4),"#,##0.0000"), " &amp; ", TEXT(ROUND(J385,4),"#,##0.0000"), " \cr")</f>
        <v>Bagging_Medium_Tomek_2_v1 &amp; 0.2804 &amp; 0.4812 &amp; 0.3544 &amp; 0.6916 \cr</v>
      </c>
    </row>
    <row r="386" spans="1:25" x14ac:dyDescent="0.2">
      <c r="A386" t="s">
        <v>332</v>
      </c>
      <c r="B386">
        <v>104098</v>
      </c>
      <c r="C386">
        <v>46673</v>
      </c>
      <c r="D386">
        <v>8501</v>
      </c>
      <c r="E386">
        <v>18120</v>
      </c>
      <c r="F386">
        <f>B386+C386</f>
        <v>150771</v>
      </c>
      <c r="G386">
        <f>D386+E386</f>
        <v>26621</v>
      </c>
      <c r="H386">
        <f>B386+C386+D386+E386</f>
        <v>177392</v>
      </c>
      <c r="I386">
        <v>0.74905369460609095</v>
      </c>
      <c r="J386">
        <v>0.75303775502124304</v>
      </c>
      <c r="K386">
        <f>E386/(C386+E386+0.00001)</f>
        <v>0.27965983975434694</v>
      </c>
      <c r="L386">
        <f>E386/(D386+E386+0.00001)</f>
        <v>0.68066563965265559</v>
      </c>
      <c r="M386">
        <f>2/(1/(K386+0.00001)+1/(L386+0.00001))</f>
        <v>0.39644992588269934</v>
      </c>
      <c r="N386">
        <f>(B386+E386)/(B386+C386+D386+E386)</f>
        <v>0.68897131775953824</v>
      </c>
      <c r="O386">
        <f>COUNTIF(A386,"*Linear*")</f>
        <v>0</v>
      </c>
      <c r="P386" t="str">
        <f>LEFT(A386, FIND("_", A386)-1)</f>
        <v>LRC</v>
      </c>
      <c r="Q386" t="str">
        <f>IF(COUNTIF(A386,"*Hard*")=1,"Hard",IF(COUNTIF(A386,"*Medium*")=1,"Medium","Easy"))</f>
        <v>Hard</v>
      </c>
      <c r="R386" t="str">
        <f>_xlfn.CONCAT(B386," &amp; ", C386 )</f>
        <v>104098 &amp; 46673</v>
      </c>
      <c r="S386" t="str">
        <f>_xlfn.CONCAT(D386," &amp; ", E386)</f>
        <v>8501 &amp; 18120</v>
      </c>
      <c r="T386" t="str">
        <f>_xlfn.CONCAT(TEXT(ROUND(K386,3),"#,##0.000")," &amp; Precision \cr")</f>
        <v>0.280 &amp; Precision \cr</v>
      </c>
      <c r="U386" t="str">
        <f>_xlfn.CONCAT(TEXT(ROUND(L386,3),"#,##0.000")," &amp; Recall \cr")</f>
        <v>0.681 &amp; Recall \cr</v>
      </c>
      <c r="V386" t="str">
        <f>_xlfn.CONCAT(TEXT(ROUND(M386,3),"#,##0.000")," &amp; F1 \cr")</f>
        <v>0.396 &amp; F1 \cr</v>
      </c>
      <c r="W386" t="str">
        <f>_xlfn.CONCAT(TEXT(ROUND(J386,3),"#,##0.000")," &amp; AUC \cr")</f>
        <v>0.753 &amp; AUC \cr</v>
      </c>
      <c r="X386" t="str">
        <f>_xlfn.CONCAT(TEXT(ROUND(I386,3),"#,##0.000")," &amp; $p$ \cr")</f>
        <v>0.749 &amp; $p$ \cr</v>
      </c>
      <c r="Y386" t="str">
        <f>_xlfn.CONCAT(A386," &amp; ",TEXT(ROUND(K386,4),"#,##0.0000"), " &amp; ", TEXT(ROUND(L386,4),"#,##0.0000"), " &amp; ", TEXT(ROUND(M386,4),"#,##0.0000"), " &amp; ", TEXT(ROUND(J386,4),"#,##0.0000"), " \cr")</f>
        <v>LRC_Hard_Tomek_1_alpha_balanced_v2 &amp; 0.2797 &amp; 0.6807 &amp; 0.3964 &amp; 0.7530 \cr</v>
      </c>
    </row>
    <row r="387" spans="1:25" x14ac:dyDescent="0.2">
      <c r="A387" t="s">
        <v>344</v>
      </c>
      <c r="B387">
        <v>103944</v>
      </c>
      <c r="C387">
        <v>46827</v>
      </c>
      <c r="D387">
        <v>8462</v>
      </c>
      <c r="E387">
        <v>18159</v>
      </c>
      <c r="F387">
        <f>B387+C387</f>
        <v>150771</v>
      </c>
      <c r="G387">
        <f>D387+E387</f>
        <v>26621</v>
      </c>
      <c r="H387">
        <f>B387+C387+D387+E387</f>
        <v>177392</v>
      </c>
      <c r="I387">
        <v>0.74954852710003195</v>
      </c>
      <c r="J387">
        <v>0.75304819483068997</v>
      </c>
      <c r="K387">
        <f>E387/(C387+E387+0.00001)</f>
        <v>0.27942941552343126</v>
      </c>
      <c r="L387">
        <f>E387/(D387+E387+0.00001)</f>
        <v>0.68213064847972249</v>
      </c>
      <c r="M387">
        <f>2/(1/(K387+0.00001)+1/(L387+0.00001))</f>
        <v>0.39646617323239941</v>
      </c>
      <c r="N387">
        <f>(B387+E387)/(B387+C387+D387+E387)</f>
        <v>0.68832303598809419</v>
      </c>
      <c r="O387">
        <f>COUNTIF(A387,"*Linear*")</f>
        <v>0</v>
      </c>
      <c r="P387" t="str">
        <f>LEFT(A387, FIND("_", A387)-1)</f>
        <v>LRC</v>
      </c>
      <c r="Q387" t="str">
        <f>IF(COUNTIF(A387,"*Hard*")=1,"Hard",IF(COUNTIF(A387,"*Medium*")=1,"Medium","Easy"))</f>
        <v>Hard</v>
      </c>
      <c r="R387" t="str">
        <f>_xlfn.CONCAT(B387," &amp; ", C387 )</f>
        <v>103944 &amp; 46827</v>
      </c>
      <c r="S387" t="str">
        <f>_xlfn.CONCAT(D387," &amp; ", E387)</f>
        <v>8462 &amp; 18159</v>
      </c>
      <c r="T387" t="str">
        <f>_xlfn.CONCAT(TEXT(ROUND(K387,3),"#,##0.000")," &amp; Precision \cr")</f>
        <v>0.279 &amp; Precision \cr</v>
      </c>
      <c r="U387" t="str">
        <f>_xlfn.CONCAT(TEXT(ROUND(L387,3),"#,##0.000")," &amp; Recall \cr")</f>
        <v>0.682 &amp; Recall \cr</v>
      </c>
      <c r="V387" t="str">
        <f>_xlfn.CONCAT(TEXT(ROUND(M387,3),"#,##0.000")," &amp; F1 \cr")</f>
        <v>0.396 &amp; F1 \cr</v>
      </c>
      <c r="W387" t="str">
        <f>_xlfn.CONCAT(TEXT(ROUND(J387,3),"#,##0.000")," &amp; AUC \cr")</f>
        <v>0.753 &amp; AUC \cr</v>
      </c>
      <c r="X387" t="str">
        <f>_xlfn.CONCAT(TEXT(ROUND(I387,3),"#,##0.000")," &amp; $p$ \cr")</f>
        <v>0.750 &amp; $p$ \cr</v>
      </c>
      <c r="Y387" t="str">
        <f>_xlfn.CONCAT(A387," &amp; ",TEXT(ROUND(K387,4),"#,##0.0000"), " &amp; ", TEXT(ROUND(L387,4),"#,##0.0000"), " &amp; ", TEXT(ROUND(M387,4),"#,##0.0000"), " &amp; ", TEXT(ROUND(J387,4),"#,##0.0000"), " \cr")</f>
        <v>LRC_Hard_Tomek_2_alpha_balanced_v2 &amp; 0.2794 &amp; 0.6821 &amp; 0.3965 &amp; 0.7530 \cr</v>
      </c>
    </row>
    <row r="388" spans="1:25" x14ac:dyDescent="0.2">
      <c r="A388" t="s">
        <v>44</v>
      </c>
      <c r="B388">
        <v>102695</v>
      </c>
      <c r="C388">
        <v>48076</v>
      </c>
      <c r="D388">
        <v>8961</v>
      </c>
      <c r="E388">
        <v>17660</v>
      </c>
      <c r="F388">
        <f>B388+C388</f>
        <v>150771</v>
      </c>
      <c r="G388">
        <f>D388+E388</f>
        <v>26621</v>
      </c>
      <c r="H388">
        <f>B388+C388+D388+E388</f>
        <v>177392</v>
      </c>
      <c r="I388">
        <v>0.52619477440683304</v>
      </c>
      <c r="J388">
        <v>0.73292870515975905</v>
      </c>
      <c r="K388">
        <f>E388/(C388+E388+0.00001)</f>
        <v>0.2686503589709367</v>
      </c>
      <c r="L388">
        <f>E388/(D388+E388+0.00001)</f>
        <v>0.66338604835904513</v>
      </c>
      <c r="M388">
        <f>2/(1/(K388+0.00001)+1/(L388+0.00001))</f>
        <v>0.38244084604837159</v>
      </c>
      <c r="N388">
        <f>(B388+E388)/(B388+C388+D388+E388)</f>
        <v>0.67846915306214484</v>
      </c>
      <c r="O388">
        <f>COUNTIF(A388,"*Linear*")</f>
        <v>0</v>
      </c>
      <c r="P388" t="str">
        <f>LEFT(A388, FIND("_", A388)-1)</f>
        <v>EEC</v>
      </c>
      <c r="Q388" t="str">
        <f>IF(COUNTIF(A388,"*Hard*")=1,"Hard",IF(COUNTIF(A388,"*Medium*")=1,"Medium","Easy"))</f>
        <v>Hard</v>
      </c>
      <c r="R388" t="str">
        <f>_xlfn.CONCAT(B388," &amp; ", C388 )</f>
        <v>102695 &amp; 48076</v>
      </c>
      <c r="S388" t="str">
        <f>_xlfn.CONCAT(D388," &amp; ", E388)</f>
        <v>8961 &amp; 17660</v>
      </c>
      <c r="T388" t="str">
        <f>_xlfn.CONCAT(TEXT(ROUND(K388,3),"#,##0.000")," &amp; Precision \cr")</f>
        <v>0.269 &amp; Precision \cr</v>
      </c>
      <c r="U388" t="str">
        <f>_xlfn.CONCAT(TEXT(ROUND(L388,3),"#,##0.000")," &amp; Recall \cr")</f>
        <v>0.663 &amp; Recall \cr</v>
      </c>
      <c r="V388" t="str">
        <f>_xlfn.CONCAT(TEXT(ROUND(M388,3),"#,##0.000")," &amp; F1 \cr")</f>
        <v>0.382 &amp; F1 \cr</v>
      </c>
      <c r="W388" t="str">
        <f>_xlfn.CONCAT(TEXT(ROUND(J388,3),"#,##0.000")," &amp; AUC \cr")</f>
        <v>0.733 &amp; AUC \cr</v>
      </c>
      <c r="X388" t="str">
        <f>_xlfn.CONCAT(TEXT(ROUND(I388,3),"#,##0.000")," &amp; $p$ \cr")</f>
        <v>0.526 &amp; $p$ \cr</v>
      </c>
      <c r="Y388" t="str">
        <f>_xlfn.CONCAT(A388," &amp; ",TEXT(ROUND(K388,4),"#,##0.0000"), " &amp; ", TEXT(ROUND(L388,4),"#,##0.0000"), " &amp; ", TEXT(ROUND(M388,4),"#,##0.0000"), " &amp; ", TEXT(ROUND(J388,4),"#,##0.0000"), " \cr")</f>
        <v>EEC_Hard_Tomek_0_v1 &amp; 0.2687 &amp; 0.6634 &amp; 0.3824 &amp; 0.7329 \cr</v>
      </c>
    </row>
    <row r="389" spans="1:25" x14ac:dyDescent="0.2">
      <c r="A389" t="s">
        <v>392</v>
      </c>
      <c r="B389">
        <v>103109</v>
      </c>
      <c r="C389">
        <v>47662</v>
      </c>
      <c r="D389">
        <v>9228</v>
      </c>
      <c r="E389">
        <v>17393</v>
      </c>
      <c r="F389">
        <f>B389+C389</f>
        <v>150771</v>
      </c>
      <c r="G389">
        <f>D389+E389</f>
        <v>26621</v>
      </c>
      <c r="H389">
        <f>B389+C389+D389+E389</f>
        <v>177392</v>
      </c>
      <c r="I389">
        <v>0.77129333333333305</v>
      </c>
      <c r="J389">
        <v>0.72819378990389105</v>
      </c>
      <c r="K389">
        <f>E389/(C389+E389+0.00001)</f>
        <v>0.26735838901431735</v>
      </c>
      <c r="L389">
        <f>E389/(D389+E389+0.00001)</f>
        <v>0.65335637254297119</v>
      </c>
      <c r="M389">
        <f>2/(1/(K389+0.00001)+1/(L389+0.00001))</f>
        <v>0.37945675944173257</v>
      </c>
      <c r="N389">
        <f>(B389+E389)/(B389+C389+D389+E389)</f>
        <v>0.67929782628303415</v>
      </c>
      <c r="O389">
        <f>COUNTIF(A389,"*Linear*")</f>
        <v>0</v>
      </c>
      <c r="P389" t="str">
        <f>LEFT(A389, FIND("_", A389)-1)</f>
        <v>BRFC</v>
      </c>
      <c r="Q389" t="str">
        <f>IF(COUNTIF(A389,"*Hard*")=1,"Hard",IF(COUNTIF(A389,"*Medium*")=1,"Medium","Easy"))</f>
        <v>Medium</v>
      </c>
      <c r="R389" t="str">
        <f>_xlfn.CONCAT(B389," &amp; ", C389 )</f>
        <v>103109 &amp; 47662</v>
      </c>
      <c r="S389" t="str">
        <f>_xlfn.CONCAT(D389," &amp; ", E389)</f>
        <v>9228 &amp; 17393</v>
      </c>
      <c r="T389" t="str">
        <f>_xlfn.CONCAT(TEXT(ROUND(K389,3),"#,##0.000")," &amp; Precision \cr")</f>
        <v>0.267 &amp; Precision \cr</v>
      </c>
      <c r="U389" t="str">
        <f>_xlfn.CONCAT(TEXT(ROUND(L389,3),"#,##0.000")," &amp; Recall \cr")</f>
        <v>0.653 &amp; Recall \cr</v>
      </c>
      <c r="V389" t="str">
        <f>_xlfn.CONCAT(TEXT(ROUND(M389,3),"#,##0.000")," &amp; F1 \cr")</f>
        <v>0.379 &amp; F1 \cr</v>
      </c>
      <c r="W389" t="str">
        <f>_xlfn.CONCAT(TEXT(ROUND(J389,3),"#,##0.000")," &amp; AUC \cr")</f>
        <v>0.728 &amp; AUC \cr</v>
      </c>
      <c r="X389" t="str">
        <f>_xlfn.CONCAT(TEXT(ROUND(I389,3),"#,##0.000")," &amp; $p$ \cr")</f>
        <v>0.771 &amp; $p$ \cr</v>
      </c>
      <c r="Y389" t="str">
        <f>_xlfn.CONCAT(A389," &amp; ",TEXT(ROUND(K389,4),"#,##0.0000"), " &amp; ", TEXT(ROUND(L389,4),"#,##0.0000"), " &amp; ", TEXT(ROUND(M389,4),"#,##0.0000"), " &amp; ", TEXT(ROUND(J389,4),"#,##0.0000"), " \cr")</f>
        <v>BRFC_Medium_Tomek_2_alpha_target_v2 &amp; 0.2674 &amp; 0.6534 &amp; 0.3795 &amp; 0.7282 \cr</v>
      </c>
    </row>
    <row r="390" spans="1:25" x14ac:dyDescent="0.2">
      <c r="A390" t="s">
        <v>296</v>
      </c>
      <c r="B390">
        <v>103483</v>
      </c>
      <c r="C390">
        <v>47288</v>
      </c>
      <c r="D390">
        <v>9367</v>
      </c>
      <c r="E390">
        <v>17254</v>
      </c>
      <c r="F390">
        <f>B390+C390</f>
        <v>150771</v>
      </c>
      <c r="G390">
        <f>D390+E390</f>
        <v>26621</v>
      </c>
      <c r="H390">
        <f>B390+C390+D390+E390</f>
        <v>177392</v>
      </c>
      <c r="I390">
        <v>0.76380000000000003</v>
      </c>
      <c r="J390">
        <v>0.72753407140703197</v>
      </c>
      <c r="K390">
        <f>E390/(C390+E390+0.00001)</f>
        <v>0.26732980070847978</v>
      </c>
      <c r="L390">
        <f>E390/(D390+E390+0.00001)</f>
        <v>0.64813493082598894</v>
      </c>
      <c r="M390">
        <f>2/(1/(K390+0.00001)+1/(L390+0.00001))</f>
        <v>0.3785424937602192</v>
      </c>
      <c r="N390">
        <f>(B390+E390)/(B390+C390+D390+E390)</f>
        <v>0.68062257598989806</v>
      </c>
      <c r="O390">
        <f>COUNTIF(A390,"*Linear*")</f>
        <v>0</v>
      </c>
      <c r="P390" t="str">
        <f>LEFT(A390, FIND("_", A390)-1)</f>
        <v>BRFC</v>
      </c>
      <c r="Q390" t="str">
        <f>IF(COUNTIF(A390,"*Hard*")=1,"Hard",IF(COUNTIF(A390,"*Medium*")=1,"Medium","Easy"))</f>
        <v>Medium</v>
      </c>
      <c r="R390" t="str">
        <f>_xlfn.CONCAT(B390," &amp; ", C390 )</f>
        <v>103483 &amp; 47288</v>
      </c>
      <c r="S390" t="str">
        <f>_xlfn.CONCAT(D390," &amp; ", E390)</f>
        <v>9367 &amp; 17254</v>
      </c>
      <c r="T390" t="str">
        <f>_xlfn.CONCAT(TEXT(ROUND(K390,3),"#,##0.000")," &amp; Precision \cr")</f>
        <v>0.267 &amp; Precision \cr</v>
      </c>
      <c r="U390" t="str">
        <f>_xlfn.CONCAT(TEXT(ROUND(L390,3),"#,##0.000")," &amp; Recall \cr")</f>
        <v>0.648 &amp; Recall \cr</v>
      </c>
      <c r="V390" t="str">
        <f>_xlfn.CONCAT(TEXT(ROUND(M390,3),"#,##0.000")," &amp; F1 \cr")</f>
        <v>0.379 &amp; F1 \cr</v>
      </c>
      <c r="W390" t="str">
        <f>_xlfn.CONCAT(TEXT(ROUND(J390,3),"#,##0.000")," &amp; AUC \cr")</f>
        <v>0.728 &amp; AUC \cr</v>
      </c>
      <c r="X390" t="str">
        <f>_xlfn.CONCAT(TEXT(ROUND(I390,3),"#,##0.000")," &amp; $p$ \cr")</f>
        <v>0.764 &amp; $p$ \cr</v>
      </c>
      <c r="Y390" t="str">
        <f>_xlfn.CONCAT(A390," &amp; ",TEXT(ROUND(K390,4),"#,##0.0000"), " &amp; ", TEXT(ROUND(L390,4),"#,##0.0000"), " &amp; ", TEXT(ROUND(M390,4),"#,##0.0000"), " &amp; ", TEXT(ROUND(J390,4),"#,##0.0000"), " \cr")</f>
        <v>BRFC_Medium_Tomek_0_alpha_balanced_v2 &amp; 0.2673 &amp; 0.6481 &amp; 0.3785 &amp; 0.7275 \cr</v>
      </c>
    </row>
    <row r="391" spans="1:25" x14ac:dyDescent="0.2">
      <c r="A391" t="s">
        <v>48</v>
      </c>
      <c r="B391">
        <v>101904</v>
      </c>
      <c r="C391">
        <v>48867</v>
      </c>
      <c r="D391">
        <v>8795</v>
      </c>
      <c r="E391">
        <v>17826</v>
      </c>
      <c r="F391">
        <f>B391+C391</f>
        <v>150771</v>
      </c>
      <c r="G391">
        <f>D391+E391</f>
        <v>26621</v>
      </c>
      <c r="H391">
        <f>B391+C391+D391+E391</f>
        <v>177392</v>
      </c>
      <c r="I391">
        <v>0.52838635871236905</v>
      </c>
      <c r="J391">
        <v>0.73323072688875401</v>
      </c>
      <c r="K391">
        <f>E391/(C391+E391+0.00001)</f>
        <v>0.26728442261297519</v>
      </c>
      <c r="L391">
        <f>E391/(D391+E391+0.00001)</f>
        <v>0.66962172695630451</v>
      </c>
      <c r="M391">
        <f>2/(1/(K391+0.00001)+1/(L391+0.00001))</f>
        <v>0.38207670028720825</v>
      </c>
      <c r="N391">
        <f>(B391+E391)/(B391+C391+D391+E391)</f>
        <v>0.67494588256516641</v>
      </c>
      <c r="O391">
        <f>COUNTIF(A391,"*Linear*")</f>
        <v>0</v>
      </c>
      <c r="P391" t="str">
        <f>LEFT(A391, FIND("_", A391)-1)</f>
        <v>EEC</v>
      </c>
      <c r="Q391" t="str">
        <f>IF(COUNTIF(A391,"*Hard*")=1,"Hard",IF(COUNTIF(A391,"*Medium*")=1,"Medium","Easy"))</f>
        <v>Hard</v>
      </c>
      <c r="R391" t="str">
        <f>_xlfn.CONCAT(B391," &amp; ", C391 )</f>
        <v>101904 &amp; 48867</v>
      </c>
      <c r="S391" t="str">
        <f>_xlfn.CONCAT(D391," &amp; ", E391)</f>
        <v>8795 &amp; 17826</v>
      </c>
      <c r="T391" t="str">
        <f>_xlfn.CONCAT(TEXT(ROUND(K391,3),"#,##0.000")," &amp; Precision \cr")</f>
        <v>0.267 &amp; Precision \cr</v>
      </c>
      <c r="U391" t="str">
        <f>_xlfn.CONCAT(TEXT(ROUND(L391,3),"#,##0.000")," &amp; Recall \cr")</f>
        <v>0.670 &amp; Recall \cr</v>
      </c>
      <c r="V391" t="str">
        <f>_xlfn.CONCAT(TEXT(ROUND(M391,3),"#,##0.000")," &amp; F1 \cr")</f>
        <v>0.382 &amp; F1 \cr</v>
      </c>
      <c r="W391" t="str">
        <f>_xlfn.CONCAT(TEXT(ROUND(J391,3),"#,##0.000")," &amp; AUC \cr")</f>
        <v>0.733 &amp; AUC \cr</v>
      </c>
      <c r="X391" t="str">
        <f>_xlfn.CONCAT(TEXT(ROUND(I391,3),"#,##0.000")," &amp; $p$ \cr")</f>
        <v>0.528 &amp; $p$ \cr</v>
      </c>
      <c r="Y391" t="str">
        <f>_xlfn.CONCAT(A391," &amp; ",TEXT(ROUND(K391,4),"#,##0.0000"), " &amp; ", TEXT(ROUND(L391,4),"#,##0.0000"), " &amp; ", TEXT(ROUND(M391,4),"#,##0.0000"), " &amp; ", TEXT(ROUND(J391,4),"#,##0.0000"), " \cr")</f>
        <v>EEC_Hard_Tomek_1_v1 &amp; 0.2673 &amp; 0.6696 &amp; 0.3821 &amp; 0.7332 \cr</v>
      </c>
    </row>
    <row r="392" spans="1:25" x14ac:dyDescent="0.2">
      <c r="A392" t="s">
        <v>380</v>
      </c>
      <c r="B392">
        <v>103152</v>
      </c>
      <c r="C392">
        <v>47619</v>
      </c>
      <c r="D392">
        <v>9269</v>
      </c>
      <c r="E392">
        <v>17352</v>
      </c>
      <c r="F392">
        <f>B392+C392</f>
        <v>150771</v>
      </c>
      <c r="G392">
        <f>D392+E392</f>
        <v>26621</v>
      </c>
      <c r="H392">
        <f>B392+C392+D392+E392</f>
        <v>177392</v>
      </c>
      <c r="I392">
        <v>0.77246666666666597</v>
      </c>
      <c r="J392">
        <v>0.72826621393302604</v>
      </c>
      <c r="K392">
        <f>E392/(C392+E392+0.00001)</f>
        <v>0.26707300175969695</v>
      </c>
      <c r="L392">
        <f>E392/(D392+E392+0.00001)</f>
        <v>0.65181623505810593</v>
      </c>
      <c r="M392">
        <f>2/(1/(K392+0.00001)+1/(L392+0.00001))</f>
        <v>0.37890947334020292</v>
      </c>
      <c r="N392">
        <f>(B392+E392)/(B392+C392+D392+E392)</f>
        <v>0.67930910074862449</v>
      </c>
      <c r="O392">
        <f>COUNTIF(A392,"*Linear*")</f>
        <v>0</v>
      </c>
      <c r="P392" t="str">
        <f>LEFT(A392, FIND("_", A392)-1)</f>
        <v>BRFC</v>
      </c>
      <c r="Q392" t="str">
        <f>IF(COUNTIF(A392,"*Hard*")=1,"Hard",IF(COUNTIF(A392,"*Medium*")=1,"Medium","Easy"))</f>
        <v>Medium</v>
      </c>
      <c r="R392" t="str">
        <f>_xlfn.CONCAT(B392," &amp; ", C392 )</f>
        <v>103152 &amp; 47619</v>
      </c>
      <c r="S392" t="str">
        <f>_xlfn.CONCAT(D392," &amp; ", E392)</f>
        <v>9269 &amp; 17352</v>
      </c>
      <c r="T392" t="str">
        <f>_xlfn.CONCAT(TEXT(ROUND(K392,3),"#,##0.000")," &amp; Precision \cr")</f>
        <v>0.267 &amp; Precision \cr</v>
      </c>
      <c r="U392" t="str">
        <f>_xlfn.CONCAT(TEXT(ROUND(L392,3),"#,##0.000")," &amp; Recall \cr")</f>
        <v>0.652 &amp; Recall \cr</v>
      </c>
      <c r="V392" t="str">
        <f>_xlfn.CONCAT(TEXT(ROUND(M392,3),"#,##0.000")," &amp; F1 \cr")</f>
        <v>0.379 &amp; F1 \cr</v>
      </c>
      <c r="W392" t="str">
        <f>_xlfn.CONCAT(TEXT(ROUND(J392,3),"#,##0.000")," &amp; AUC \cr")</f>
        <v>0.728 &amp; AUC \cr</v>
      </c>
      <c r="X392" t="str">
        <f>_xlfn.CONCAT(TEXT(ROUND(I392,3),"#,##0.000")," &amp; $p$ \cr")</f>
        <v>0.772 &amp; $p$ \cr</v>
      </c>
      <c r="Y392" t="str">
        <f>_xlfn.CONCAT(A392," &amp; ",TEXT(ROUND(K392,4),"#,##0.0000"), " &amp; ", TEXT(ROUND(L392,4),"#,##0.0000"), " &amp; ", TEXT(ROUND(M392,4),"#,##0.0000"), " &amp; ", TEXT(ROUND(J392,4),"#,##0.0000"), " \cr")</f>
        <v>BRFC_Medium_Tomek_1_alpha_target_v2 &amp; 0.2671 &amp; 0.6518 &amp; 0.3789 &amp; 0.7283 \cr</v>
      </c>
    </row>
    <row r="393" spans="1:25" x14ac:dyDescent="0.2">
      <c r="A393" t="s">
        <v>298</v>
      </c>
      <c r="B393">
        <v>103447</v>
      </c>
      <c r="C393">
        <v>47324</v>
      </c>
      <c r="D393">
        <v>9378</v>
      </c>
      <c r="E393">
        <v>17243</v>
      </c>
      <c r="F393">
        <f>B393+C393</f>
        <v>150771</v>
      </c>
      <c r="G393">
        <f>D393+E393</f>
        <v>26621</v>
      </c>
      <c r="H393">
        <f>B393+C393+D393+E393</f>
        <v>177392</v>
      </c>
      <c r="I393">
        <v>0.7732</v>
      </c>
      <c r="J393">
        <v>0.72597150472523098</v>
      </c>
      <c r="K393">
        <f>E393/(C393+E393+0.00001)</f>
        <v>0.26705592636067094</v>
      </c>
      <c r="L393">
        <f>E393/(D393+E393+0.00001)</f>
        <v>0.64772172320809818</v>
      </c>
      <c r="M393">
        <f>2/(1/(K393+0.00001)+1/(L393+0.00001))</f>
        <v>0.37819745770730751</v>
      </c>
      <c r="N393">
        <f>(B393+E393)/(B393+C393+D393+E393)</f>
        <v>0.68035762604852534</v>
      </c>
      <c r="O393">
        <f>COUNTIF(A393,"*Linear*")</f>
        <v>0</v>
      </c>
      <c r="P393" t="str">
        <f>LEFT(A393, FIND("_", A393)-1)</f>
        <v>BRFC</v>
      </c>
      <c r="Q393" t="str">
        <f>IF(COUNTIF(A393,"*Hard*")=1,"Hard",IF(COUNTIF(A393,"*Medium*")=1,"Medium","Easy"))</f>
        <v>Medium</v>
      </c>
      <c r="R393" t="str">
        <f>_xlfn.CONCAT(B393," &amp; ", C393 )</f>
        <v>103447 &amp; 47324</v>
      </c>
      <c r="S393" t="str">
        <f>_xlfn.CONCAT(D393," &amp; ", E393)</f>
        <v>9378 &amp; 17243</v>
      </c>
      <c r="T393" t="str">
        <f>_xlfn.CONCAT(TEXT(ROUND(K393,3),"#,##0.000")," &amp; Precision \cr")</f>
        <v>0.267 &amp; Precision \cr</v>
      </c>
      <c r="U393" t="str">
        <f>_xlfn.CONCAT(TEXT(ROUND(L393,3),"#,##0.000")," &amp; Recall \cr")</f>
        <v>0.648 &amp; Recall \cr</v>
      </c>
      <c r="V393" t="str">
        <f>_xlfn.CONCAT(TEXT(ROUND(M393,3),"#,##0.000")," &amp; F1 \cr")</f>
        <v>0.378 &amp; F1 \cr</v>
      </c>
      <c r="W393" t="str">
        <f>_xlfn.CONCAT(TEXT(ROUND(J393,3),"#,##0.000")," &amp; AUC \cr")</f>
        <v>0.726 &amp; AUC \cr</v>
      </c>
      <c r="X393" t="str">
        <f>_xlfn.CONCAT(TEXT(ROUND(I393,3),"#,##0.000")," &amp; $p$ \cr")</f>
        <v>0.773 &amp; $p$ \cr</v>
      </c>
      <c r="Y393" t="str">
        <f>_xlfn.CONCAT(A393," &amp; ",TEXT(ROUND(K393,4),"#,##0.0000"), " &amp; ", TEXT(ROUND(L393,4),"#,##0.0000"), " &amp; ", TEXT(ROUND(M393,4),"#,##0.0000"), " &amp; ", TEXT(ROUND(J393,4),"#,##0.0000"), " \cr")</f>
        <v>BRFC_Medium_Tomek_0_alpha_target_v1 &amp; 0.2671 &amp; 0.6477 &amp; 0.3782 &amp; 0.7260 \cr</v>
      </c>
    </row>
    <row r="394" spans="1:25" x14ac:dyDescent="0.2">
      <c r="A394" t="s">
        <v>292</v>
      </c>
      <c r="B394">
        <v>102582</v>
      </c>
      <c r="C394">
        <v>48189</v>
      </c>
      <c r="D394">
        <v>9066</v>
      </c>
      <c r="E394">
        <v>17555</v>
      </c>
      <c r="F394">
        <f>B394+C394</f>
        <v>150771</v>
      </c>
      <c r="G394">
        <f>D394+E394</f>
        <v>26621</v>
      </c>
      <c r="H394">
        <f>B394+C394+D394+E394</f>
        <v>177392</v>
      </c>
      <c r="I394">
        <v>0.76346893939393901</v>
      </c>
      <c r="J394">
        <v>0.729140767722952</v>
      </c>
      <c r="K394">
        <f>E394/(C394+E394+0.00001)</f>
        <v>0.26702056457364615</v>
      </c>
      <c r="L394">
        <f>E394/(D394+E394+0.00001)</f>
        <v>0.65944179382463397</v>
      </c>
      <c r="M394">
        <f>2/(1/(K394+0.00001)+1/(L394+0.00001))</f>
        <v>0.38013413470393526</v>
      </c>
      <c r="N394">
        <f>(B394+E394)/(B394+C394+D394+E394)</f>
        <v>0.67724023631279873</v>
      </c>
      <c r="O394">
        <f>COUNTIF(A394,"*Linear*")</f>
        <v>0</v>
      </c>
      <c r="P394" t="str">
        <f>LEFT(A394, FIND("_", A394)-1)</f>
        <v>BRFC</v>
      </c>
      <c r="Q394" t="str">
        <f>IF(COUNTIF(A394,"*Hard*")=1,"Hard",IF(COUNTIF(A394,"*Medium*")=1,"Medium","Easy"))</f>
        <v>Medium</v>
      </c>
      <c r="R394" t="str">
        <f>_xlfn.CONCAT(B394," &amp; ", C394 )</f>
        <v>102582 &amp; 48189</v>
      </c>
      <c r="S394" t="str">
        <f>_xlfn.CONCAT(D394," &amp; ", E394)</f>
        <v>9066 &amp; 17555</v>
      </c>
      <c r="T394" t="str">
        <f>_xlfn.CONCAT(TEXT(ROUND(K394,3),"#,##0.000")," &amp; Precision \cr")</f>
        <v>0.267 &amp; Precision \cr</v>
      </c>
      <c r="U394" t="str">
        <f>_xlfn.CONCAT(TEXT(ROUND(L394,3),"#,##0.000")," &amp; Recall \cr")</f>
        <v>0.659 &amp; Recall \cr</v>
      </c>
      <c r="V394" t="str">
        <f>_xlfn.CONCAT(TEXT(ROUND(M394,3),"#,##0.000")," &amp; F1 \cr")</f>
        <v>0.380 &amp; F1 \cr</v>
      </c>
      <c r="W394" t="str">
        <f>_xlfn.CONCAT(TEXT(ROUND(J394,3),"#,##0.000")," &amp; AUC \cr")</f>
        <v>0.729 &amp; AUC \cr</v>
      </c>
      <c r="X394" t="str">
        <f>_xlfn.CONCAT(TEXT(ROUND(I394,3),"#,##0.000")," &amp; $p$ \cr")</f>
        <v>0.763 &amp; $p$ \cr</v>
      </c>
      <c r="Y394" t="str">
        <f>_xlfn.CONCAT(A394," &amp; ",TEXT(ROUND(K394,4),"#,##0.0000"), " &amp; ", TEXT(ROUND(L394,4),"#,##0.0000"), " &amp; ", TEXT(ROUND(M394,4),"#,##0.0000"), " &amp; ", TEXT(ROUND(J394,4),"#,##0.0000"), " \cr")</f>
        <v>BRFC_Medium_Tomek_0_alpha_0_5_v2 &amp; 0.2670 &amp; 0.6594 &amp; 0.3801 &amp; 0.7291 \cr</v>
      </c>
    </row>
    <row r="395" spans="1:25" x14ac:dyDescent="0.2">
      <c r="A395" t="s">
        <v>300</v>
      </c>
      <c r="B395">
        <v>103227</v>
      </c>
      <c r="C395">
        <v>47544</v>
      </c>
      <c r="D395">
        <v>9323</v>
      </c>
      <c r="E395">
        <v>17298</v>
      </c>
      <c r="F395">
        <f>B395+C395</f>
        <v>150771</v>
      </c>
      <c r="G395">
        <f>D395+E395</f>
        <v>26621</v>
      </c>
      <c r="H395">
        <f>B395+C395+D395+E395</f>
        <v>177392</v>
      </c>
      <c r="I395">
        <v>0.76380000000000003</v>
      </c>
      <c r="J395">
        <v>0.72795846054882796</v>
      </c>
      <c r="K395">
        <f>E395/(C395+E395+0.00001)</f>
        <v>0.26677153692563899</v>
      </c>
      <c r="L395">
        <f>E395/(D395+E395+0.00001)</f>
        <v>0.64978776129755167</v>
      </c>
      <c r="M395">
        <f>2/(1/(K395+0.00001)+1/(L395+0.00001))</f>
        <v>0.37826306089576972</v>
      </c>
      <c r="N395">
        <f>(B395+E395)/(B395+C395+D395+E395)</f>
        <v>0.679427482637323</v>
      </c>
      <c r="O395">
        <f>COUNTIF(A395,"*Linear*")</f>
        <v>0</v>
      </c>
      <c r="P395" t="str">
        <f>LEFT(A395, FIND("_", A395)-1)</f>
        <v>BRFC</v>
      </c>
      <c r="Q395" t="str">
        <f>IF(COUNTIF(A395,"*Hard*")=1,"Hard",IF(COUNTIF(A395,"*Medium*")=1,"Medium","Easy"))</f>
        <v>Medium</v>
      </c>
      <c r="R395" t="str">
        <f>_xlfn.CONCAT(B395," &amp; ", C395 )</f>
        <v>103227 &amp; 47544</v>
      </c>
      <c r="S395" t="str">
        <f>_xlfn.CONCAT(D395," &amp; ", E395)</f>
        <v>9323 &amp; 17298</v>
      </c>
      <c r="T395" t="str">
        <f>_xlfn.CONCAT(TEXT(ROUND(K395,3),"#,##0.000")," &amp; Precision \cr")</f>
        <v>0.267 &amp; Precision \cr</v>
      </c>
      <c r="U395" t="str">
        <f>_xlfn.CONCAT(TEXT(ROUND(L395,3),"#,##0.000")," &amp; Recall \cr")</f>
        <v>0.650 &amp; Recall \cr</v>
      </c>
      <c r="V395" t="str">
        <f>_xlfn.CONCAT(TEXT(ROUND(M395,3),"#,##0.000")," &amp; F1 \cr")</f>
        <v>0.378 &amp; F1 \cr</v>
      </c>
      <c r="W395" t="str">
        <f>_xlfn.CONCAT(TEXT(ROUND(J395,3),"#,##0.000")," &amp; AUC \cr")</f>
        <v>0.728 &amp; AUC \cr</v>
      </c>
      <c r="X395" t="str">
        <f>_xlfn.CONCAT(TEXT(ROUND(I395,3),"#,##0.000")," &amp; $p$ \cr")</f>
        <v>0.764 &amp; $p$ \cr</v>
      </c>
      <c r="Y395" t="str">
        <f>_xlfn.CONCAT(A395," &amp; ",TEXT(ROUND(K395,4),"#,##0.0000"), " &amp; ", TEXT(ROUND(L395,4),"#,##0.0000"), " &amp; ", TEXT(ROUND(M395,4),"#,##0.0000"), " &amp; ", TEXT(ROUND(J395,4),"#,##0.0000"), " \cr")</f>
        <v>BRFC_Medium_Tomek_0_alpha_target_v2 &amp; 0.2668 &amp; 0.6498 &amp; 0.3783 &amp; 0.7280 \cr</v>
      </c>
    </row>
    <row r="396" spans="1:25" x14ac:dyDescent="0.2">
      <c r="A396" t="s">
        <v>378</v>
      </c>
      <c r="B396">
        <v>103110</v>
      </c>
      <c r="C396">
        <v>47661</v>
      </c>
      <c r="D396">
        <v>9311</v>
      </c>
      <c r="E396">
        <v>17310</v>
      </c>
      <c r="F396">
        <f>B396+C396</f>
        <v>150771</v>
      </c>
      <c r="G396">
        <f>D396+E396</f>
        <v>26621</v>
      </c>
      <c r="H396">
        <f>B396+C396+D396+E396</f>
        <v>177392</v>
      </c>
      <c r="I396">
        <v>0.78217999999999999</v>
      </c>
      <c r="J396">
        <v>0.72556264001011295</v>
      </c>
      <c r="K396">
        <f>E396/(C396+E396+0.00001)</f>
        <v>0.26642655950094246</v>
      </c>
      <c r="L396">
        <f>E396/(D396+E396+0.00001)</f>
        <v>0.65023853324434144</v>
      </c>
      <c r="M396">
        <f>2/(1/(K396+0.00001)+1/(L396+0.00001))</f>
        <v>0.37799236267562369</v>
      </c>
      <c r="N396">
        <f>(B396+E396)/(B396+C396+D396+E396)</f>
        <v>0.67883557319383059</v>
      </c>
      <c r="O396">
        <f>COUNTIF(A396,"*Linear*")</f>
        <v>0</v>
      </c>
      <c r="P396" t="str">
        <f>LEFT(A396, FIND("_", A396)-1)</f>
        <v>BRFC</v>
      </c>
      <c r="Q396" t="str">
        <f>IF(COUNTIF(A396,"*Hard*")=1,"Hard",IF(COUNTIF(A396,"*Medium*")=1,"Medium","Easy"))</f>
        <v>Medium</v>
      </c>
      <c r="R396" t="str">
        <f>_xlfn.CONCAT(B396," &amp; ", C396 )</f>
        <v>103110 &amp; 47661</v>
      </c>
      <c r="S396" t="str">
        <f>_xlfn.CONCAT(D396," &amp; ", E396)</f>
        <v>9311 &amp; 17310</v>
      </c>
      <c r="T396" t="str">
        <f>_xlfn.CONCAT(TEXT(ROUND(K396,3),"#,##0.000")," &amp; Precision \cr")</f>
        <v>0.266 &amp; Precision \cr</v>
      </c>
      <c r="U396" t="str">
        <f>_xlfn.CONCAT(TEXT(ROUND(L396,3),"#,##0.000")," &amp; Recall \cr")</f>
        <v>0.650 &amp; Recall \cr</v>
      </c>
      <c r="V396" t="str">
        <f>_xlfn.CONCAT(TEXT(ROUND(M396,3),"#,##0.000")," &amp; F1 \cr")</f>
        <v>0.378 &amp; F1 \cr</v>
      </c>
      <c r="W396" t="str">
        <f>_xlfn.CONCAT(TEXT(ROUND(J396,3),"#,##0.000")," &amp; AUC \cr")</f>
        <v>0.726 &amp; AUC \cr</v>
      </c>
      <c r="X396" t="str">
        <f>_xlfn.CONCAT(TEXT(ROUND(I396,3),"#,##0.000")," &amp; $p$ \cr")</f>
        <v>0.782 &amp; $p$ \cr</v>
      </c>
      <c r="Y396" t="str">
        <f>_xlfn.CONCAT(A396," &amp; ",TEXT(ROUND(K396,4),"#,##0.0000"), " &amp; ", TEXT(ROUND(L396,4),"#,##0.0000"), " &amp; ", TEXT(ROUND(M396,4),"#,##0.0000"), " &amp; ", TEXT(ROUND(J396,4),"#,##0.0000"), " \cr")</f>
        <v>BRFC_Medium_Tomek_1_alpha_target_v1 &amp; 0.2664 &amp; 0.6502 &amp; 0.3780 &amp; 0.7256 \cr</v>
      </c>
    </row>
    <row r="397" spans="1:25" x14ac:dyDescent="0.2">
      <c r="A397" t="s">
        <v>372</v>
      </c>
      <c r="B397">
        <v>102154</v>
      </c>
      <c r="C397">
        <v>48617</v>
      </c>
      <c r="D397">
        <v>9010</v>
      </c>
      <c r="E397">
        <v>17611</v>
      </c>
      <c r="F397">
        <f>B397+C397</f>
        <v>150771</v>
      </c>
      <c r="G397">
        <f>D397+E397</f>
        <v>26621</v>
      </c>
      <c r="H397">
        <f>B397+C397+D397+E397</f>
        <v>177392</v>
      </c>
      <c r="I397">
        <v>0.76265000000000005</v>
      </c>
      <c r="J397">
        <v>0.72839789874246397</v>
      </c>
      <c r="K397">
        <f>E397/(C397+E397+0.00001)</f>
        <v>0.26591471880988182</v>
      </c>
      <c r="L397">
        <f>E397/(D397+E397+0.00001)</f>
        <v>0.66154539624298658</v>
      </c>
      <c r="M397">
        <f>2/(1/(K397+0.00001)+1/(L397+0.00001))</f>
        <v>0.37935893151315292</v>
      </c>
      <c r="N397">
        <f>(B397+E397)/(B397+C397+D397+E397)</f>
        <v>0.67514318571299725</v>
      </c>
      <c r="O397">
        <f>COUNTIF(A397,"*Linear*")</f>
        <v>0</v>
      </c>
      <c r="P397" t="str">
        <f>LEFT(A397, FIND("_", A397)-1)</f>
        <v>BRFC</v>
      </c>
      <c r="Q397" t="str">
        <f>IF(COUNTIF(A397,"*Hard*")=1,"Hard",IF(COUNTIF(A397,"*Medium*")=1,"Medium","Easy"))</f>
        <v>Medium</v>
      </c>
      <c r="R397" t="str">
        <f>_xlfn.CONCAT(B397," &amp; ", C397 )</f>
        <v>102154 &amp; 48617</v>
      </c>
      <c r="S397" t="str">
        <f>_xlfn.CONCAT(D397," &amp; ", E397)</f>
        <v>9010 &amp; 17611</v>
      </c>
      <c r="T397" t="str">
        <f>_xlfn.CONCAT(TEXT(ROUND(K397,3),"#,##0.000")," &amp; Precision \cr")</f>
        <v>0.266 &amp; Precision \cr</v>
      </c>
      <c r="U397" t="str">
        <f>_xlfn.CONCAT(TEXT(ROUND(L397,3),"#,##0.000")," &amp; Recall \cr")</f>
        <v>0.662 &amp; Recall \cr</v>
      </c>
      <c r="V397" t="str">
        <f>_xlfn.CONCAT(TEXT(ROUND(M397,3),"#,##0.000")," &amp; F1 \cr")</f>
        <v>0.379 &amp; F1 \cr</v>
      </c>
      <c r="W397" t="str">
        <f>_xlfn.CONCAT(TEXT(ROUND(J397,3),"#,##0.000")," &amp; AUC \cr")</f>
        <v>0.728 &amp; AUC \cr</v>
      </c>
      <c r="X397" t="str">
        <f>_xlfn.CONCAT(TEXT(ROUND(I397,3),"#,##0.000")," &amp; $p$ \cr")</f>
        <v>0.763 &amp; $p$ \cr</v>
      </c>
      <c r="Y397" t="str">
        <f>_xlfn.CONCAT(A397," &amp; ",TEXT(ROUND(K397,4),"#,##0.0000"), " &amp; ", TEXT(ROUND(L397,4),"#,##0.0000"), " &amp; ", TEXT(ROUND(M397,4),"#,##0.0000"), " &amp; ", TEXT(ROUND(J397,4),"#,##0.0000"), " \cr")</f>
        <v>BRFC_Medium_Tomek_1_alpha_0_5_v2 &amp; 0.2659 &amp; 0.6615 &amp; 0.3794 &amp; 0.7284 \cr</v>
      </c>
    </row>
    <row r="398" spans="1:25" x14ac:dyDescent="0.2">
      <c r="A398" t="s">
        <v>294</v>
      </c>
      <c r="B398">
        <v>103145</v>
      </c>
      <c r="C398">
        <v>47626</v>
      </c>
      <c r="D398">
        <v>9404</v>
      </c>
      <c r="E398">
        <v>17217</v>
      </c>
      <c r="F398">
        <f>B398+C398</f>
        <v>150771</v>
      </c>
      <c r="G398">
        <f>D398+E398</f>
        <v>26621</v>
      </c>
      <c r="H398">
        <f>B398+C398+D398+E398</f>
        <v>177392</v>
      </c>
      <c r="I398">
        <v>0.7732</v>
      </c>
      <c r="J398">
        <v>0.72437335755735799</v>
      </c>
      <c r="K398">
        <f>E398/(C398+E398+0.00001)</f>
        <v>0.26551825173642207</v>
      </c>
      <c r="L398">
        <f>E398/(D398+E398+0.00001)</f>
        <v>0.64674505065672028</v>
      </c>
      <c r="M398">
        <f>2/(1/(K398+0.00001)+1/(L398+0.00001))</f>
        <v>0.37648773676353753</v>
      </c>
      <c r="N398">
        <f>(B398+E398)/(B398+C398+D398+E398)</f>
        <v>0.678508613691711</v>
      </c>
      <c r="O398">
        <f>COUNTIF(A398,"*Linear*")</f>
        <v>0</v>
      </c>
      <c r="P398" t="str">
        <f>LEFT(A398, FIND("_", A398)-1)</f>
        <v>BRFC</v>
      </c>
      <c r="Q398" t="str">
        <f>IF(COUNTIF(A398,"*Hard*")=1,"Hard",IF(COUNTIF(A398,"*Medium*")=1,"Medium","Easy"))</f>
        <v>Medium</v>
      </c>
      <c r="R398" t="str">
        <f>_xlfn.CONCAT(B398," &amp; ", C398 )</f>
        <v>103145 &amp; 47626</v>
      </c>
      <c r="S398" t="str">
        <f>_xlfn.CONCAT(D398," &amp; ", E398)</f>
        <v>9404 &amp; 17217</v>
      </c>
      <c r="T398" t="str">
        <f>_xlfn.CONCAT(TEXT(ROUND(K398,3),"#,##0.000")," &amp; Precision \cr")</f>
        <v>0.266 &amp; Precision \cr</v>
      </c>
      <c r="U398" t="str">
        <f>_xlfn.CONCAT(TEXT(ROUND(L398,3),"#,##0.000")," &amp; Recall \cr")</f>
        <v>0.647 &amp; Recall \cr</v>
      </c>
      <c r="V398" t="str">
        <f>_xlfn.CONCAT(TEXT(ROUND(M398,3),"#,##0.000")," &amp; F1 \cr")</f>
        <v>0.376 &amp; F1 \cr</v>
      </c>
      <c r="W398" t="str">
        <f>_xlfn.CONCAT(TEXT(ROUND(J398,3),"#,##0.000")," &amp; AUC \cr")</f>
        <v>0.724 &amp; AUC \cr</v>
      </c>
      <c r="X398" t="str">
        <f>_xlfn.CONCAT(TEXT(ROUND(I398,3),"#,##0.000")," &amp; $p$ \cr")</f>
        <v>0.773 &amp; $p$ \cr</v>
      </c>
      <c r="Y398" t="str">
        <f>_xlfn.CONCAT(A398," &amp; ",TEXT(ROUND(K398,4),"#,##0.0000"), " &amp; ", TEXT(ROUND(L398,4),"#,##0.0000"), " &amp; ", TEXT(ROUND(M398,4),"#,##0.0000"), " &amp; ", TEXT(ROUND(J398,4),"#,##0.0000"), " \cr")</f>
        <v>BRFC_Medium_Tomek_0_alpha_balanced_v1 &amp; 0.2655 &amp; 0.6467 &amp; 0.3765 &amp; 0.7244 \cr</v>
      </c>
    </row>
    <row r="399" spans="1:25" x14ac:dyDescent="0.2">
      <c r="A399" t="s">
        <v>376</v>
      </c>
      <c r="B399">
        <v>102825</v>
      </c>
      <c r="C399">
        <v>47946</v>
      </c>
      <c r="D399">
        <v>9296</v>
      </c>
      <c r="E399">
        <v>17325</v>
      </c>
      <c r="F399">
        <f>B399+C399</f>
        <v>150771</v>
      </c>
      <c r="G399">
        <f>D399+E399</f>
        <v>26621</v>
      </c>
      <c r="H399">
        <f>B399+C399+D399+E399</f>
        <v>177392</v>
      </c>
      <c r="I399">
        <v>0.78215312342264298</v>
      </c>
      <c r="J399">
        <v>0.72704597481176403</v>
      </c>
      <c r="K399">
        <f>E399/(C399+E399+0.00001)</f>
        <v>0.2654318150073644</v>
      </c>
      <c r="L399">
        <f>E399/(D399+E399+0.00001)</f>
        <v>0.6508019981778288</v>
      </c>
      <c r="M399">
        <f>2/(1/(K399+0.00001)+1/(L399+0.00001))</f>
        <v>0.37708485473986375</v>
      </c>
      <c r="N399">
        <f>(B399+E399)/(B399+C399+D399+E399)</f>
        <v>0.67731352033913594</v>
      </c>
      <c r="O399">
        <f>COUNTIF(A399,"*Linear*")</f>
        <v>0</v>
      </c>
      <c r="P399" t="str">
        <f>LEFT(A399, FIND("_", A399)-1)</f>
        <v>BRFC</v>
      </c>
      <c r="Q399" t="str">
        <f>IF(COUNTIF(A399,"*Hard*")=1,"Hard",IF(COUNTIF(A399,"*Medium*")=1,"Medium","Easy"))</f>
        <v>Medium</v>
      </c>
      <c r="R399" t="str">
        <f>_xlfn.CONCAT(B399," &amp; ", C399 )</f>
        <v>102825 &amp; 47946</v>
      </c>
      <c r="S399" t="str">
        <f>_xlfn.CONCAT(D399," &amp; ", E399)</f>
        <v>9296 &amp; 17325</v>
      </c>
      <c r="T399" t="str">
        <f>_xlfn.CONCAT(TEXT(ROUND(K399,3),"#,##0.000")," &amp; Precision \cr")</f>
        <v>0.265 &amp; Precision \cr</v>
      </c>
      <c r="U399" t="str">
        <f>_xlfn.CONCAT(TEXT(ROUND(L399,3),"#,##0.000")," &amp; Recall \cr")</f>
        <v>0.651 &amp; Recall \cr</v>
      </c>
      <c r="V399" t="str">
        <f>_xlfn.CONCAT(TEXT(ROUND(M399,3),"#,##0.000")," &amp; F1 \cr")</f>
        <v>0.377 &amp; F1 \cr</v>
      </c>
      <c r="W399" t="str">
        <f>_xlfn.CONCAT(TEXT(ROUND(J399,3),"#,##0.000")," &amp; AUC \cr")</f>
        <v>0.727 &amp; AUC \cr</v>
      </c>
      <c r="X399" t="str">
        <f>_xlfn.CONCAT(TEXT(ROUND(I399,3),"#,##0.000")," &amp; $p$ \cr")</f>
        <v>0.782 &amp; $p$ \cr</v>
      </c>
      <c r="Y399" t="str">
        <f>_xlfn.CONCAT(A399," &amp; ",TEXT(ROUND(K399,4),"#,##0.0000"), " &amp; ", TEXT(ROUND(L399,4),"#,##0.0000"), " &amp; ", TEXT(ROUND(M399,4),"#,##0.0000"), " &amp; ", TEXT(ROUND(J399,4),"#,##0.0000"), " \cr")</f>
        <v>BRFC_Medium_Tomek_1_alpha_balanced_v2 &amp; 0.2654 &amp; 0.6508 &amp; 0.3771 &amp; 0.7270 \cr</v>
      </c>
    </row>
    <row r="400" spans="1:25" x14ac:dyDescent="0.2">
      <c r="A400" t="s">
        <v>388</v>
      </c>
      <c r="B400">
        <v>103019</v>
      </c>
      <c r="C400">
        <v>47752</v>
      </c>
      <c r="D400">
        <v>9373</v>
      </c>
      <c r="E400">
        <v>17248</v>
      </c>
      <c r="F400">
        <f>B400+C400</f>
        <v>150771</v>
      </c>
      <c r="G400">
        <f>D400+E400</f>
        <v>26621</v>
      </c>
      <c r="H400">
        <f>B400+C400+D400+E400</f>
        <v>177392</v>
      </c>
      <c r="I400">
        <v>0.77286289609168901</v>
      </c>
      <c r="J400">
        <v>0.72643177071492804</v>
      </c>
      <c r="K400">
        <f>E400/(C400+E400+0.00001)</f>
        <v>0.26535384611302248</v>
      </c>
      <c r="L400">
        <f>E400/(D400+E400+0.00001)</f>
        <v>0.647909544852594</v>
      </c>
      <c r="M400">
        <f>2/(1/(K400+0.00001)+1/(L400+0.00001))</f>
        <v>0.37651932378206654</v>
      </c>
      <c r="N400">
        <f>(B400+E400)/(B400+C400+D400+E400)</f>
        <v>0.67797307657617034</v>
      </c>
      <c r="O400">
        <f>COUNTIF(A400,"*Linear*")</f>
        <v>0</v>
      </c>
      <c r="P400" t="str">
        <f>LEFT(A400, FIND("_", A400)-1)</f>
        <v>BRFC</v>
      </c>
      <c r="Q400" t="str">
        <f>IF(COUNTIF(A400,"*Hard*")=1,"Hard",IF(COUNTIF(A400,"*Medium*")=1,"Medium","Easy"))</f>
        <v>Medium</v>
      </c>
      <c r="R400" t="str">
        <f>_xlfn.CONCAT(B400," &amp; ", C400 )</f>
        <v>103019 &amp; 47752</v>
      </c>
      <c r="S400" t="str">
        <f>_xlfn.CONCAT(D400," &amp; ", E400)</f>
        <v>9373 &amp; 17248</v>
      </c>
      <c r="T400" t="str">
        <f>_xlfn.CONCAT(TEXT(ROUND(K400,3),"#,##0.000")," &amp; Precision \cr")</f>
        <v>0.265 &amp; Precision \cr</v>
      </c>
      <c r="U400" t="str">
        <f>_xlfn.CONCAT(TEXT(ROUND(L400,3),"#,##0.000")," &amp; Recall \cr")</f>
        <v>0.648 &amp; Recall \cr</v>
      </c>
      <c r="V400" t="str">
        <f>_xlfn.CONCAT(TEXT(ROUND(M400,3),"#,##0.000")," &amp; F1 \cr")</f>
        <v>0.377 &amp; F1 \cr</v>
      </c>
      <c r="W400" t="str">
        <f>_xlfn.CONCAT(TEXT(ROUND(J400,3),"#,##0.000")," &amp; AUC \cr")</f>
        <v>0.726 &amp; AUC \cr</v>
      </c>
      <c r="X400" t="str">
        <f>_xlfn.CONCAT(TEXT(ROUND(I400,3),"#,##0.000")," &amp; $p$ \cr")</f>
        <v>0.773 &amp; $p$ \cr</v>
      </c>
      <c r="Y400" t="str">
        <f>_xlfn.CONCAT(A400," &amp; ",TEXT(ROUND(K400,4),"#,##0.0000"), " &amp; ", TEXT(ROUND(L400,4),"#,##0.0000"), " &amp; ", TEXT(ROUND(M400,4),"#,##0.0000"), " &amp; ", TEXT(ROUND(J400,4),"#,##0.0000"), " \cr")</f>
        <v>BRFC_Medium_Tomek_2_alpha_balanced_v2 &amp; 0.2654 &amp; 0.6479 &amp; 0.3765 &amp; 0.7264 \cr</v>
      </c>
    </row>
    <row r="401" spans="1:25" x14ac:dyDescent="0.2">
      <c r="A401" t="s">
        <v>374</v>
      </c>
      <c r="B401">
        <v>102668</v>
      </c>
      <c r="C401">
        <v>48103</v>
      </c>
      <c r="D401">
        <v>9283</v>
      </c>
      <c r="E401">
        <v>17338</v>
      </c>
      <c r="F401">
        <f>B401+C401</f>
        <v>150771</v>
      </c>
      <c r="G401">
        <f>D401+E401</f>
        <v>26621</v>
      </c>
      <c r="H401">
        <f>B401+C401+D401+E401</f>
        <v>177392</v>
      </c>
      <c r="I401">
        <v>0.79200000000000004</v>
      </c>
      <c r="J401">
        <v>0.72477605946624801</v>
      </c>
      <c r="K401">
        <f>E401/(C401+E401+0.00001)</f>
        <v>0.26494093912609207</v>
      </c>
      <c r="L401">
        <f>E401/(D401+E401+0.00001)</f>
        <v>0.65129033445351781</v>
      </c>
      <c r="M401">
        <f>2/(1/(K401+0.00001)+1/(L401+0.00001))</f>
        <v>0.37667098588017195</v>
      </c>
      <c r="N401">
        <f>(B401+E401)/(B401+C401+D401+E401)</f>
        <v>0.6765017588166321</v>
      </c>
      <c r="O401">
        <f>COUNTIF(A401,"*Linear*")</f>
        <v>0</v>
      </c>
      <c r="P401" t="str">
        <f>LEFT(A401, FIND("_", A401)-1)</f>
        <v>BRFC</v>
      </c>
      <c r="Q401" t="str">
        <f>IF(COUNTIF(A401,"*Hard*")=1,"Hard",IF(COUNTIF(A401,"*Medium*")=1,"Medium","Easy"))</f>
        <v>Medium</v>
      </c>
      <c r="R401" t="str">
        <f>_xlfn.CONCAT(B401," &amp; ", C401 )</f>
        <v>102668 &amp; 48103</v>
      </c>
      <c r="S401" t="str">
        <f>_xlfn.CONCAT(D401," &amp; ", E401)</f>
        <v>9283 &amp; 17338</v>
      </c>
      <c r="T401" t="str">
        <f>_xlfn.CONCAT(TEXT(ROUND(K401,3),"#,##0.000")," &amp; Precision \cr")</f>
        <v>0.265 &amp; Precision \cr</v>
      </c>
      <c r="U401" t="str">
        <f>_xlfn.CONCAT(TEXT(ROUND(L401,3),"#,##0.000")," &amp; Recall \cr")</f>
        <v>0.651 &amp; Recall \cr</v>
      </c>
      <c r="V401" t="str">
        <f>_xlfn.CONCAT(TEXT(ROUND(M401,3),"#,##0.000")," &amp; F1 \cr")</f>
        <v>0.377 &amp; F1 \cr</v>
      </c>
      <c r="W401" t="str">
        <f>_xlfn.CONCAT(TEXT(ROUND(J401,3),"#,##0.000")," &amp; AUC \cr")</f>
        <v>0.725 &amp; AUC \cr</v>
      </c>
      <c r="X401" t="str">
        <f>_xlfn.CONCAT(TEXT(ROUND(I401,3),"#,##0.000")," &amp; $p$ \cr")</f>
        <v>0.792 &amp; $p$ \cr</v>
      </c>
      <c r="Y401" t="str">
        <f>_xlfn.CONCAT(A401," &amp; ",TEXT(ROUND(K401,4),"#,##0.0000"), " &amp; ", TEXT(ROUND(L401,4),"#,##0.0000"), " &amp; ", TEXT(ROUND(M401,4),"#,##0.0000"), " &amp; ", TEXT(ROUND(J401,4),"#,##0.0000"), " \cr")</f>
        <v>BRFC_Medium_Tomek_1_alpha_balanced_v1 &amp; 0.2649 &amp; 0.6513 &amp; 0.3767 &amp; 0.7248 \cr</v>
      </c>
    </row>
    <row r="402" spans="1:25" x14ac:dyDescent="0.2">
      <c r="A402" t="s">
        <v>390</v>
      </c>
      <c r="B402">
        <v>102799</v>
      </c>
      <c r="C402">
        <v>47972</v>
      </c>
      <c r="D402">
        <v>9331</v>
      </c>
      <c r="E402">
        <v>17290</v>
      </c>
      <c r="F402">
        <f>B402+C402</f>
        <v>150771</v>
      </c>
      <c r="G402">
        <f>D402+E402</f>
        <v>26621</v>
      </c>
      <c r="H402">
        <f>B402+C402+D402+E402</f>
        <v>177392</v>
      </c>
      <c r="I402">
        <v>0.78203999999999996</v>
      </c>
      <c r="J402">
        <v>0.72519920236855995</v>
      </c>
      <c r="K402">
        <f>E402/(C402+E402+0.00001)</f>
        <v>0.26493211972281999</v>
      </c>
      <c r="L402">
        <f>E402/(D402+E402+0.00001)</f>
        <v>0.64948724666635838</v>
      </c>
      <c r="M402">
        <f>2/(1/(K402+0.00001)+1/(L402+0.00001))</f>
        <v>0.37635995039322201</v>
      </c>
      <c r="N402">
        <f>(B402+E402)/(B402+C402+D402+E402)</f>
        <v>0.67696964913863078</v>
      </c>
      <c r="O402">
        <f>COUNTIF(A402,"*Linear*")</f>
        <v>0</v>
      </c>
      <c r="P402" t="str">
        <f>LEFT(A402, FIND("_", A402)-1)</f>
        <v>BRFC</v>
      </c>
      <c r="Q402" t="str">
        <f>IF(COUNTIF(A402,"*Hard*")=1,"Hard",IF(COUNTIF(A402,"*Medium*")=1,"Medium","Easy"))</f>
        <v>Medium</v>
      </c>
      <c r="R402" t="str">
        <f>_xlfn.CONCAT(B402," &amp; ", C402 )</f>
        <v>102799 &amp; 47972</v>
      </c>
      <c r="S402" t="str">
        <f>_xlfn.CONCAT(D402," &amp; ", E402)</f>
        <v>9331 &amp; 17290</v>
      </c>
      <c r="T402" t="str">
        <f>_xlfn.CONCAT(TEXT(ROUND(K402,3),"#,##0.000")," &amp; Precision \cr")</f>
        <v>0.265 &amp; Precision \cr</v>
      </c>
      <c r="U402" t="str">
        <f>_xlfn.CONCAT(TEXT(ROUND(L402,3),"#,##0.000")," &amp; Recall \cr")</f>
        <v>0.649 &amp; Recall \cr</v>
      </c>
      <c r="V402" t="str">
        <f>_xlfn.CONCAT(TEXT(ROUND(M402,3),"#,##0.000")," &amp; F1 \cr")</f>
        <v>0.376 &amp; F1 \cr</v>
      </c>
      <c r="W402" t="str">
        <f>_xlfn.CONCAT(TEXT(ROUND(J402,3),"#,##0.000")," &amp; AUC \cr")</f>
        <v>0.725 &amp; AUC \cr</v>
      </c>
      <c r="X402" t="str">
        <f>_xlfn.CONCAT(TEXT(ROUND(I402,3),"#,##0.000")," &amp; $p$ \cr")</f>
        <v>0.782 &amp; $p$ \cr</v>
      </c>
      <c r="Y402" t="str">
        <f>_xlfn.CONCAT(A402," &amp; ",TEXT(ROUND(K402,4),"#,##0.0000"), " &amp; ", TEXT(ROUND(L402,4),"#,##0.0000"), " &amp; ", TEXT(ROUND(M402,4),"#,##0.0000"), " &amp; ", TEXT(ROUND(J402,4),"#,##0.0000"), " \cr")</f>
        <v>BRFC_Medium_Tomek_2_alpha_target_v1 &amp; 0.2649 &amp; 0.6495 &amp; 0.3764 &amp; 0.7252 \cr</v>
      </c>
    </row>
    <row r="403" spans="1:25" x14ac:dyDescent="0.2">
      <c r="A403" t="s">
        <v>384</v>
      </c>
      <c r="B403">
        <v>101984</v>
      </c>
      <c r="C403">
        <v>48787</v>
      </c>
      <c r="D403">
        <v>9039</v>
      </c>
      <c r="E403">
        <v>17582</v>
      </c>
      <c r="F403">
        <f>B403+C403</f>
        <v>150771</v>
      </c>
      <c r="G403">
        <f>D403+E403</f>
        <v>26621</v>
      </c>
      <c r="H403">
        <f>B403+C403+D403+E403</f>
        <v>177392</v>
      </c>
      <c r="I403">
        <v>0.77210000000000001</v>
      </c>
      <c r="J403">
        <v>0.72929412867819898</v>
      </c>
      <c r="K403">
        <f>E403/(C403+E403+0.00001)</f>
        <v>0.26491283577198499</v>
      </c>
      <c r="L403">
        <f>E403/(D403+E403+0.00001)</f>
        <v>0.6604560307049111</v>
      </c>
      <c r="M403">
        <f>2/(1/(K403+0.00001)+1/(L403+0.00001))</f>
        <v>0.37816001493849927</v>
      </c>
      <c r="N403">
        <f>(B403+E403)/(B403+C403+D403+E403)</f>
        <v>0.6740213763867593</v>
      </c>
      <c r="O403">
        <f>COUNTIF(A403,"*Linear*")</f>
        <v>0</v>
      </c>
      <c r="P403" t="str">
        <f>LEFT(A403, FIND("_", A403)-1)</f>
        <v>BRFC</v>
      </c>
      <c r="Q403" t="str">
        <f>IF(COUNTIF(A403,"*Hard*")=1,"Hard",IF(COUNTIF(A403,"*Medium*")=1,"Medium","Easy"))</f>
        <v>Medium</v>
      </c>
      <c r="R403" t="str">
        <f>_xlfn.CONCAT(B403," &amp; ", C403 )</f>
        <v>101984 &amp; 48787</v>
      </c>
      <c r="S403" t="str">
        <f>_xlfn.CONCAT(D403," &amp; ", E403)</f>
        <v>9039 &amp; 17582</v>
      </c>
      <c r="T403" t="str">
        <f>_xlfn.CONCAT(TEXT(ROUND(K403,3),"#,##0.000")," &amp; Precision \cr")</f>
        <v>0.265 &amp; Precision \cr</v>
      </c>
      <c r="U403" t="str">
        <f>_xlfn.CONCAT(TEXT(ROUND(L403,3),"#,##0.000")," &amp; Recall \cr")</f>
        <v>0.660 &amp; Recall \cr</v>
      </c>
      <c r="V403" t="str">
        <f>_xlfn.CONCAT(TEXT(ROUND(M403,3),"#,##0.000")," &amp; F1 \cr")</f>
        <v>0.378 &amp; F1 \cr</v>
      </c>
      <c r="W403" t="str">
        <f>_xlfn.CONCAT(TEXT(ROUND(J403,3),"#,##0.000")," &amp; AUC \cr")</f>
        <v>0.729 &amp; AUC \cr</v>
      </c>
      <c r="X403" t="str">
        <f>_xlfn.CONCAT(TEXT(ROUND(I403,3),"#,##0.000")," &amp; $p$ \cr")</f>
        <v>0.772 &amp; $p$ \cr</v>
      </c>
      <c r="Y403" t="str">
        <f>_xlfn.CONCAT(A403," &amp; ",TEXT(ROUND(K403,4),"#,##0.0000"), " &amp; ", TEXT(ROUND(L403,4),"#,##0.0000"), " &amp; ", TEXT(ROUND(M403,4),"#,##0.0000"), " &amp; ", TEXT(ROUND(J403,4),"#,##0.0000"), " \cr")</f>
        <v>BRFC_Medium_Tomek_2_alpha_0_5_v2 &amp; 0.2649 &amp; 0.6605 &amp; 0.3782 &amp; 0.7293 \cr</v>
      </c>
    </row>
    <row r="404" spans="1:25" x14ac:dyDescent="0.2">
      <c r="A404" t="s">
        <v>386</v>
      </c>
      <c r="B404">
        <v>102859</v>
      </c>
      <c r="C404">
        <v>47912</v>
      </c>
      <c r="D404">
        <v>9404</v>
      </c>
      <c r="E404">
        <v>17217</v>
      </c>
      <c r="F404">
        <f>B404+C404</f>
        <v>150771</v>
      </c>
      <c r="G404">
        <f>D404+E404</f>
        <v>26621</v>
      </c>
      <c r="H404">
        <f>B404+C404+D404+E404</f>
        <v>177392</v>
      </c>
      <c r="I404">
        <v>0.78259999999999996</v>
      </c>
      <c r="J404">
        <v>0.72449038796576404</v>
      </c>
      <c r="K404">
        <f>E404/(C404+E404+0.00001)</f>
        <v>0.26435228542364347</v>
      </c>
      <c r="L404">
        <f>E404/(D404+E404+0.00001)</f>
        <v>0.64674505065672028</v>
      </c>
      <c r="M404">
        <f>2/(1/(K404+0.00001)+1/(L404+0.00001))</f>
        <v>0.37531421372452967</v>
      </c>
      <c r="N404">
        <f>(B404+E404)/(B404+C404+D404+E404)</f>
        <v>0.67689636511229367</v>
      </c>
      <c r="O404">
        <f>COUNTIF(A404,"*Linear*")</f>
        <v>0</v>
      </c>
      <c r="P404" t="str">
        <f>LEFT(A404, FIND("_", A404)-1)</f>
        <v>BRFC</v>
      </c>
      <c r="Q404" t="str">
        <f>IF(COUNTIF(A404,"*Hard*")=1,"Hard",IF(COUNTIF(A404,"*Medium*")=1,"Medium","Easy"))</f>
        <v>Medium</v>
      </c>
      <c r="R404" t="str">
        <f>_xlfn.CONCAT(B404," &amp; ", C404 )</f>
        <v>102859 &amp; 47912</v>
      </c>
      <c r="S404" t="str">
        <f>_xlfn.CONCAT(D404," &amp; ", E404)</f>
        <v>9404 &amp; 17217</v>
      </c>
      <c r="T404" t="str">
        <f>_xlfn.CONCAT(TEXT(ROUND(K404,3),"#,##0.000")," &amp; Precision \cr")</f>
        <v>0.264 &amp; Precision \cr</v>
      </c>
      <c r="U404" t="str">
        <f>_xlfn.CONCAT(TEXT(ROUND(L404,3),"#,##0.000")," &amp; Recall \cr")</f>
        <v>0.647 &amp; Recall \cr</v>
      </c>
      <c r="V404" t="str">
        <f>_xlfn.CONCAT(TEXT(ROUND(M404,3),"#,##0.000")," &amp; F1 \cr")</f>
        <v>0.375 &amp; F1 \cr</v>
      </c>
      <c r="W404" t="str">
        <f>_xlfn.CONCAT(TEXT(ROUND(J404,3),"#,##0.000")," &amp; AUC \cr")</f>
        <v>0.724 &amp; AUC \cr</v>
      </c>
      <c r="X404" t="str">
        <f>_xlfn.CONCAT(TEXT(ROUND(I404,3),"#,##0.000")," &amp; $p$ \cr")</f>
        <v>0.783 &amp; $p$ \cr</v>
      </c>
      <c r="Y404" t="str">
        <f>_xlfn.CONCAT(A404," &amp; ",TEXT(ROUND(K404,4),"#,##0.0000"), " &amp; ", TEXT(ROUND(L404,4),"#,##0.0000"), " &amp; ", TEXT(ROUND(M404,4),"#,##0.0000"), " &amp; ", TEXT(ROUND(J404,4),"#,##0.0000"), " \cr")</f>
        <v>BRFC_Medium_Tomek_2_alpha_balanced_v1 &amp; 0.2644 &amp; 0.6467 &amp; 0.3753 &amp; 0.7245 \cr</v>
      </c>
    </row>
    <row r="405" spans="1:25" x14ac:dyDescent="0.2">
      <c r="A405" t="s">
        <v>370</v>
      </c>
      <c r="B405">
        <v>101999</v>
      </c>
      <c r="C405">
        <v>48772</v>
      </c>
      <c r="D405">
        <v>9160</v>
      </c>
      <c r="E405">
        <v>17461</v>
      </c>
      <c r="F405">
        <f>B405+C405</f>
        <v>150771</v>
      </c>
      <c r="G405">
        <f>D405+E405</f>
        <v>26621</v>
      </c>
      <c r="H405">
        <f>B405+C405+D405+E405</f>
        <v>177392</v>
      </c>
      <c r="I405">
        <v>0.78225</v>
      </c>
      <c r="J405">
        <v>0.72580882350814202</v>
      </c>
      <c r="K405">
        <f>E405/(C405+E405+0.00001)</f>
        <v>0.26362991254153822</v>
      </c>
      <c r="L405">
        <f>E405/(D405+E405+0.00001)</f>
        <v>0.65591074690811357</v>
      </c>
      <c r="M405">
        <f>2/(1/(K405+0.00001)+1/(L405+0.00001))</f>
        <v>0.37610762611904375</v>
      </c>
      <c r="N405">
        <f>(B405+E405)/(B405+C405+D405+E405)</f>
        <v>0.67342382971047177</v>
      </c>
      <c r="O405">
        <f>COUNTIF(A405,"*Linear*")</f>
        <v>0</v>
      </c>
      <c r="P405" t="str">
        <f>LEFT(A405, FIND("_", A405)-1)</f>
        <v>BRFC</v>
      </c>
      <c r="Q405" t="str">
        <f>IF(COUNTIF(A405,"*Hard*")=1,"Hard",IF(COUNTIF(A405,"*Medium*")=1,"Medium","Easy"))</f>
        <v>Medium</v>
      </c>
      <c r="R405" t="str">
        <f>_xlfn.CONCAT(B405," &amp; ", C405 )</f>
        <v>101999 &amp; 48772</v>
      </c>
      <c r="S405" t="str">
        <f>_xlfn.CONCAT(D405," &amp; ", E405)</f>
        <v>9160 &amp; 17461</v>
      </c>
      <c r="T405" t="str">
        <f>_xlfn.CONCAT(TEXT(ROUND(K405,3),"#,##0.000")," &amp; Precision \cr")</f>
        <v>0.264 &amp; Precision \cr</v>
      </c>
      <c r="U405" t="str">
        <f>_xlfn.CONCAT(TEXT(ROUND(L405,3),"#,##0.000")," &amp; Recall \cr")</f>
        <v>0.656 &amp; Recall \cr</v>
      </c>
      <c r="V405" t="str">
        <f>_xlfn.CONCAT(TEXT(ROUND(M405,3),"#,##0.000")," &amp; F1 \cr")</f>
        <v>0.376 &amp; F1 \cr</v>
      </c>
      <c r="W405" t="str">
        <f>_xlfn.CONCAT(TEXT(ROUND(J405,3),"#,##0.000")," &amp; AUC \cr")</f>
        <v>0.726 &amp; AUC \cr</v>
      </c>
      <c r="X405" t="str">
        <f>_xlfn.CONCAT(TEXT(ROUND(I405,3),"#,##0.000")," &amp; $p$ \cr")</f>
        <v>0.782 &amp; $p$ \cr</v>
      </c>
      <c r="Y405" t="str">
        <f>_xlfn.CONCAT(A405," &amp; ",TEXT(ROUND(K405,4),"#,##0.0000"), " &amp; ", TEXT(ROUND(L405,4),"#,##0.0000"), " &amp; ", TEXT(ROUND(M405,4),"#,##0.0000"), " &amp; ", TEXT(ROUND(J405,4),"#,##0.0000"), " \cr")</f>
        <v>BRFC_Medium_Tomek_1_alpha_0_5_v1 &amp; 0.2636 &amp; 0.6559 &amp; 0.3761 &amp; 0.7258 \cr</v>
      </c>
    </row>
    <row r="406" spans="1:25" x14ac:dyDescent="0.2">
      <c r="A406" t="s">
        <v>290</v>
      </c>
      <c r="B406">
        <v>102142</v>
      </c>
      <c r="C406">
        <v>48629</v>
      </c>
      <c r="D406">
        <v>9229</v>
      </c>
      <c r="E406">
        <v>17392</v>
      </c>
      <c r="F406">
        <f>B406+C406</f>
        <v>150771</v>
      </c>
      <c r="G406">
        <f>D406+E406</f>
        <v>26621</v>
      </c>
      <c r="H406">
        <f>B406+C406+D406+E406</f>
        <v>177392</v>
      </c>
      <c r="I406">
        <v>0.76372470238095203</v>
      </c>
      <c r="J406">
        <v>0.72579916415554901</v>
      </c>
      <c r="K406">
        <f>E406/(C406+E406+0.00001)</f>
        <v>0.26343133241492384</v>
      </c>
      <c r="L406">
        <f>E406/(D406+E406+0.00001)</f>
        <v>0.65331880821407207</v>
      </c>
      <c r="M406">
        <f>2/(1/(K406+0.00001)+1/(L406+0.00001))</f>
        <v>0.37547865950974824</v>
      </c>
      <c r="N406">
        <f>(B406+E406)/(B406+C406+D406+E406)</f>
        <v>0.67384098493731392</v>
      </c>
      <c r="O406">
        <f>COUNTIF(A406,"*Linear*")</f>
        <v>0</v>
      </c>
      <c r="P406" t="str">
        <f>LEFT(A406, FIND("_", A406)-1)</f>
        <v>BRFC</v>
      </c>
      <c r="Q406" t="str">
        <f>IF(COUNTIF(A406,"*Hard*")=1,"Hard",IF(COUNTIF(A406,"*Medium*")=1,"Medium","Easy"))</f>
        <v>Medium</v>
      </c>
      <c r="R406" t="str">
        <f>_xlfn.CONCAT(B406," &amp; ", C406 )</f>
        <v>102142 &amp; 48629</v>
      </c>
      <c r="S406" t="str">
        <f>_xlfn.CONCAT(D406," &amp; ", E406)</f>
        <v>9229 &amp; 17392</v>
      </c>
      <c r="T406" t="str">
        <f>_xlfn.CONCAT(TEXT(ROUND(K406,3),"#,##0.000")," &amp; Precision \cr")</f>
        <v>0.263 &amp; Precision \cr</v>
      </c>
      <c r="U406" t="str">
        <f>_xlfn.CONCAT(TEXT(ROUND(L406,3),"#,##0.000")," &amp; Recall \cr")</f>
        <v>0.653 &amp; Recall \cr</v>
      </c>
      <c r="V406" t="str">
        <f>_xlfn.CONCAT(TEXT(ROUND(M406,3),"#,##0.000")," &amp; F1 \cr")</f>
        <v>0.375 &amp; F1 \cr</v>
      </c>
      <c r="W406" t="str">
        <f>_xlfn.CONCAT(TEXT(ROUND(J406,3),"#,##0.000")," &amp; AUC \cr")</f>
        <v>0.726 &amp; AUC \cr</v>
      </c>
      <c r="X406" t="str">
        <f>_xlfn.CONCAT(TEXT(ROUND(I406,3),"#,##0.000")," &amp; $p$ \cr")</f>
        <v>0.764 &amp; $p$ \cr</v>
      </c>
      <c r="Y406" t="str">
        <f>_xlfn.CONCAT(A406," &amp; ",TEXT(ROUND(K406,4),"#,##0.0000"), " &amp; ", TEXT(ROUND(L406,4),"#,##0.0000"), " &amp; ", TEXT(ROUND(M406,4),"#,##0.0000"), " &amp; ", TEXT(ROUND(J406,4),"#,##0.0000"), " \cr")</f>
        <v>BRFC_Medium_Tomek_0_alpha_0_5_v1 &amp; 0.2634 &amp; 0.6533 &amp; 0.3755 &amp; 0.7258 \cr</v>
      </c>
    </row>
    <row r="407" spans="1:25" x14ac:dyDescent="0.2">
      <c r="A407" t="s">
        <v>52</v>
      </c>
      <c r="B407">
        <v>100334</v>
      </c>
      <c r="C407">
        <v>50437</v>
      </c>
      <c r="D407">
        <v>8598</v>
      </c>
      <c r="E407">
        <v>18023</v>
      </c>
      <c r="F407">
        <f>B407+C407</f>
        <v>150771</v>
      </c>
      <c r="G407">
        <f>D407+E407</f>
        <v>26621</v>
      </c>
      <c r="H407">
        <f>B407+C407+D407+E407</f>
        <v>177392</v>
      </c>
      <c r="I407">
        <v>0.52917068884668905</v>
      </c>
      <c r="J407">
        <v>0.73289459527115897</v>
      </c>
      <c r="K407">
        <f>E407/(C407+E407+0.00001)</f>
        <v>0.26326321935973368</v>
      </c>
      <c r="L407">
        <f>E407/(D407+E407+0.00001)</f>
        <v>0.67702189974943772</v>
      </c>
      <c r="M407">
        <f>2/(1/(K407+0.00001)+1/(L407+0.00001))</f>
        <v>0.37912027539557908</v>
      </c>
      <c r="N407">
        <f>(B407+E407)/(B407+C407+D407+E407)</f>
        <v>0.66720596193740411</v>
      </c>
      <c r="O407">
        <f>COUNTIF(A407,"*Linear*")</f>
        <v>0</v>
      </c>
      <c r="P407" t="str">
        <f>LEFT(A407, FIND("_", A407)-1)</f>
        <v>EEC</v>
      </c>
      <c r="Q407" t="str">
        <f>IF(COUNTIF(A407,"*Hard*")=1,"Hard",IF(COUNTIF(A407,"*Medium*")=1,"Medium","Easy"))</f>
        <v>Hard</v>
      </c>
      <c r="R407" t="str">
        <f>_xlfn.CONCAT(B407," &amp; ", C407 )</f>
        <v>100334 &amp; 50437</v>
      </c>
      <c r="S407" t="str">
        <f>_xlfn.CONCAT(D407," &amp; ", E407)</f>
        <v>8598 &amp; 18023</v>
      </c>
      <c r="T407" t="str">
        <f>_xlfn.CONCAT(TEXT(ROUND(K407,3),"#,##0.000")," &amp; Precision \cr")</f>
        <v>0.263 &amp; Precision \cr</v>
      </c>
      <c r="U407" t="str">
        <f>_xlfn.CONCAT(TEXT(ROUND(L407,3),"#,##0.000")," &amp; Recall \cr")</f>
        <v>0.677 &amp; Recall \cr</v>
      </c>
      <c r="V407" t="str">
        <f>_xlfn.CONCAT(TEXT(ROUND(M407,3),"#,##0.000")," &amp; F1 \cr")</f>
        <v>0.379 &amp; F1 \cr</v>
      </c>
      <c r="W407" t="str">
        <f>_xlfn.CONCAT(TEXT(ROUND(J407,3),"#,##0.000")," &amp; AUC \cr")</f>
        <v>0.733 &amp; AUC \cr</v>
      </c>
      <c r="X407" t="str">
        <f>_xlfn.CONCAT(TEXT(ROUND(I407,3),"#,##0.000")," &amp; $p$ \cr")</f>
        <v>0.529 &amp; $p$ \cr</v>
      </c>
      <c r="Y407" t="str">
        <f>_xlfn.CONCAT(A407," &amp; ",TEXT(ROUND(K407,4),"#,##0.0000"), " &amp; ", TEXT(ROUND(L407,4),"#,##0.0000"), " &amp; ", TEXT(ROUND(M407,4),"#,##0.0000"), " &amp; ", TEXT(ROUND(J407,4),"#,##0.0000"), " \cr")</f>
        <v>EEC_Hard_Tomek_2_v1 &amp; 0.2633 &amp; 0.6770 &amp; 0.3791 &amp; 0.7329 \cr</v>
      </c>
    </row>
    <row r="408" spans="1:25" x14ac:dyDescent="0.2">
      <c r="A408" t="s">
        <v>46</v>
      </c>
      <c r="B408">
        <v>100527</v>
      </c>
      <c r="C408">
        <v>50244</v>
      </c>
      <c r="D408">
        <v>8716</v>
      </c>
      <c r="E408">
        <v>17905</v>
      </c>
      <c r="F408">
        <f>B408+C408</f>
        <v>150771</v>
      </c>
      <c r="G408">
        <f>D408+E408</f>
        <v>26621</v>
      </c>
      <c r="H408">
        <f>B408+C408+D408+E408</f>
        <v>177392</v>
      </c>
      <c r="I408">
        <v>0.52876581308376203</v>
      </c>
      <c r="J408">
        <v>0.73085524282577496</v>
      </c>
      <c r="K408">
        <f>E408/(C408+E408+0.00001)</f>
        <v>0.26273312884081451</v>
      </c>
      <c r="L408">
        <f>E408/(D408+E408+0.00001)</f>
        <v>0.67258930893933766</v>
      </c>
      <c r="M408">
        <f>2/(1/(K408+0.00001)+1/(L408+0.00001))</f>
        <v>0.3778741127288156</v>
      </c>
      <c r="N408">
        <f>(B408+E408)/(B408+C408+D408+E408)</f>
        <v>0.66762875439704161</v>
      </c>
      <c r="O408">
        <f>COUNTIF(A408,"*Linear*")</f>
        <v>0</v>
      </c>
      <c r="P408" t="str">
        <f>LEFT(A408, FIND("_", A408)-1)</f>
        <v>EEC</v>
      </c>
      <c r="Q408" t="str">
        <f>IF(COUNTIF(A408,"*Hard*")=1,"Hard",IF(COUNTIF(A408,"*Medium*")=1,"Medium","Easy"))</f>
        <v>Hard</v>
      </c>
      <c r="R408" t="str">
        <f>_xlfn.CONCAT(B408," &amp; ", C408 )</f>
        <v>100527 &amp; 50244</v>
      </c>
      <c r="S408" t="str">
        <f>_xlfn.CONCAT(D408," &amp; ", E408)</f>
        <v>8716 &amp; 17905</v>
      </c>
      <c r="T408" t="str">
        <f>_xlfn.CONCAT(TEXT(ROUND(K408,3),"#,##0.000")," &amp; Precision \cr")</f>
        <v>0.263 &amp; Precision \cr</v>
      </c>
      <c r="U408" t="str">
        <f>_xlfn.CONCAT(TEXT(ROUND(L408,3),"#,##0.000")," &amp; Recall \cr")</f>
        <v>0.673 &amp; Recall \cr</v>
      </c>
      <c r="V408" t="str">
        <f>_xlfn.CONCAT(TEXT(ROUND(M408,3),"#,##0.000")," &amp; F1 \cr")</f>
        <v>0.378 &amp; F1 \cr</v>
      </c>
      <c r="W408" t="str">
        <f>_xlfn.CONCAT(TEXT(ROUND(J408,3),"#,##0.000")," &amp; AUC \cr")</f>
        <v>0.731 &amp; AUC \cr</v>
      </c>
      <c r="X408" t="str">
        <f>_xlfn.CONCAT(TEXT(ROUND(I408,3),"#,##0.000")," &amp; $p$ \cr")</f>
        <v>0.529 &amp; $p$ \cr</v>
      </c>
      <c r="Y408" t="str">
        <f>_xlfn.CONCAT(A408," &amp; ",TEXT(ROUND(K408,4),"#,##0.0000"), " &amp; ", TEXT(ROUND(L408,4),"#,##0.0000"), " &amp; ", TEXT(ROUND(M408,4),"#,##0.0000"), " &amp; ", TEXT(ROUND(J408,4),"#,##0.0000"), " \cr")</f>
        <v>EEC_Hard_Tomek_0_v2 &amp; 0.2627 &amp; 0.6726 &amp; 0.3779 &amp; 0.7309 \cr</v>
      </c>
    </row>
    <row r="409" spans="1:25" x14ac:dyDescent="0.2">
      <c r="A409" t="s">
        <v>382</v>
      </c>
      <c r="B409">
        <v>101611</v>
      </c>
      <c r="C409">
        <v>49160</v>
      </c>
      <c r="D409">
        <v>9153</v>
      </c>
      <c r="E409">
        <v>17468</v>
      </c>
      <c r="F409">
        <f>B409+C409</f>
        <v>150771</v>
      </c>
      <c r="G409">
        <f>D409+E409</f>
        <v>26621</v>
      </c>
      <c r="H409">
        <f>B409+C409+D409+E409</f>
        <v>177392</v>
      </c>
      <c r="I409">
        <v>0.77225583333333303</v>
      </c>
      <c r="J409">
        <v>0.72530082283390396</v>
      </c>
      <c r="K409">
        <f>E409/(C409+E409+0.00001)</f>
        <v>0.26217205975533225</v>
      </c>
      <c r="L409">
        <f>E409/(D409+E409+0.00001)</f>
        <v>0.65617369721040775</v>
      </c>
      <c r="M409">
        <f>2/(1/(K409+0.00001)+1/(L409+0.00001))</f>
        <v>0.37466465187227571</v>
      </c>
      <c r="N409">
        <f>(B409+E409)/(B409+C409+D409+E409)</f>
        <v>0.67127604401551366</v>
      </c>
      <c r="O409">
        <f>COUNTIF(A409,"*Linear*")</f>
        <v>0</v>
      </c>
      <c r="P409" t="str">
        <f>LEFT(A409, FIND("_", A409)-1)</f>
        <v>BRFC</v>
      </c>
      <c r="Q409" t="str">
        <f>IF(COUNTIF(A409,"*Hard*")=1,"Hard",IF(COUNTIF(A409,"*Medium*")=1,"Medium","Easy"))</f>
        <v>Medium</v>
      </c>
      <c r="R409" t="str">
        <f>_xlfn.CONCAT(B409," &amp; ", C409 )</f>
        <v>101611 &amp; 49160</v>
      </c>
      <c r="S409" t="str">
        <f>_xlfn.CONCAT(D409," &amp; ", E409)</f>
        <v>9153 &amp; 17468</v>
      </c>
      <c r="T409" t="str">
        <f>_xlfn.CONCAT(TEXT(ROUND(K409,3),"#,##0.000")," &amp; Precision \cr")</f>
        <v>0.262 &amp; Precision \cr</v>
      </c>
      <c r="U409" t="str">
        <f>_xlfn.CONCAT(TEXT(ROUND(L409,3),"#,##0.000")," &amp; Recall \cr")</f>
        <v>0.656 &amp; Recall \cr</v>
      </c>
      <c r="V409" t="str">
        <f>_xlfn.CONCAT(TEXT(ROUND(M409,3),"#,##0.000")," &amp; F1 \cr")</f>
        <v>0.375 &amp; F1 \cr</v>
      </c>
      <c r="W409" t="str">
        <f>_xlfn.CONCAT(TEXT(ROUND(J409,3),"#,##0.000")," &amp; AUC \cr")</f>
        <v>0.725 &amp; AUC \cr</v>
      </c>
      <c r="X409" t="str">
        <f>_xlfn.CONCAT(TEXT(ROUND(I409,3),"#,##0.000")," &amp; $p$ \cr")</f>
        <v>0.772 &amp; $p$ \cr</v>
      </c>
      <c r="Y409" t="str">
        <f>_xlfn.CONCAT(A409," &amp; ",TEXT(ROUND(K409,4),"#,##0.0000"), " &amp; ", TEXT(ROUND(L409,4),"#,##0.0000"), " &amp; ", TEXT(ROUND(M409,4),"#,##0.0000"), " &amp; ", TEXT(ROUND(J409,4),"#,##0.0000"), " \cr")</f>
        <v>BRFC_Medium_Tomek_2_alpha_0_5_v1 &amp; 0.2622 &amp; 0.6562 &amp; 0.3747 &amp; 0.7253 \cr</v>
      </c>
    </row>
    <row r="410" spans="1:25" x14ac:dyDescent="0.2">
      <c r="A410" t="s">
        <v>86</v>
      </c>
      <c r="B410">
        <v>121678</v>
      </c>
      <c r="C410">
        <v>29093</v>
      </c>
      <c r="D410">
        <v>16309</v>
      </c>
      <c r="E410">
        <v>10312</v>
      </c>
      <c r="F410">
        <f>B410+C410</f>
        <v>150771</v>
      </c>
      <c r="G410">
        <f>D410+E410</f>
        <v>26621</v>
      </c>
      <c r="H410">
        <f>B410+C410+D410+E410</f>
        <v>177392</v>
      </c>
      <c r="I410">
        <v>0.53784026527404705</v>
      </c>
      <c r="J410">
        <v>0.66097540673917499</v>
      </c>
      <c r="K410">
        <f>E410/(C410+E410+0.00001)</f>
        <v>0.26169267852767597</v>
      </c>
      <c r="L410">
        <f>E410/(D410+E410+0.00001)</f>
        <v>0.38736335960806756</v>
      </c>
      <c r="M410">
        <f>2/(1/(K410+0.00001)+1/(L410+0.00001))</f>
        <v>0.3123721716514658</v>
      </c>
      <c r="N410">
        <f>(B410+E410)/(B410+C410+D410+E410)</f>
        <v>0.74405835663389552</v>
      </c>
      <c r="O410">
        <f>COUNTIF(A410,"*Linear*")</f>
        <v>0</v>
      </c>
      <c r="P410" t="str">
        <f>LEFT(A410, FIND("_", A410)-1)</f>
        <v>KBFC</v>
      </c>
      <c r="Q410" t="str">
        <f>IF(COUNTIF(A410,"*Hard*")=1,"Hard",IF(COUNTIF(A410,"*Medium*")=1,"Medium","Easy"))</f>
        <v>Easy</v>
      </c>
      <c r="R410" t="str">
        <f>_xlfn.CONCAT(B410," &amp; ", C410 )</f>
        <v>121678 &amp; 29093</v>
      </c>
      <c r="S410" t="str">
        <f>_xlfn.CONCAT(D410," &amp; ", E410)</f>
        <v>16309 &amp; 10312</v>
      </c>
      <c r="T410" t="str">
        <f>_xlfn.CONCAT(TEXT(ROUND(K410,3),"#,##0.000")," &amp; Precision \cr")</f>
        <v>0.262 &amp; Precision \cr</v>
      </c>
      <c r="U410" t="str">
        <f>_xlfn.CONCAT(TEXT(ROUND(L410,3),"#,##0.000")," &amp; Recall \cr")</f>
        <v>0.387 &amp; Recall \cr</v>
      </c>
      <c r="V410" t="str">
        <f>_xlfn.CONCAT(TEXT(ROUND(M410,3),"#,##0.000")," &amp; F1 \cr")</f>
        <v>0.312 &amp; F1 \cr</v>
      </c>
      <c r="W410" t="str">
        <f>_xlfn.CONCAT(TEXT(ROUND(J410,3),"#,##0.000")," &amp; AUC \cr")</f>
        <v>0.661 &amp; AUC \cr</v>
      </c>
      <c r="X410" t="str">
        <f>_xlfn.CONCAT(TEXT(ROUND(I410,3),"#,##0.000")," &amp; $p$ \cr")</f>
        <v>0.538 &amp; $p$ \cr</v>
      </c>
      <c r="Y410" t="str">
        <f>_xlfn.CONCAT(A410," &amp; ",TEXT(ROUND(K410,4),"#,##0.0000"), " &amp; ", TEXT(ROUND(L410,4),"#,##0.0000"), " &amp; ", TEXT(ROUND(M410,4),"#,##0.0000"), " &amp; ", TEXT(ROUND(J410,4),"#,##0.0000"), " \cr")</f>
        <v>KBFC_Easy_Tomek_0_alpha_target_gamma_5_0_v2 &amp; 0.2617 &amp; 0.3874 &amp; 0.3124 &amp; 0.6610 \cr</v>
      </c>
    </row>
    <row r="411" spans="1:25" x14ac:dyDescent="0.2">
      <c r="A411" t="s">
        <v>54</v>
      </c>
      <c r="B411">
        <v>99612</v>
      </c>
      <c r="C411">
        <v>51159</v>
      </c>
      <c r="D411">
        <v>8555</v>
      </c>
      <c r="E411">
        <v>18066</v>
      </c>
      <c r="F411">
        <f>B411+C411</f>
        <v>150771</v>
      </c>
      <c r="G411">
        <f>D411+E411</f>
        <v>26621</v>
      </c>
      <c r="H411">
        <f>B411+C411+D411+E411</f>
        <v>177392</v>
      </c>
      <c r="I411">
        <v>0.53083441063826498</v>
      </c>
      <c r="J411">
        <v>0.73007172605778703</v>
      </c>
      <c r="K411">
        <f>E411/(C411+E411+0.00001)</f>
        <v>0.26097508121907187</v>
      </c>
      <c r="L411">
        <f>E411/(D411+E411+0.00001)</f>
        <v>0.67863716589210132</v>
      </c>
      <c r="M411">
        <f>2/(1/(K411+0.00001)+1/(L411+0.00001))</f>
        <v>0.37699171405403525</v>
      </c>
      <c r="N411">
        <f>(B411+E411)/(B411+C411+D411+E411)</f>
        <v>0.6633782808694868</v>
      </c>
      <c r="O411">
        <f>COUNTIF(A411,"*Linear*")</f>
        <v>0</v>
      </c>
      <c r="P411" t="str">
        <f>LEFT(A411, FIND("_", A411)-1)</f>
        <v>EEC</v>
      </c>
      <c r="Q411" t="str">
        <f>IF(COUNTIF(A411,"*Hard*")=1,"Hard",IF(COUNTIF(A411,"*Medium*")=1,"Medium","Easy"))</f>
        <v>Hard</v>
      </c>
      <c r="R411" t="str">
        <f>_xlfn.CONCAT(B411," &amp; ", C411 )</f>
        <v>99612 &amp; 51159</v>
      </c>
      <c r="S411" t="str">
        <f>_xlfn.CONCAT(D411," &amp; ", E411)</f>
        <v>8555 &amp; 18066</v>
      </c>
      <c r="T411" t="str">
        <f>_xlfn.CONCAT(TEXT(ROUND(K411,3),"#,##0.000")," &amp; Precision \cr")</f>
        <v>0.261 &amp; Precision \cr</v>
      </c>
      <c r="U411" t="str">
        <f>_xlfn.CONCAT(TEXT(ROUND(L411,3),"#,##0.000")," &amp; Recall \cr")</f>
        <v>0.679 &amp; Recall \cr</v>
      </c>
      <c r="V411" t="str">
        <f>_xlfn.CONCAT(TEXT(ROUND(M411,3),"#,##0.000")," &amp; F1 \cr")</f>
        <v>0.377 &amp; F1 \cr</v>
      </c>
      <c r="W411" t="str">
        <f>_xlfn.CONCAT(TEXT(ROUND(J411,3),"#,##0.000")," &amp; AUC \cr")</f>
        <v>0.730 &amp; AUC \cr</v>
      </c>
      <c r="X411" t="str">
        <f>_xlfn.CONCAT(TEXT(ROUND(I411,3),"#,##0.000")," &amp; $p$ \cr")</f>
        <v>0.531 &amp; $p$ \cr</v>
      </c>
      <c r="Y411" t="str">
        <f>_xlfn.CONCAT(A411," &amp; ",TEXT(ROUND(K411,4),"#,##0.0000"), " &amp; ", TEXT(ROUND(L411,4),"#,##0.0000"), " &amp; ", TEXT(ROUND(M411,4),"#,##0.0000"), " &amp; ", TEXT(ROUND(J411,4),"#,##0.0000"), " \cr")</f>
        <v>EEC_Hard_Tomek_2_v2 &amp; 0.2610 &amp; 0.6786 &amp; 0.3770 &amp; 0.7301 \cr</v>
      </c>
    </row>
    <row r="412" spans="1:25" x14ac:dyDescent="0.2">
      <c r="A412" t="s">
        <v>82</v>
      </c>
      <c r="B412">
        <v>120652</v>
      </c>
      <c r="C412">
        <v>30119</v>
      </c>
      <c r="D412">
        <v>16008</v>
      </c>
      <c r="E412">
        <v>10613</v>
      </c>
      <c r="F412">
        <f>B412+C412</f>
        <v>150771</v>
      </c>
      <c r="G412">
        <f>D412+E412</f>
        <v>26621</v>
      </c>
      <c r="H412">
        <f>B412+C412+D412+E412</f>
        <v>177392</v>
      </c>
      <c r="I412">
        <v>0.58303651070594797</v>
      </c>
      <c r="J412">
        <v>0.66155222091086396</v>
      </c>
      <c r="K412">
        <f>E412/(C412+E412+0.00001)</f>
        <v>0.26055681030625627</v>
      </c>
      <c r="L412">
        <f>E412/(D412+E412+0.00001)</f>
        <v>0.39867022260671264</v>
      </c>
      <c r="M412">
        <f>2/(1/(K412+0.00001)+1/(L412+0.00001))</f>
        <v>0.31515601512167446</v>
      </c>
      <c r="N412">
        <f>(B412+E412)/(B412+C412+D412+E412)</f>
        <v>0.73997136285740051</v>
      </c>
      <c r="O412">
        <f>COUNTIF(A412,"*Linear*")</f>
        <v>0</v>
      </c>
      <c r="P412" t="str">
        <f>LEFT(A412, FIND("_", A412)-1)</f>
        <v>KBFC</v>
      </c>
      <c r="Q412" t="str">
        <f>IF(COUNTIF(A412,"*Hard*")=1,"Hard",IF(COUNTIF(A412,"*Medium*")=1,"Medium","Easy"))</f>
        <v>Easy</v>
      </c>
      <c r="R412" t="str">
        <f>_xlfn.CONCAT(B412," &amp; ", C412 )</f>
        <v>120652 &amp; 30119</v>
      </c>
      <c r="S412" t="str">
        <f>_xlfn.CONCAT(D412," &amp; ", E412)</f>
        <v>16008 &amp; 10613</v>
      </c>
      <c r="T412" t="str">
        <f>_xlfn.CONCAT(TEXT(ROUND(K412,3),"#,##0.000")," &amp; Precision \cr")</f>
        <v>0.261 &amp; Precision \cr</v>
      </c>
      <c r="U412" t="str">
        <f>_xlfn.CONCAT(TEXT(ROUND(L412,3),"#,##0.000")," &amp; Recall \cr")</f>
        <v>0.399 &amp; Recall \cr</v>
      </c>
      <c r="V412" t="str">
        <f>_xlfn.CONCAT(TEXT(ROUND(M412,3),"#,##0.000")," &amp; F1 \cr")</f>
        <v>0.315 &amp; F1 \cr</v>
      </c>
      <c r="W412" t="str">
        <f>_xlfn.CONCAT(TEXT(ROUND(J412,3),"#,##0.000")," &amp; AUC \cr")</f>
        <v>0.662 &amp; AUC \cr</v>
      </c>
      <c r="X412" t="str">
        <f>_xlfn.CONCAT(TEXT(ROUND(I412,3),"#,##0.000")," &amp; $p$ \cr")</f>
        <v>0.583 &amp; $p$ \cr</v>
      </c>
      <c r="Y412" t="str">
        <f>_xlfn.CONCAT(A412," &amp; ",TEXT(ROUND(K412,4),"#,##0.0000"), " &amp; ", TEXT(ROUND(L412,4),"#,##0.0000"), " &amp; ", TEXT(ROUND(M412,4),"#,##0.0000"), " &amp; ", TEXT(ROUND(J412,4),"#,##0.0000"), " \cr")</f>
        <v>KBFC_Easy_Tomek_0_alpha_target_gamma_2_0_v2 &amp; 0.2606 &amp; 0.3987 &amp; 0.3152 &amp; 0.6616 \cr</v>
      </c>
    </row>
    <row r="413" spans="1:25" x14ac:dyDescent="0.2">
      <c r="A413" t="s">
        <v>50</v>
      </c>
      <c r="B413">
        <v>99255</v>
      </c>
      <c r="C413">
        <v>51516</v>
      </c>
      <c r="D413">
        <v>8508</v>
      </c>
      <c r="E413">
        <v>18113</v>
      </c>
      <c r="F413">
        <f>B413+C413</f>
        <v>150771</v>
      </c>
      <c r="G413">
        <f>D413+E413</f>
        <v>26621</v>
      </c>
      <c r="H413">
        <f>B413+C413+D413+E413</f>
        <v>177392</v>
      </c>
      <c r="I413">
        <v>0.53066256669482903</v>
      </c>
      <c r="J413">
        <v>0.72973692638666998</v>
      </c>
      <c r="K413">
        <f>E413/(C413+E413+0.00001)</f>
        <v>0.26013586289331514</v>
      </c>
      <c r="L413">
        <f>E413/(D413+E413+0.00001)</f>
        <v>0.68040268935036152</v>
      </c>
      <c r="M413">
        <f>2/(1/(K413+0.00001)+1/(L413+0.00001))</f>
        <v>0.37638602248072001</v>
      </c>
      <c r="N413">
        <f>(B413+E413)/(B413+C413+D413+E413)</f>
        <v>0.6616307387029855</v>
      </c>
      <c r="O413">
        <f>COUNTIF(A413,"*Linear*")</f>
        <v>0</v>
      </c>
      <c r="P413" t="str">
        <f>LEFT(A413, FIND("_", A413)-1)</f>
        <v>EEC</v>
      </c>
      <c r="Q413" t="str">
        <f>IF(COUNTIF(A413,"*Hard*")=1,"Hard",IF(COUNTIF(A413,"*Medium*")=1,"Medium","Easy"))</f>
        <v>Hard</v>
      </c>
      <c r="R413" t="str">
        <f>_xlfn.CONCAT(B413," &amp; ", C413 )</f>
        <v>99255 &amp; 51516</v>
      </c>
      <c r="S413" t="str">
        <f>_xlfn.CONCAT(D413," &amp; ", E413)</f>
        <v>8508 &amp; 18113</v>
      </c>
      <c r="T413" t="str">
        <f>_xlfn.CONCAT(TEXT(ROUND(K413,3),"#,##0.000")," &amp; Precision \cr")</f>
        <v>0.260 &amp; Precision \cr</v>
      </c>
      <c r="U413" t="str">
        <f>_xlfn.CONCAT(TEXT(ROUND(L413,3),"#,##0.000")," &amp; Recall \cr")</f>
        <v>0.680 &amp; Recall \cr</v>
      </c>
      <c r="V413" t="str">
        <f>_xlfn.CONCAT(TEXT(ROUND(M413,3),"#,##0.000")," &amp; F1 \cr")</f>
        <v>0.376 &amp; F1 \cr</v>
      </c>
      <c r="W413" t="str">
        <f>_xlfn.CONCAT(TEXT(ROUND(J413,3),"#,##0.000")," &amp; AUC \cr")</f>
        <v>0.730 &amp; AUC \cr</v>
      </c>
      <c r="X413" t="str">
        <f>_xlfn.CONCAT(TEXT(ROUND(I413,3),"#,##0.000")," &amp; $p$ \cr")</f>
        <v>0.531 &amp; $p$ \cr</v>
      </c>
      <c r="Y413" t="str">
        <f>_xlfn.CONCAT(A413," &amp; ",TEXT(ROUND(K413,4),"#,##0.0000"), " &amp; ", TEXT(ROUND(L413,4),"#,##0.0000"), " &amp; ", TEXT(ROUND(M413,4),"#,##0.0000"), " &amp; ", TEXT(ROUND(J413,4),"#,##0.0000"), " \cr")</f>
        <v>EEC_Hard_Tomek_1_v2 &amp; 0.2601 &amp; 0.6804 &amp; 0.3764 &amp; 0.7297 \cr</v>
      </c>
    </row>
    <row r="414" spans="1:25" x14ac:dyDescent="0.2">
      <c r="A414" t="s">
        <v>78</v>
      </c>
      <c r="B414">
        <v>120064</v>
      </c>
      <c r="C414">
        <v>30707</v>
      </c>
      <c r="D414">
        <v>15834</v>
      </c>
      <c r="E414">
        <v>10787</v>
      </c>
      <c r="F414">
        <f>B414+C414</f>
        <v>150771</v>
      </c>
      <c r="G414">
        <f>D414+E414</f>
        <v>26621</v>
      </c>
      <c r="H414">
        <f>B414+C414+D414+E414</f>
        <v>177392</v>
      </c>
      <c r="I414">
        <v>0.617936469823122</v>
      </c>
      <c r="J414">
        <v>0.661618896467289</v>
      </c>
      <c r="K414">
        <f>E414/(C414+E414+0.00001)</f>
        <v>0.25996529612474928</v>
      </c>
      <c r="L414">
        <f>E414/(D414+E414+0.00001)</f>
        <v>0.40520641583516531</v>
      </c>
      <c r="M414">
        <f>2/(1/(K414+0.00001)+1/(L414+0.00001))</f>
        <v>0.31673953781223585</v>
      </c>
      <c r="N414">
        <f>(B414+E414)/(B414+C414+D414+E414)</f>
        <v>0.73763754848020202</v>
      </c>
      <c r="O414">
        <f>COUNTIF(A414,"*Linear*")</f>
        <v>0</v>
      </c>
      <c r="P414" t="str">
        <f>LEFT(A414, FIND("_", A414)-1)</f>
        <v>KBFC</v>
      </c>
      <c r="Q414" t="str">
        <f>IF(COUNTIF(A414,"*Hard*")=1,"Hard",IF(COUNTIF(A414,"*Medium*")=1,"Medium","Easy"))</f>
        <v>Easy</v>
      </c>
      <c r="R414" t="str">
        <f>_xlfn.CONCAT(B414," &amp; ", C414 )</f>
        <v>120064 &amp; 30707</v>
      </c>
      <c r="S414" t="str">
        <f>_xlfn.CONCAT(D414," &amp; ", E414)</f>
        <v>15834 &amp; 10787</v>
      </c>
      <c r="T414" t="str">
        <f>_xlfn.CONCAT(TEXT(ROUND(K414,3),"#,##0.000")," &amp; Precision \cr")</f>
        <v>0.260 &amp; Precision \cr</v>
      </c>
      <c r="U414" t="str">
        <f>_xlfn.CONCAT(TEXT(ROUND(L414,3),"#,##0.000")," &amp; Recall \cr")</f>
        <v>0.405 &amp; Recall \cr</v>
      </c>
      <c r="V414" t="str">
        <f>_xlfn.CONCAT(TEXT(ROUND(M414,3),"#,##0.000")," &amp; F1 \cr")</f>
        <v>0.317 &amp; F1 \cr</v>
      </c>
      <c r="W414" t="str">
        <f>_xlfn.CONCAT(TEXT(ROUND(J414,3),"#,##0.000")," &amp; AUC \cr")</f>
        <v>0.662 &amp; AUC \cr</v>
      </c>
      <c r="X414" t="str">
        <f>_xlfn.CONCAT(TEXT(ROUND(I414,3),"#,##0.000")," &amp; $p$ \cr")</f>
        <v>0.618 &amp; $p$ \cr</v>
      </c>
      <c r="Y414" t="str">
        <f>_xlfn.CONCAT(A414," &amp; ",TEXT(ROUND(K414,4),"#,##0.0000"), " &amp; ", TEXT(ROUND(L414,4),"#,##0.0000"), " &amp; ", TEXT(ROUND(M414,4),"#,##0.0000"), " &amp; ", TEXT(ROUND(J414,4),"#,##0.0000"), " \cr")</f>
        <v>KBFC_Easy_Tomek_0_alpha_target_gamma_1_0_v2 &amp; 0.2600 &amp; 0.4052 &amp; 0.3167 &amp; 0.6616 \cr</v>
      </c>
    </row>
    <row r="415" spans="1:25" x14ac:dyDescent="0.2">
      <c r="A415" t="s">
        <v>70</v>
      </c>
      <c r="B415">
        <v>119701</v>
      </c>
      <c r="C415">
        <v>31070</v>
      </c>
      <c r="D415">
        <v>15756</v>
      </c>
      <c r="E415">
        <v>10865</v>
      </c>
      <c r="F415">
        <f>B415+C415</f>
        <v>150771</v>
      </c>
      <c r="G415">
        <f>D415+E415</f>
        <v>26621</v>
      </c>
      <c r="H415">
        <f>B415+C415+D415+E415</f>
        <v>177392</v>
      </c>
      <c r="I415">
        <v>0.69793598480522601</v>
      </c>
      <c r="J415">
        <v>0.66135103096846704</v>
      </c>
      <c r="K415">
        <f>E415/(C415+E415+0.00001)</f>
        <v>0.2590914509934204</v>
      </c>
      <c r="L415">
        <f>E415/(D415+E415+0.00001)</f>
        <v>0.40813643348929929</v>
      </c>
      <c r="M415">
        <f>2/(1/(K415+0.00001)+1/(L415+0.00001))</f>
        <v>0.31697764981855325</v>
      </c>
      <c r="N415">
        <f>(B415+E415)/(B415+C415+D415+E415)</f>
        <v>0.73603093713357992</v>
      </c>
      <c r="O415">
        <f>COUNTIF(A415,"*Linear*")</f>
        <v>0</v>
      </c>
      <c r="P415" t="str">
        <f>LEFT(A415, FIND("_", A415)-1)</f>
        <v>KBFC</v>
      </c>
      <c r="Q415" t="str">
        <f>IF(COUNTIF(A415,"*Hard*")=1,"Hard",IF(COUNTIF(A415,"*Medium*")=1,"Medium","Easy"))</f>
        <v>Easy</v>
      </c>
      <c r="R415" t="str">
        <f>_xlfn.CONCAT(B415," &amp; ", C415 )</f>
        <v>119701 &amp; 31070</v>
      </c>
      <c r="S415" t="str">
        <f>_xlfn.CONCAT(D415," &amp; ", E415)</f>
        <v>15756 &amp; 10865</v>
      </c>
      <c r="T415" t="str">
        <f>_xlfn.CONCAT(TEXT(ROUND(K415,3),"#,##0.000")," &amp; Precision \cr")</f>
        <v>0.259 &amp; Precision \cr</v>
      </c>
      <c r="U415" t="str">
        <f>_xlfn.CONCAT(TEXT(ROUND(L415,3),"#,##0.000")," &amp; Recall \cr")</f>
        <v>0.408 &amp; Recall \cr</v>
      </c>
      <c r="V415" t="str">
        <f>_xlfn.CONCAT(TEXT(ROUND(M415,3),"#,##0.000")," &amp; F1 \cr")</f>
        <v>0.317 &amp; F1 \cr</v>
      </c>
      <c r="W415" t="str">
        <f>_xlfn.CONCAT(TEXT(ROUND(J415,3),"#,##0.000")," &amp; AUC \cr")</f>
        <v>0.661 &amp; AUC \cr</v>
      </c>
      <c r="X415" t="str">
        <f>_xlfn.CONCAT(TEXT(ROUND(I415,3),"#,##0.000")," &amp; $p$ \cr")</f>
        <v>0.698 &amp; $p$ \cr</v>
      </c>
      <c r="Y415" t="str">
        <f>_xlfn.CONCAT(A415," &amp; ",TEXT(ROUND(K415,4),"#,##0.0000"), " &amp; ", TEXT(ROUND(L415,4),"#,##0.0000"), " &amp; ", TEXT(ROUND(M415,4),"#,##0.0000"), " &amp; ", TEXT(ROUND(J415,4),"#,##0.0000"), " \cr")</f>
        <v>KBFC_Easy_Tomek_0_alpha_target_gamma_0_0_v2 &amp; 0.2591 &amp; 0.4081 &amp; 0.3170 &amp; 0.6614 \cr</v>
      </c>
    </row>
    <row r="416" spans="1:25" x14ac:dyDescent="0.2">
      <c r="A416" t="s">
        <v>74</v>
      </c>
      <c r="B416">
        <v>119367</v>
      </c>
      <c r="C416">
        <v>31404</v>
      </c>
      <c r="D416">
        <v>15717</v>
      </c>
      <c r="E416">
        <v>10904</v>
      </c>
      <c r="F416">
        <f>B416+C416</f>
        <v>150771</v>
      </c>
      <c r="G416">
        <f>D416+E416</f>
        <v>26621</v>
      </c>
      <c r="H416">
        <f>B416+C416+D416+E416</f>
        <v>177392</v>
      </c>
      <c r="I416">
        <v>0.65804406970739304</v>
      </c>
      <c r="J416">
        <v>0.66128863652620695</v>
      </c>
      <c r="K416">
        <f>E416/(C416+E416+0.00001)</f>
        <v>0.25772903463701213</v>
      </c>
      <c r="L416">
        <f>E416/(D416+E416+0.00001)</f>
        <v>0.40960144231636625</v>
      </c>
      <c r="M416">
        <f>2/(1/(K416+0.00001)+1/(L416+0.00001))</f>
        <v>0.31639404290489426</v>
      </c>
      <c r="N416">
        <f>(B416+E416)/(B416+C416+D416+E416)</f>
        <v>0.73436795345900607</v>
      </c>
      <c r="O416">
        <f>COUNTIF(A416,"*Linear*")</f>
        <v>0</v>
      </c>
      <c r="P416" t="str">
        <f>LEFT(A416, FIND("_", A416)-1)</f>
        <v>KBFC</v>
      </c>
      <c r="Q416" t="str">
        <f>IF(COUNTIF(A416,"*Hard*")=1,"Hard",IF(COUNTIF(A416,"*Medium*")=1,"Medium","Easy"))</f>
        <v>Easy</v>
      </c>
      <c r="R416" t="str">
        <f>_xlfn.CONCAT(B416," &amp; ", C416 )</f>
        <v>119367 &amp; 31404</v>
      </c>
      <c r="S416" t="str">
        <f>_xlfn.CONCAT(D416," &amp; ", E416)</f>
        <v>15717 &amp; 10904</v>
      </c>
      <c r="T416" t="str">
        <f>_xlfn.CONCAT(TEXT(ROUND(K416,3),"#,##0.000")," &amp; Precision \cr")</f>
        <v>0.258 &amp; Precision \cr</v>
      </c>
      <c r="U416" t="str">
        <f>_xlfn.CONCAT(TEXT(ROUND(L416,3),"#,##0.000")," &amp; Recall \cr")</f>
        <v>0.410 &amp; Recall \cr</v>
      </c>
      <c r="V416" t="str">
        <f>_xlfn.CONCAT(TEXT(ROUND(M416,3),"#,##0.000")," &amp; F1 \cr")</f>
        <v>0.316 &amp; F1 \cr</v>
      </c>
      <c r="W416" t="str">
        <f>_xlfn.CONCAT(TEXT(ROUND(J416,3),"#,##0.000")," &amp; AUC \cr")</f>
        <v>0.661 &amp; AUC \cr</v>
      </c>
      <c r="X416" t="str">
        <f>_xlfn.CONCAT(TEXT(ROUND(I416,3),"#,##0.000")," &amp; $p$ \cr")</f>
        <v>0.658 &amp; $p$ \cr</v>
      </c>
      <c r="Y416" t="str">
        <f>_xlfn.CONCAT(A416," &amp; ",TEXT(ROUND(K416,4),"#,##0.0000"), " &amp; ", TEXT(ROUND(L416,4),"#,##0.0000"), " &amp; ", TEXT(ROUND(M416,4),"#,##0.0000"), " &amp; ", TEXT(ROUND(J416,4),"#,##0.0000"), " \cr")</f>
        <v>KBFC_Easy_Tomek_0_alpha_target_gamma_0_5_v2 &amp; 0.2577 &amp; 0.4096 &amp; 0.3164 &amp; 0.6613 \cr</v>
      </c>
    </row>
    <row r="417" spans="1:25" x14ac:dyDescent="0.2">
      <c r="A417" t="s">
        <v>76</v>
      </c>
      <c r="B417">
        <v>116549</v>
      </c>
      <c r="C417">
        <v>34222</v>
      </c>
      <c r="D417">
        <v>14946</v>
      </c>
      <c r="E417">
        <v>11675</v>
      </c>
      <c r="F417">
        <f>B417+C417</f>
        <v>150771</v>
      </c>
      <c r="G417">
        <f>D417+E417</f>
        <v>26621</v>
      </c>
      <c r="H417">
        <f>B417+C417+D417+E417</f>
        <v>177392</v>
      </c>
      <c r="I417">
        <v>0.62717502427101102</v>
      </c>
      <c r="J417">
        <v>0.66366863204089599</v>
      </c>
      <c r="K417">
        <f>E417/(C417+E417+0.00001)</f>
        <v>0.25437392416620391</v>
      </c>
      <c r="L417">
        <f>E417/(D417+E417+0.00001)</f>
        <v>0.43856353989761332</v>
      </c>
      <c r="M417">
        <f>2/(1/(K417+0.00001)+1/(L417+0.00001))</f>
        <v>0.32199972985453984</v>
      </c>
      <c r="N417">
        <f>(B417+E417)/(B417+C417+D417+E417)</f>
        <v>0.72282853792730228</v>
      </c>
      <c r="O417">
        <f>COUNTIF(A417,"*Linear*")</f>
        <v>0</v>
      </c>
      <c r="P417" t="str">
        <f>LEFT(A417, FIND("_", A417)-1)</f>
        <v>KBFC</v>
      </c>
      <c r="Q417" t="str">
        <f>IF(COUNTIF(A417,"*Hard*")=1,"Hard",IF(COUNTIF(A417,"*Medium*")=1,"Medium","Easy"))</f>
        <v>Easy</v>
      </c>
      <c r="R417" t="str">
        <f>_xlfn.CONCAT(B417," &amp; ", C417 )</f>
        <v>116549 &amp; 34222</v>
      </c>
      <c r="S417" t="str">
        <f>_xlfn.CONCAT(D417," &amp; ", E417)</f>
        <v>14946 &amp; 11675</v>
      </c>
      <c r="T417" t="str">
        <f>_xlfn.CONCAT(TEXT(ROUND(K417,3),"#,##0.000")," &amp; Precision \cr")</f>
        <v>0.254 &amp; Precision \cr</v>
      </c>
      <c r="U417" t="str">
        <f>_xlfn.CONCAT(TEXT(ROUND(L417,3),"#,##0.000")," &amp; Recall \cr")</f>
        <v>0.439 &amp; Recall \cr</v>
      </c>
      <c r="V417" t="str">
        <f>_xlfn.CONCAT(TEXT(ROUND(M417,3),"#,##0.000")," &amp; F1 \cr")</f>
        <v>0.322 &amp; F1 \cr</v>
      </c>
      <c r="W417" t="str">
        <f>_xlfn.CONCAT(TEXT(ROUND(J417,3),"#,##0.000")," &amp; AUC \cr")</f>
        <v>0.664 &amp; AUC \cr</v>
      </c>
      <c r="X417" t="str">
        <f>_xlfn.CONCAT(TEXT(ROUND(I417,3),"#,##0.000")," &amp; $p$ \cr")</f>
        <v>0.627 &amp; $p$ \cr</v>
      </c>
      <c r="Y417" t="str">
        <f>_xlfn.CONCAT(A417," &amp; ",TEXT(ROUND(K417,4),"#,##0.0000"), " &amp; ", TEXT(ROUND(L417,4),"#,##0.0000"), " &amp; ", TEXT(ROUND(M417,4),"#,##0.0000"), " &amp; ", TEXT(ROUND(J417,4),"#,##0.0000"), " \cr")</f>
        <v>KBFC_Easy_Tomek_0_alpha_target_gamma_1_0_v1 &amp; 0.2544 &amp; 0.4386 &amp; 0.3220 &amp; 0.6637 \cr</v>
      </c>
    </row>
    <row r="418" spans="1:25" x14ac:dyDescent="0.2">
      <c r="A418" t="s">
        <v>84</v>
      </c>
      <c r="B418">
        <v>117281</v>
      </c>
      <c r="C418">
        <v>33490</v>
      </c>
      <c r="D418">
        <v>15216</v>
      </c>
      <c r="E418">
        <v>11405</v>
      </c>
      <c r="F418">
        <f>B418+C418</f>
        <v>150771</v>
      </c>
      <c r="G418">
        <f>D418+E418</f>
        <v>26621</v>
      </c>
      <c r="H418">
        <f>B418+C418+D418+E418</f>
        <v>177392</v>
      </c>
      <c r="I418">
        <v>0.54009997427463496</v>
      </c>
      <c r="J418">
        <v>0.66364017831558297</v>
      </c>
      <c r="K418">
        <f>E418/(C418+E418+0.00001)</f>
        <v>0.25403719784964085</v>
      </c>
      <c r="L418">
        <f>E418/(D418+E418+0.00001)</f>
        <v>0.42842117109484196</v>
      </c>
      <c r="M418">
        <f>2/(1/(K418+0.00001)+1/(L418+0.00001))</f>
        <v>0.31896025849557302</v>
      </c>
      <c r="N418">
        <f>(B418+E418)/(B418+C418+D418+E418)</f>
        <v>0.72543293947866871</v>
      </c>
      <c r="O418">
        <f>COUNTIF(A418,"*Linear*")</f>
        <v>0</v>
      </c>
      <c r="P418" t="str">
        <f>LEFT(A418, FIND("_", A418)-1)</f>
        <v>KBFC</v>
      </c>
      <c r="Q418" t="str">
        <f>IF(COUNTIF(A418,"*Hard*")=1,"Hard",IF(COUNTIF(A418,"*Medium*")=1,"Medium","Easy"))</f>
        <v>Easy</v>
      </c>
      <c r="R418" t="str">
        <f>_xlfn.CONCAT(B418," &amp; ", C418 )</f>
        <v>117281 &amp; 33490</v>
      </c>
      <c r="S418" t="str">
        <f>_xlfn.CONCAT(D418," &amp; ", E418)</f>
        <v>15216 &amp; 11405</v>
      </c>
      <c r="T418" t="str">
        <f>_xlfn.CONCAT(TEXT(ROUND(K418,3),"#,##0.000")," &amp; Precision \cr")</f>
        <v>0.254 &amp; Precision \cr</v>
      </c>
      <c r="U418" t="str">
        <f>_xlfn.CONCAT(TEXT(ROUND(L418,3),"#,##0.000")," &amp; Recall \cr")</f>
        <v>0.428 &amp; Recall \cr</v>
      </c>
      <c r="V418" t="str">
        <f>_xlfn.CONCAT(TEXT(ROUND(M418,3),"#,##0.000")," &amp; F1 \cr")</f>
        <v>0.319 &amp; F1 \cr</v>
      </c>
      <c r="W418" t="str">
        <f>_xlfn.CONCAT(TEXT(ROUND(J418,3),"#,##0.000")," &amp; AUC \cr")</f>
        <v>0.664 &amp; AUC \cr</v>
      </c>
      <c r="X418" t="str">
        <f>_xlfn.CONCAT(TEXT(ROUND(I418,3),"#,##0.000")," &amp; $p$ \cr")</f>
        <v>0.540 &amp; $p$ \cr</v>
      </c>
      <c r="Y418" t="str">
        <f>_xlfn.CONCAT(A418," &amp; ",TEXT(ROUND(K418,4),"#,##0.0000"), " &amp; ", TEXT(ROUND(L418,4),"#,##0.0000"), " &amp; ", TEXT(ROUND(M418,4),"#,##0.0000"), " &amp; ", TEXT(ROUND(J418,4),"#,##0.0000"), " \cr")</f>
        <v>KBFC_Easy_Tomek_0_alpha_target_gamma_5_0_v1 &amp; 0.2540 &amp; 0.4284 &amp; 0.3190 &amp; 0.6636 \cr</v>
      </c>
    </row>
    <row r="419" spans="1:25" x14ac:dyDescent="0.2">
      <c r="A419" t="s">
        <v>80</v>
      </c>
      <c r="B419">
        <v>115681</v>
      </c>
      <c r="C419">
        <v>35090</v>
      </c>
      <c r="D419">
        <v>14723</v>
      </c>
      <c r="E419">
        <v>11898</v>
      </c>
      <c r="F419">
        <f>B419+C419</f>
        <v>150771</v>
      </c>
      <c r="G419">
        <f>D419+E419</f>
        <v>26621</v>
      </c>
      <c r="H419">
        <f>B419+C419+D419+E419</f>
        <v>177392</v>
      </c>
      <c r="I419">
        <v>0.58476210403442397</v>
      </c>
      <c r="J419">
        <v>0.66398528014174596</v>
      </c>
      <c r="K419">
        <f>E419/(C419+E419+0.00001)</f>
        <v>0.25321358639371466</v>
      </c>
      <c r="L419">
        <f>E419/(D419+E419+0.00001)</f>
        <v>0.44694038524212448</v>
      </c>
      <c r="M419">
        <f>2/(1/(K419+0.00001)+1/(L419+0.00001))</f>
        <v>0.32328645187035687</v>
      </c>
      <c r="N419">
        <f>(B419+E419)/(B419+C419+D419+E419)</f>
        <v>0.71919252277442047</v>
      </c>
      <c r="O419">
        <f>COUNTIF(A419,"*Linear*")</f>
        <v>0</v>
      </c>
      <c r="P419" t="str">
        <f>LEFT(A419, FIND("_", A419)-1)</f>
        <v>KBFC</v>
      </c>
      <c r="Q419" t="str">
        <f>IF(COUNTIF(A419,"*Hard*")=1,"Hard",IF(COUNTIF(A419,"*Medium*")=1,"Medium","Easy"))</f>
        <v>Easy</v>
      </c>
      <c r="R419" t="str">
        <f>_xlfn.CONCAT(B419," &amp; ", C419 )</f>
        <v>115681 &amp; 35090</v>
      </c>
      <c r="S419" t="str">
        <f>_xlfn.CONCAT(D419," &amp; ", E419)</f>
        <v>14723 &amp; 11898</v>
      </c>
      <c r="T419" t="str">
        <f>_xlfn.CONCAT(TEXT(ROUND(K419,3),"#,##0.000")," &amp; Precision \cr")</f>
        <v>0.253 &amp; Precision \cr</v>
      </c>
      <c r="U419" t="str">
        <f>_xlfn.CONCAT(TEXT(ROUND(L419,3),"#,##0.000")," &amp; Recall \cr")</f>
        <v>0.447 &amp; Recall \cr</v>
      </c>
      <c r="V419" t="str">
        <f>_xlfn.CONCAT(TEXT(ROUND(M419,3),"#,##0.000")," &amp; F1 \cr")</f>
        <v>0.323 &amp; F1 \cr</v>
      </c>
      <c r="W419" t="str">
        <f>_xlfn.CONCAT(TEXT(ROUND(J419,3),"#,##0.000")," &amp; AUC \cr")</f>
        <v>0.664 &amp; AUC \cr</v>
      </c>
      <c r="X419" t="str">
        <f>_xlfn.CONCAT(TEXT(ROUND(I419,3),"#,##0.000")," &amp; $p$ \cr")</f>
        <v>0.585 &amp; $p$ \cr</v>
      </c>
      <c r="Y419" t="str">
        <f>_xlfn.CONCAT(A419," &amp; ",TEXT(ROUND(K419,4),"#,##0.0000"), " &amp; ", TEXT(ROUND(L419,4),"#,##0.0000"), " &amp; ", TEXT(ROUND(M419,4),"#,##0.0000"), " &amp; ", TEXT(ROUND(J419,4),"#,##0.0000"), " \cr")</f>
        <v>KBFC_Easy_Tomek_0_alpha_target_gamma_2_0_v1 &amp; 0.2532 &amp; 0.4469 &amp; 0.3233 &amp; 0.6640 \cr</v>
      </c>
    </row>
    <row r="420" spans="1:25" x14ac:dyDescent="0.2">
      <c r="A420" t="s">
        <v>68</v>
      </c>
      <c r="B420">
        <v>116148</v>
      </c>
      <c r="C420">
        <v>34623</v>
      </c>
      <c r="D420">
        <v>14904</v>
      </c>
      <c r="E420">
        <v>11717</v>
      </c>
      <c r="F420">
        <f>B420+C420</f>
        <v>150771</v>
      </c>
      <c r="G420">
        <f>D420+E420</f>
        <v>26621</v>
      </c>
      <c r="H420">
        <f>B420+C420+D420+E420</f>
        <v>177392</v>
      </c>
      <c r="I420">
        <v>0.71071695797145296</v>
      </c>
      <c r="J420">
        <v>0.66331094648470201</v>
      </c>
      <c r="K420">
        <f>E420/(C420+E420+0.00001)</f>
        <v>0.25284851095104693</v>
      </c>
      <c r="L420">
        <f>E420/(D420+E420+0.00001)</f>
        <v>0.44014124171137775</v>
      </c>
      <c r="M420">
        <f>2/(1/(K420+0.00001)+1/(L420+0.00001))</f>
        <v>0.32119602110883205</v>
      </c>
      <c r="N420">
        <f>(B420+E420)/(B420+C420+D420+E420)</f>
        <v>0.7208047713538378</v>
      </c>
      <c r="O420">
        <f>COUNTIF(A420,"*Linear*")</f>
        <v>0</v>
      </c>
      <c r="P420" t="str">
        <f>LEFT(A420, FIND("_", A420)-1)</f>
        <v>KBFC</v>
      </c>
      <c r="Q420" t="str">
        <f>IF(COUNTIF(A420,"*Hard*")=1,"Hard",IF(COUNTIF(A420,"*Medium*")=1,"Medium","Easy"))</f>
        <v>Easy</v>
      </c>
      <c r="R420" t="str">
        <f>_xlfn.CONCAT(B420," &amp; ", C420 )</f>
        <v>116148 &amp; 34623</v>
      </c>
      <c r="S420" t="str">
        <f>_xlfn.CONCAT(D420," &amp; ", E420)</f>
        <v>14904 &amp; 11717</v>
      </c>
      <c r="T420" t="str">
        <f>_xlfn.CONCAT(TEXT(ROUND(K420,3),"#,##0.000")," &amp; Precision \cr")</f>
        <v>0.253 &amp; Precision \cr</v>
      </c>
      <c r="U420" t="str">
        <f>_xlfn.CONCAT(TEXT(ROUND(L420,3),"#,##0.000")," &amp; Recall \cr")</f>
        <v>0.440 &amp; Recall \cr</v>
      </c>
      <c r="V420" t="str">
        <f>_xlfn.CONCAT(TEXT(ROUND(M420,3),"#,##0.000")," &amp; F1 \cr")</f>
        <v>0.321 &amp; F1 \cr</v>
      </c>
      <c r="W420" t="str">
        <f>_xlfn.CONCAT(TEXT(ROUND(J420,3),"#,##0.000")," &amp; AUC \cr")</f>
        <v>0.663 &amp; AUC \cr</v>
      </c>
      <c r="X420" t="str">
        <f>_xlfn.CONCAT(TEXT(ROUND(I420,3),"#,##0.000")," &amp; $p$ \cr")</f>
        <v>0.711 &amp; $p$ \cr</v>
      </c>
      <c r="Y420" t="str">
        <f>_xlfn.CONCAT(A420," &amp; ",TEXT(ROUND(K420,4),"#,##0.0000"), " &amp; ", TEXT(ROUND(L420,4),"#,##0.0000"), " &amp; ", TEXT(ROUND(M420,4),"#,##0.0000"), " &amp; ", TEXT(ROUND(J420,4),"#,##0.0000"), " \cr")</f>
        <v>KBFC_Easy_Tomek_0_alpha_target_gamma_0_0_v1 &amp; 0.2528 &amp; 0.4401 &amp; 0.3212 &amp; 0.6633 \cr</v>
      </c>
    </row>
    <row r="421" spans="1:25" x14ac:dyDescent="0.2">
      <c r="A421" t="s">
        <v>72</v>
      </c>
      <c r="B421">
        <v>115900</v>
      </c>
      <c r="C421">
        <v>34871</v>
      </c>
      <c r="D421">
        <v>14858</v>
      </c>
      <c r="E421">
        <v>11763</v>
      </c>
      <c r="F421">
        <f>B421+C421</f>
        <v>150771</v>
      </c>
      <c r="G421">
        <f>D421+E421</f>
        <v>26621</v>
      </c>
      <c r="H421">
        <f>B421+C421+D421+E421</f>
        <v>177392</v>
      </c>
      <c r="I421">
        <v>0.65461152181029403</v>
      </c>
      <c r="J421">
        <v>0.66370295956048198</v>
      </c>
      <c r="K421">
        <f>E421/(C421+E421+0.00001)</f>
        <v>0.25224085425821485</v>
      </c>
      <c r="L421">
        <f>E421/(D421+E421+0.00001)</f>
        <v>0.44186920084073883</v>
      </c>
      <c r="M421">
        <f>2/(1/(K421+0.00001)+1/(L421+0.00001))</f>
        <v>0.32116288603905374</v>
      </c>
      <c r="N421">
        <f>(B421+E421)/(B421+C421+D421+E421)</f>
        <v>0.71966605032921438</v>
      </c>
      <c r="O421">
        <f>COUNTIF(A421,"*Linear*")</f>
        <v>0</v>
      </c>
      <c r="P421" t="str">
        <f>LEFT(A421, FIND("_", A421)-1)</f>
        <v>KBFC</v>
      </c>
      <c r="Q421" t="str">
        <f>IF(COUNTIF(A421,"*Hard*")=1,"Hard",IF(COUNTIF(A421,"*Medium*")=1,"Medium","Easy"))</f>
        <v>Easy</v>
      </c>
      <c r="R421" t="str">
        <f>_xlfn.CONCAT(B421," &amp; ", C421 )</f>
        <v>115900 &amp; 34871</v>
      </c>
      <c r="S421" t="str">
        <f>_xlfn.CONCAT(D421," &amp; ", E421)</f>
        <v>14858 &amp; 11763</v>
      </c>
      <c r="T421" t="str">
        <f>_xlfn.CONCAT(TEXT(ROUND(K421,3),"#,##0.000")," &amp; Precision \cr")</f>
        <v>0.252 &amp; Precision \cr</v>
      </c>
      <c r="U421" t="str">
        <f>_xlfn.CONCAT(TEXT(ROUND(L421,3),"#,##0.000")," &amp; Recall \cr")</f>
        <v>0.442 &amp; Recall \cr</v>
      </c>
      <c r="V421" t="str">
        <f>_xlfn.CONCAT(TEXT(ROUND(M421,3),"#,##0.000")," &amp; F1 \cr")</f>
        <v>0.321 &amp; F1 \cr</v>
      </c>
      <c r="W421" t="str">
        <f>_xlfn.CONCAT(TEXT(ROUND(J421,3),"#,##0.000")," &amp; AUC \cr")</f>
        <v>0.664 &amp; AUC \cr</v>
      </c>
      <c r="X421" t="str">
        <f>_xlfn.CONCAT(TEXT(ROUND(I421,3),"#,##0.000")," &amp; $p$ \cr")</f>
        <v>0.655 &amp; $p$ \cr</v>
      </c>
      <c r="Y421" t="str">
        <f>_xlfn.CONCAT(A421," &amp; ",TEXT(ROUND(K421,4),"#,##0.0000"), " &amp; ", TEXT(ROUND(L421,4),"#,##0.0000"), " &amp; ", TEXT(ROUND(M421,4),"#,##0.0000"), " &amp; ", TEXT(ROUND(J421,4),"#,##0.0000"), " \cr")</f>
        <v>KBFC_Easy_Tomek_0_alpha_target_gamma_0_5_v1 &amp; 0.2522 &amp; 0.4419 &amp; 0.3212 &amp; 0.6637 \cr</v>
      </c>
    </row>
    <row r="422" spans="1:25" x14ac:dyDescent="0.2">
      <c r="A422" t="s">
        <v>356</v>
      </c>
      <c r="B422">
        <v>100061</v>
      </c>
      <c r="C422">
        <v>50710</v>
      </c>
      <c r="D422">
        <v>9781</v>
      </c>
      <c r="E422">
        <v>16840</v>
      </c>
      <c r="F422">
        <f>B422+C422</f>
        <v>150771</v>
      </c>
      <c r="G422">
        <f>D422+E422</f>
        <v>26621</v>
      </c>
      <c r="H422">
        <f>B422+C422+D422+E422</f>
        <v>177392</v>
      </c>
      <c r="I422">
        <v>0.73772453473033595</v>
      </c>
      <c r="J422">
        <v>0.705450900717979</v>
      </c>
      <c r="K422">
        <f>E422/(C422+E422+0.00001)</f>
        <v>0.24929681713555932</v>
      </c>
      <c r="L422">
        <f>E422/(D422+E422+0.00001)</f>
        <v>0.63258329866173946</v>
      </c>
      <c r="M422">
        <f>2/(1/(K422+0.00001)+1/(L422+0.00001))</f>
        <v>0.35765914757378603</v>
      </c>
      <c r="N422">
        <f>(B422+E422)/(B422+C422+D422+E422)</f>
        <v>0.65899815098764314</v>
      </c>
      <c r="O422">
        <f>COUNTIF(A422,"*Linear*")</f>
        <v>0</v>
      </c>
      <c r="P422" t="str">
        <f>LEFT(A422, FIND("_", A422)-1)</f>
        <v>LRC</v>
      </c>
      <c r="Q422" t="str">
        <f>IF(COUNTIF(A422,"*Hard*")=1,"Hard",IF(COUNTIF(A422,"*Medium*")=1,"Medium","Easy"))</f>
        <v>Medium</v>
      </c>
      <c r="R422" t="str">
        <f>_xlfn.CONCAT(B422," &amp; ", C422 )</f>
        <v>100061 &amp; 50710</v>
      </c>
      <c r="S422" t="str">
        <f>_xlfn.CONCAT(D422," &amp; ", E422)</f>
        <v>9781 &amp; 16840</v>
      </c>
      <c r="T422" t="str">
        <f>_xlfn.CONCAT(TEXT(ROUND(K422,3),"#,##0.000")," &amp; Precision \cr")</f>
        <v>0.249 &amp; Precision \cr</v>
      </c>
      <c r="U422" t="str">
        <f>_xlfn.CONCAT(TEXT(ROUND(L422,3),"#,##0.000")," &amp; Recall \cr")</f>
        <v>0.633 &amp; Recall \cr</v>
      </c>
      <c r="V422" t="str">
        <f>_xlfn.CONCAT(TEXT(ROUND(M422,3),"#,##0.000")," &amp; F1 \cr")</f>
        <v>0.358 &amp; F1 \cr</v>
      </c>
      <c r="W422" t="str">
        <f>_xlfn.CONCAT(TEXT(ROUND(J422,3),"#,##0.000")," &amp; AUC \cr")</f>
        <v>0.705 &amp; AUC \cr</v>
      </c>
      <c r="X422" t="str">
        <f>_xlfn.CONCAT(TEXT(ROUND(I422,3),"#,##0.000")," &amp; $p$ \cr")</f>
        <v>0.738 &amp; $p$ \cr</v>
      </c>
      <c r="Y422" t="str">
        <f>_xlfn.CONCAT(A422," &amp; ",TEXT(ROUND(K422,4),"#,##0.0000"), " &amp; ", TEXT(ROUND(L422,4),"#,##0.0000"), " &amp; ", TEXT(ROUND(M422,4),"#,##0.0000"), " &amp; ", TEXT(ROUND(J422,4),"#,##0.0000"), " \cr")</f>
        <v>LRC_Medium_Tomek_0_alpha_balanced_v2 &amp; 0.2493 &amp; 0.6326 &amp; 0.3577 &amp; 0.7055 \cr</v>
      </c>
    </row>
    <row r="423" spans="1:25" x14ac:dyDescent="0.2">
      <c r="A423" t="s">
        <v>472</v>
      </c>
      <c r="B423">
        <v>99860</v>
      </c>
      <c r="C423">
        <v>50911</v>
      </c>
      <c r="D423">
        <v>9733</v>
      </c>
      <c r="E423">
        <v>16888</v>
      </c>
      <c r="F423">
        <f>B423+C423</f>
        <v>150771</v>
      </c>
      <c r="G423">
        <f>D423+E423</f>
        <v>26621</v>
      </c>
      <c r="H423">
        <f>B423+C423+D423+E423</f>
        <v>177392</v>
      </c>
      <c r="I423">
        <v>0.74205907375862601</v>
      </c>
      <c r="J423">
        <v>0.70545904213493604</v>
      </c>
      <c r="K423">
        <f>E423/(C423+E423+0.00001)</f>
        <v>0.24908921956826954</v>
      </c>
      <c r="L423">
        <f>E423/(D423+E423+0.00001)</f>
        <v>0.63438638644889889</v>
      </c>
      <c r="M423">
        <f>2/(1/(K423+0.00001)+1/(L423+0.00001))</f>
        <v>0.35773272370588383</v>
      </c>
      <c r="N423">
        <f>(B423+E423)/(B423+C423+D423+E423)</f>
        <v>0.65813565436998289</v>
      </c>
      <c r="O423">
        <f>COUNTIF(A423,"*Linear*")</f>
        <v>0</v>
      </c>
      <c r="P423" t="str">
        <f>LEFT(A423, FIND("_", A423)-1)</f>
        <v>LRC</v>
      </c>
      <c r="Q423" t="str">
        <f>IF(COUNTIF(A423,"*Hard*")=1,"Hard",IF(COUNTIF(A423,"*Medium*")=1,"Medium","Easy"))</f>
        <v>Medium</v>
      </c>
      <c r="R423" t="str">
        <f>_xlfn.CONCAT(B423," &amp; ", C423 )</f>
        <v>99860 &amp; 50911</v>
      </c>
      <c r="S423" t="str">
        <f>_xlfn.CONCAT(D423," &amp; ", E423)</f>
        <v>9733 &amp; 16888</v>
      </c>
      <c r="T423" t="str">
        <f>_xlfn.CONCAT(TEXT(ROUND(K423,3),"#,##0.000")," &amp; Precision \cr")</f>
        <v>0.249 &amp; Precision \cr</v>
      </c>
      <c r="U423" t="str">
        <f>_xlfn.CONCAT(TEXT(ROUND(L423,3),"#,##0.000")," &amp; Recall \cr")</f>
        <v>0.634 &amp; Recall \cr</v>
      </c>
      <c r="V423" t="str">
        <f>_xlfn.CONCAT(TEXT(ROUND(M423,3),"#,##0.000")," &amp; F1 \cr")</f>
        <v>0.358 &amp; F1 \cr</v>
      </c>
      <c r="W423" t="str">
        <f>_xlfn.CONCAT(TEXT(ROUND(J423,3),"#,##0.000")," &amp; AUC \cr")</f>
        <v>0.705 &amp; AUC \cr</v>
      </c>
      <c r="X423" t="str">
        <f>_xlfn.CONCAT(TEXT(ROUND(I423,3),"#,##0.000")," &amp; $p$ \cr")</f>
        <v>0.742 &amp; $p$ \cr</v>
      </c>
      <c r="Y423" t="str">
        <f>_xlfn.CONCAT(A423," &amp; ",TEXT(ROUND(K423,4),"#,##0.0000"), " &amp; ", TEXT(ROUND(L423,4),"#,##0.0000"), " &amp; ", TEXT(ROUND(M423,4),"#,##0.0000"), " &amp; ", TEXT(ROUND(J423,4),"#,##0.0000"), " \cr")</f>
        <v>LRC_Medium_Tomek_1_alpha_balanced_v2 &amp; 0.2491 &amp; 0.6344 &amp; 0.3577 &amp; 0.7055 \cr</v>
      </c>
    </row>
    <row r="424" spans="1:25" x14ac:dyDescent="0.2">
      <c r="A424" t="s">
        <v>484</v>
      </c>
      <c r="B424">
        <v>99808</v>
      </c>
      <c r="C424">
        <v>50963</v>
      </c>
      <c r="D424">
        <v>9726</v>
      </c>
      <c r="E424">
        <v>16895</v>
      </c>
      <c r="F424">
        <f>B424+C424</f>
        <v>150771</v>
      </c>
      <c r="G424">
        <f>D424+E424</f>
        <v>26621</v>
      </c>
      <c r="H424">
        <f>B424+C424+D424+E424</f>
        <v>177392</v>
      </c>
      <c r="I424">
        <v>0.74285088463971005</v>
      </c>
      <c r="J424">
        <v>0.705454247027957</v>
      </c>
      <c r="K424">
        <f>E424/(C424+E424+0.00001)</f>
        <v>0.2489758023742262</v>
      </c>
      <c r="L424">
        <f>E424/(D424+E424+0.00001)</f>
        <v>0.63464933675119295</v>
      </c>
      <c r="M424">
        <f>2/(1/(K424+0.00001)+1/(L424+0.00001))</f>
        <v>0.35765751928809386</v>
      </c>
      <c r="N424">
        <f>(B424+E424)/(B424+C424+D424+E424)</f>
        <v>0.65788197889420041</v>
      </c>
      <c r="O424">
        <f>COUNTIF(A424,"*Linear*")</f>
        <v>0</v>
      </c>
      <c r="P424" t="str">
        <f>LEFT(A424, FIND("_", A424)-1)</f>
        <v>LRC</v>
      </c>
      <c r="Q424" t="str">
        <f>IF(COUNTIF(A424,"*Hard*")=1,"Hard",IF(COUNTIF(A424,"*Medium*")=1,"Medium","Easy"))</f>
        <v>Medium</v>
      </c>
      <c r="R424" t="str">
        <f>_xlfn.CONCAT(B424," &amp; ", C424 )</f>
        <v>99808 &amp; 50963</v>
      </c>
      <c r="S424" t="str">
        <f>_xlfn.CONCAT(D424," &amp; ", E424)</f>
        <v>9726 &amp; 16895</v>
      </c>
      <c r="T424" t="str">
        <f>_xlfn.CONCAT(TEXT(ROUND(K424,3),"#,##0.000")," &amp; Precision \cr")</f>
        <v>0.249 &amp; Precision \cr</v>
      </c>
      <c r="U424" t="str">
        <f>_xlfn.CONCAT(TEXT(ROUND(L424,3),"#,##0.000")," &amp; Recall \cr")</f>
        <v>0.635 &amp; Recall \cr</v>
      </c>
      <c r="V424" t="str">
        <f>_xlfn.CONCAT(TEXT(ROUND(M424,3),"#,##0.000")," &amp; F1 \cr")</f>
        <v>0.358 &amp; F1 \cr</v>
      </c>
      <c r="W424" t="str">
        <f>_xlfn.CONCAT(TEXT(ROUND(J424,3),"#,##0.000")," &amp; AUC \cr")</f>
        <v>0.705 &amp; AUC \cr</v>
      </c>
      <c r="X424" t="str">
        <f>_xlfn.CONCAT(TEXT(ROUND(I424,3),"#,##0.000")," &amp; $p$ \cr")</f>
        <v>0.743 &amp; $p$ \cr</v>
      </c>
      <c r="Y424" t="str">
        <f>_xlfn.CONCAT(A424," &amp; ",TEXT(ROUND(K424,4),"#,##0.0000"), " &amp; ", TEXT(ROUND(L424,4),"#,##0.0000"), " &amp; ", TEXT(ROUND(M424,4),"#,##0.0000"), " &amp; ", TEXT(ROUND(J424,4),"#,##0.0000"), " \cr")</f>
        <v>LRC_Medium_Tomek_2_alpha_balanced_v2 &amp; 0.2490 &amp; 0.6346 &amp; 0.3577 &amp; 0.7055 \cr</v>
      </c>
    </row>
    <row r="425" spans="1:25" x14ac:dyDescent="0.2">
      <c r="A425" t="s">
        <v>354</v>
      </c>
      <c r="B425">
        <v>100142</v>
      </c>
      <c r="C425">
        <v>50629</v>
      </c>
      <c r="D425">
        <v>10001</v>
      </c>
      <c r="E425">
        <v>16620</v>
      </c>
      <c r="F425">
        <f>B425+C425</f>
        <v>150771</v>
      </c>
      <c r="G425">
        <f>D425+E425</f>
        <v>26621</v>
      </c>
      <c r="H425">
        <f>B425+C425+D425+E425</f>
        <v>177392</v>
      </c>
      <c r="I425">
        <v>0.74563891880673006</v>
      </c>
      <c r="J425">
        <v>0.70157473739879705</v>
      </c>
      <c r="K425">
        <f>E425/(C425+E425+0.00001)</f>
        <v>0.24714122139405176</v>
      </c>
      <c r="L425">
        <f>E425/(D425+E425+0.00001)</f>
        <v>0.62431914630392582</v>
      </c>
      <c r="M425">
        <f>2/(1/(K425+0.00001)+1/(L425+0.00001))</f>
        <v>0.35411861650656667</v>
      </c>
      <c r="N425">
        <f>(B425+E425)/(B425+C425+D425+E425)</f>
        <v>0.65821457562911523</v>
      </c>
      <c r="O425">
        <f>COUNTIF(A425,"*Linear*")</f>
        <v>0</v>
      </c>
      <c r="P425" t="str">
        <f>LEFT(A425, FIND("_", A425)-1)</f>
        <v>LRC</v>
      </c>
      <c r="Q425" t="str">
        <f>IF(COUNTIF(A425,"*Hard*")=1,"Hard",IF(COUNTIF(A425,"*Medium*")=1,"Medium","Easy"))</f>
        <v>Medium</v>
      </c>
      <c r="R425" t="str">
        <f>_xlfn.CONCAT(B425," &amp; ", C425 )</f>
        <v>100142 &amp; 50629</v>
      </c>
      <c r="S425" t="str">
        <f>_xlfn.CONCAT(D425," &amp; ", E425)</f>
        <v>10001 &amp; 16620</v>
      </c>
      <c r="T425" t="str">
        <f>_xlfn.CONCAT(TEXT(ROUND(K425,3),"#,##0.000")," &amp; Precision \cr")</f>
        <v>0.247 &amp; Precision \cr</v>
      </c>
      <c r="U425" t="str">
        <f>_xlfn.CONCAT(TEXT(ROUND(L425,3),"#,##0.000")," &amp; Recall \cr")</f>
        <v>0.624 &amp; Recall \cr</v>
      </c>
      <c r="V425" t="str">
        <f>_xlfn.CONCAT(TEXT(ROUND(M425,3),"#,##0.000")," &amp; F1 \cr")</f>
        <v>0.354 &amp; F1 \cr</v>
      </c>
      <c r="W425" t="str">
        <f>_xlfn.CONCAT(TEXT(ROUND(J425,3),"#,##0.000")," &amp; AUC \cr")</f>
        <v>0.702 &amp; AUC \cr</v>
      </c>
      <c r="X425" t="str">
        <f>_xlfn.CONCAT(TEXT(ROUND(I425,3),"#,##0.000")," &amp; $p$ \cr")</f>
        <v>0.746 &amp; $p$ \cr</v>
      </c>
      <c r="Y425" t="str">
        <f>_xlfn.CONCAT(A425," &amp; ",TEXT(ROUND(K425,4),"#,##0.0000"), " &amp; ", TEXT(ROUND(L425,4),"#,##0.0000"), " &amp; ", TEXT(ROUND(M425,4),"#,##0.0000"), " &amp; ", TEXT(ROUND(J425,4),"#,##0.0000"), " \cr")</f>
        <v>LRC_Medium_Tomek_0_alpha_balanced_v1 &amp; 0.2471 &amp; 0.6243 &amp; 0.3541 &amp; 0.7016 \cr</v>
      </c>
    </row>
    <row r="426" spans="1:25" x14ac:dyDescent="0.2">
      <c r="A426" t="s">
        <v>58</v>
      </c>
      <c r="B426">
        <v>102767</v>
      </c>
      <c r="C426">
        <v>48004</v>
      </c>
      <c r="D426">
        <v>10873</v>
      </c>
      <c r="E426">
        <v>15748</v>
      </c>
      <c r="F426">
        <f>B426+C426</f>
        <v>150771</v>
      </c>
      <c r="G426">
        <f>D426+E426</f>
        <v>26621</v>
      </c>
      <c r="H426">
        <f>B426+C426+D426+E426</f>
        <v>177392</v>
      </c>
      <c r="I426">
        <v>0.52505685543243796</v>
      </c>
      <c r="J426">
        <v>0.69208662924778497</v>
      </c>
      <c r="K426">
        <f>E426/(C426+E426+0.00001)</f>
        <v>0.24701970130395598</v>
      </c>
      <c r="L426">
        <f>E426/(D426+E426+0.00001)</f>
        <v>0.59156305150386423</v>
      </c>
      <c r="M426">
        <f>2/(1/(K426+0.00001)+1/(L426+0.00001))</f>
        <v>0.34852285834544322</v>
      </c>
      <c r="N426">
        <f>(B426+E426)/(B426+C426+D426+E426)</f>
        <v>0.66809664471904029</v>
      </c>
      <c r="O426">
        <f>COUNTIF(A426,"*Linear*")</f>
        <v>0</v>
      </c>
      <c r="P426" t="str">
        <f>LEFT(A426, FIND("_", A426)-1)</f>
        <v>EEC</v>
      </c>
      <c r="Q426" t="str">
        <f>IF(COUNTIF(A426,"*Hard*")=1,"Hard",IF(COUNTIF(A426,"*Medium*")=1,"Medium","Easy"))</f>
        <v>Medium</v>
      </c>
      <c r="R426" t="str">
        <f>_xlfn.CONCAT(B426," &amp; ", C426 )</f>
        <v>102767 &amp; 48004</v>
      </c>
      <c r="S426" t="str">
        <f>_xlfn.CONCAT(D426," &amp; ", E426)</f>
        <v>10873 &amp; 15748</v>
      </c>
      <c r="T426" t="str">
        <f>_xlfn.CONCAT(TEXT(ROUND(K426,3),"#,##0.000")," &amp; Precision \cr")</f>
        <v>0.247 &amp; Precision \cr</v>
      </c>
      <c r="U426" t="str">
        <f>_xlfn.CONCAT(TEXT(ROUND(L426,3),"#,##0.000")," &amp; Recall \cr")</f>
        <v>0.592 &amp; Recall \cr</v>
      </c>
      <c r="V426" t="str">
        <f>_xlfn.CONCAT(TEXT(ROUND(M426,3),"#,##0.000")," &amp; F1 \cr")</f>
        <v>0.349 &amp; F1 \cr</v>
      </c>
      <c r="W426" t="str">
        <f>_xlfn.CONCAT(TEXT(ROUND(J426,3),"#,##0.000")," &amp; AUC \cr")</f>
        <v>0.692 &amp; AUC \cr</v>
      </c>
      <c r="X426" t="str">
        <f>_xlfn.CONCAT(TEXT(ROUND(I426,3),"#,##0.000")," &amp; $p$ \cr")</f>
        <v>0.525 &amp; $p$ \cr</v>
      </c>
      <c r="Y426" t="str">
        <f>_xlfn.CONCAT(A426," &amp; ",TEXT(ROUND(K426,4),"#,##0.0000"), " &amp; ", TEXT(ROUND(L426,4),"#,##0.0000"), " &amp; ", TEXT(ROUND(M426,4),"#,##0.0000"), " &amp; ", TEXT(ROUND(J426,4),"#,##0.0000"), " \cr")</f>
        <v>EEC_Medium_Tomek_0_v2 &amp; 0.2470 &amp; 0.5916 &amp; 0.3485 &amp; 0.6921 \cr</v>
      </c>
    </row>
    <row r="427" spans="1:25" x14ac:dyDescent="0.2">
      <c r="A427" t="s">
        <v>470</v>
      </c>
      <c r="B427">
        <v>99910</v>
      </c>
      <c r="C427">
        <v>50861</v>
      </c>
      <c r="D427">
        <v>9964</v>
      </c>
      <c r="E427">
        <v>16657</v>
      </c>
      <c r="F427">
        <f>B427+C427</f>
        <v>150771</v>
      </c>
      <c r="G427">
        <f>D427+E427</f>
        <v>26621</v>
      </c>
      <c r="H427">
        <f>B427+C427+D427+E427</f>
        <v>177392</v>
      </c>
      <c r="I427">
        <v>0.74997310560790298</v>
      </c>
      <c r="J427">
        <v>0.701600421094006</v>
      </c>
      <c r="K427">
        <f>E427/(C427+E427+0.00001)</f>
        <v>0.24670458244516949</v>
      </c>
      <c r="L427">
        <f>E427/(D427+E427+0.00001)</f>
        <v>0.62570902647319449</v>
      </c>
      <c r="M427">
        <f>2/(1/(K427+0.00001)+1/(L427+0.00001))</f>
        <v>0.35389285045018787</v>
      </c>
      <c r="N427">
        <f>(B427+E427)/(B427+C427+D427+E427)</f>
        <v>0.65711531523405786</v>
      </c>
      <c r="O427">
        <f>COUNTIF(A427,"*Linear*")</f>
        <v>0</v>
      </c>
      <c r="P427" t="str">
        <f>LEFT(A427, FIND("_", A427)-1)</f>
        <v>LRC</v>
      </c>
      <c r="Q427" t="str">
        <f>IF(COUNTIF(A427,"*Hard*")=1,"Hard",IF(COUNTIF(A427,"*Medium*")=1,"Medium","Easy"))</f>
        <v>Medium</v>
      </c>
      <c r="R427" t="str">
        <f>_xlfn.CONCAT(B427," &amp; ", C427 )</f>
        <v>99910 &amp; 50861</v>
      </c>
      <c r="S427" t="str">
        <f>_xlfn.CONCAT(D427," &amp; ", E427)</f>
        <v>9964 &amp; 16657</v>
      </c>
      <c r="T427" t="str">
        <f>_xlfn.CONCAT(TEXT(ROUND(K427,3),"#,##0.000")," &amp; Precision \cr")</f>
        <v>0.247 &amp; Precision \cr</v>
      </c>
      <c r="U427" t="str">
        <f>_xlfn.CONCAT(TEXT(ROUND(L427,3),"#,##0.000")," &amp; Recall \cr")</f>
        <v>0.626 &amp; Recall \cr</v>
      </c>
      <c r="V427" t="str">
        <f>_xlfn.CONCAT(TEXT(ROUND(M427,3),"#,##0.000")," &amp; F1 \cr")</f>
        <v>0.354 &amp; F1 \cr</v>
      </c>
      <c r="W427" t="str">
        <f>_xlfn.CONCAT(TEXT(ROUND(J427,3),"#,##0.000")," &amp; AUC \cr")</f>
        <v>0.702 &amp; AUC \cr</v>
      </c>
      <c r="X427" t="str">
        <f>_xlfn.CONCAT(TEXT(ROUND(I427,3),"#,##0.000")," &amp; $p$ \cr")</f>
        <v>0.750 &amp; $p$ \cr</v>
      </c>
      <c r="Y427" t="str">
        <f>_xlfn.CONCAT(A427," &amp; ",TEXT(ROUND(K427,4),"#,##0.0000"), " &amp; ", TEXT(ROUND(L427,4),"#,##0.0000"), " &amp; ", TEXT(ROUND(M427,4),"#,##0.0000"), " &amp; ", TEXT(ROUND(J427,4),"#,##0.0000"), " \cr")</f>
        <v>LRC_Medium_Tomek_1_alpha_balanced_v1 &amp; 0.2467 &amp; 0.6257 &amp; 0.3539 &amp; 0.7016 \cr</v>
      </c>
    </row>
    <row r="428" spans="1:25" x14ac:dyDescent="0.2">
      <c r="A428" t="s">
        <v>482</v>
      </c>
      <c r="B428">
        <v>99845</v>
      </c>
      <c r="C428">
        <v>50926</v>
      </c>
      <c r="D428">
        <v>9949</v>
      </c>
      <c r="E428">
        <v>16672</v>
      </c>
      <c r="F428">
        <f>B428+C428</f>
        <v>150771</v>
      </c>
      <c r="G428">
        <f>D428+E428</f>
        <v>26621</v>
      </c>
      <c r="H428">
        <f>B428+C428+D428+E428</f>
        <v>177392</v>
      </c>
      <c r="I428">
        <v>0.75083291129930896</v>
      </c>
      <c r="J428">
        <v>0.70159847076160298</v>
      </c>
      <c r="K428">
        <f>E428/(C428+E428+0.00001)</f>
        <v>0.24663451577759185</v>
      </c>
      <c r="L428">
        <f>E428/(D428+E428+0.00001)</f>
        <v>0.62627249140668173</v>
      </c>
      <c r="M428">
        <f>2/(1/(K428+0.00001)+1/(L428+0.00001))</f>
        <v>0.35391078649575253</v>
      </c>
      <c r="N428">
        <f>(B428+E428)/(B428+C428+D428+E428)</f>
        <v>0.65683345359429968</v>
      </c>
      <c r="O428">
        <f>COUNTIF(A428,"*Linear*")</f>
        <v>0</v>
      </c>
      <c r="P428" t="str">
        <f>LEFT(A428, FIND("_", A428)-1)</f>
        <v>LRC</v>
      </c>
      <c r="Q428" t="str">
        <f>IF(COUNTIF(A428,"*Hard*")=1,"Hard",IF(COUNTIF(A428,"*Medium*")=1,"Medium","Easy"))</f>
        <v>Medium</v>
      </c>
      <c r="R428" t="str">
        <f>_xlfn.CONCAT(B428," &amp; ", C428 )</f>
        <v>99845 &amp; 50926</v>
      </c>
      <c r="S428" t="str">
        <f>_xlfn.CONCAT(D428," &amp; ", E428)</f>
        <v>9949 &amp; 16672</v>
      </c>
      <c r="T428" t="str">
        <f>_xlfn.CONCAT(TEXT(ROUND(K428,3),"#,##0.000")," &amp; Precision \cr")</f>
        <v>0.247 &amp; Precision \cr</v>
      </c>
      <c r="U428" t="str">
        <f>_xlfn.CONCAT(TEXT(ROUND(L428,3),"#,##0.000")," &amp; Recall \cr")</f>
        <v>0.626 &amp; Recall \cr</v>
      </c>
      <c r="V428" t="str">
        <f>_xlfn.CONCAT(TEXT(ROUND(M428,3),"#,##0.000")," &amp; F1 \cr")</f>
        <v>0.354 &amp; F1 \cr</v>
      </c>
      <c r="W428" t="str">
        <f>_xlfn.CONCAT(TEXT(ROUND(J428,3),"#,##0.000")," &amp; AUC \cr")</f>
        <v>0.702 &amp; AUC \cr</v>
      </c>
      <c r="X428" t="str">
        <f>_xlfn.CONCAT(TEXT(ROUND(I428,3),"#,##0.000")," &amp; $p$ \cr")</f>
        <v>0.751 &amp; $p$ \cr</v>
      </c>
      <c r="Y428" t="str">
        <f>_xlfn.CONCAT(A428," &amp; ",TEXT(ROUND(K428,4),"#,##0.0000"), " &amp; ", TEXT(ROUND(L428,4),"#,##0.0000"), " &amp; ", TEXT(ROUND(M428,4),"#,##0.0000"), " &amp; ", TEXT(ROUND(J428,4),"#,##0.0000"), " \cr")</f>
        <v>LRC_Medium_Tomek_2_alpha_balanced_v1 &amp; 0.2466 &amp; 0.6263 &amp; 0.3539 &amp; 0.7016 \cr</v>
      </c>
    </row>
    <row r="429" spans="1:25" x14ac:dyDescent="0.2">
      <c r="A429" t="s">
        <v>408</v>
      </c>
      <c r="B429">
        <v>101551</v>
      </c>
      <c r="C429">
        <v>49220</v>
      </c>
      <c r="D429">
        <v>10643</v>
      </c>
      <c r="E429">
        <v>15978</v>
      </c>
      <c r="F429">
        <f>B429+C429</f>
        <v>150771</v>
      </c>
      <c r="G429">
        <f>D429+E429</f>
        <v>26621</v>
      </c>
      <c r="H429">
        <f>B429+C429+D429+E429</f>
        <v>177392</v>
      </c>
      <c r="I429">
        <v>0.52703717619205803</v>
      </c>
      <c r="J429">
        <v>0.69076778049305598</v>
      </c>
      <c r="K429">
        <f>E429/(C429+E429+0.00001)</f>
        <v>0.24506886710557549</v>
      </c>
      <c r="L429">
        <f>E429/(D429+E429+0.00001)</f>
        <v>0.60020284715066941</v>
      </c>
      <c r="M429">
        <f>2/(1/(K429+0.00001)+1/(L429+0.00001))</f>
        <v>0.34804430735802927</v>
      </c>
      <c r="N429">
        <f>(B429+E429)/(B429+C429+D429+E429)</f>
        <v>0.66253833318300714</v>
      </c>
      <c r="O429">
        <f>COUNTIF(A429,"*Linear*")</f>
        <v>0</v>
      </c>
      <c r="P429" t="str">
        <f>LEFT(A429, FIND("_", A429)-1)</f>
        <v>EEC</v>
      </c>
      <c r="Q429" t="str">
        <f>IF(COUNTIF(A429,"*Hard*")=1,"Hard",IF(COUNTIF(A429,"*Medium*")=1,"Medium","Easy"))</f>
        <v>Medium</v>
      </c>
      <c r="R429" t="str">
        <f>_xlfn.CONCAT(B429," &amp; ", C429 )</f>
        <v>101551 &amp; 49220</v>
      </c>
      <c r="S429" t="str">
        <f>_xlfn.CONCAT(D429," &amp; ", E429)</f>
        <v>10643 &amp; 15978</v>
      </c>
      <c r="T429" t="str">
        <f>_xlfn.CONCAT(TEXT(ROUND(K429,3),"#,##0.000")," &amp; Precision \cr")</f>
        <v>0.245 &amp; Precision \cr</v>
      </c>
      <c r="U429" t="str">
        <f>_xlfn.CONCAT(TEXT(ROUND(L429,3),"#,##0.000")," &amp; Recall \cr")</f>
        <v>0.600 &amp; Recall \cr</v>
      </c>
      <c r="V429" t="str">
        <f>_xlfn.CONCAT(TEXT(ROUND(M429,3),"#,##0.000")," &amp; F1 \cr")</f>
        <v>0.348 &amp; F1 \cr</v>
      </c>
      <c r="W429" t="str">
        <f>_xlfn.CONCAT(TEXT(ROUND(J429,3),"#,##0.000")," &amp; AUC \cr")</f>
        <v>0.691 &amp; AUC \cr</v>
      </c>
      <c r="X429" t="str">
        <f>_xlfn.CONCAT(TEXT(ROUND(I429,3),"#,##0.000")," &amp; $p$ \cr")</f>
        <v>0.527 &amp; $p$ \cr</v>
      </c>
      <c r="Y429" t="str">
        <f>_xlfn.CONCAT(A429," &amp; ",TEXT(ROUND(K429,4),"#,##0.0000"), " &amp; ", TEXT(ROUND(L429,4),"#,##0.0000"), " &amp; ", TEXT(ROUND(M429,4),"#,##0.0000"), " &amp; ", TEXT(ROUND(J429,4),"#,##0.0000"), " \cr")</f>
        <v>EEC_Medium_Tomek_2_v2 &amp; 0.2451 &amp; 0.6002 &amp; 0.3480 &amp; 0.6908 \cr</v>
      </c>
    </row>
    <row r="430" spans="1:25" x14ac:dyDescent="0.2">
      <c r="A430" t="s">
        <v>56</v>
      </c>
      <c r="B430">
        <v>101579</v>
      </c>
      <c r="C430">
        <v>49192</v>
      </c>
      <c r="D430">
        <v>10740</v>
      </c>
      <c r="E430">
        <v>15881</v>
      </c>
      <c r="F430">
        <f>B430+C430</f>
        <v>150771</v>
      </c>
      <c r="G430">
        <f>D430+E430</f>
        <v>26621</v>
      </c>
      <c r="H430">
        <f>B430+C430+D430+E430</f>
        <v>177392</v>
      </c>
      <c r="I430">
        <v>0.52698927363256898</v>
      </c>
      <c r="J430">
        <v>0.68854314385333004</v>
      </c>
      <c r="K430">
        <f>E430/(C430+E430+0.00001)</f>
        <v>0.24404899109553133</v>
      </c>
      <c r="L430">
        <f>E430/(D430+E430+0.00001)</f>
        <v>0.59655910724745165</v>
      </c>
      <c r="M430">
        <f>2/(1/(K430+0.00001)+1/(L430+0.00001))</f>
        <v>0.3464030163173768</v>
      </c>
      <c r="N430">
        <f>(B430+E430)/(B430+C430+D430+E430)</f>
        <v>0.66214936412014069</v>
      </c>
      <c r="O430">
        <f>COUNTIF(A430,"*Linear*")</f>
        <v>0</v>
      </c>
      <c r="P430" t="str">
        <f>LEFT(A430, FIND("_", A430)-1)</f>
        <v>EEC</v>
      </c>
      <c r="Q430" t="str">
        <f>IF(COUNTIF(A430,"*Hard*")=1,"Hard",IF(COUNTIF(A430,"*Medium*")=1,"Medium","Easy"))</f>
        <v>Medium</v>
      </c>
      <c r="R430" t="str">
        <f>_xlfn.CONCAT(B430," &amp; ", C430 )</f>
        <v>101579 &amp; 49192</v>
      </c>
      <c r="S430" t="str">
        <f>_xlfn.CONCAT(D430," &amp; ", E430)</f>
        <v>10740 &amp; 15881</v>
      </c>
      <c r="T430" t="str">
        <f>_xlfn.CONCAT(TEXT(ROUND(K430,3),"#,##0.000")," &amp; Precision \cr")</f>
        <v>0.244 &amp; Precision \cr</v>
      </c>
      <c r="U430" t="str">
        <f>_xlfn.CONCAT(TEXT(ROUND(L430,3),"#,##0.000")," &amp; Recall \cr")</f>
        <v>0.597 &amp; Recall \cr</v>
      </c>
      <c r="V430" t="str">
        <f>_xlfn.CONCAT(TEXT(ROUND(M430,3),"#,##0.000")," &amp; F1 \cr")</f>
        <v>0.346 &amp; F1 \cr</v>
      </c>
      <c r="W430" t="str">
        <f>_xlfn.CONCAT(TEXT(ROUND(J430,3),"#,##0.000")," &amp; AUC \cr")</f>
        <v>0.689 &amp; AUC \cr</v>
      </c>
      <c r="X430" t="str">
        <f>_xlfn.CONCAT(TEXT(ROUND(I430,3),"#,##0.000")," &amp; $p$ \cr")</f>
        <v>0.527 &amp; $p$ \cr</v>
      </c>
      <c r="Y430" t="str">
        <f>_xlfn.CONCAT(A430," &amp; ",TEXT(ROUND(K430,4),"#,##0.0000"), " &amp; ", TEXT(ROUND(L430,4),"#,##0.0000"), " &amp; ", TEXT(ROUND(M430,4),"#,##0.0000"), " &amp; ", TEXT(ROUND(J430,4),"#,##0.0000"), " \cr")</f>
        <v>EEC_Medium_Tomek_0_v1 &amp; 0.2440 &amp; 0.5966 &amp; 0.3464 &amp; 0.6885 \cr</v>
      </c>
    </row>
    <row r="431" spans="1:25" x14ac:dyDescent="0.2">
      <c r="A431" t="s">
        <v>402</v>
      </c>
      <c r="B431">
        <v>101413</v>
      </c>
      <c r="C431">
        <v>49358</v>
      </c>
      <c r="D431">
        <v>10699</v>
      </c>
      <c r="E431">
        <v>15922</v>
      </c>
      <c r="F431">
        <f>B431+C431</f>
        <v>150771</v>
      </c>
      <c r="G431">
        <f>D431+E431</f>
        <v>26621</v>
      </c>
      <c r="H431">
        <f>B431+C431+D431+E431</f>
        <v>177392</v>
      </c>
      <c r="I431">
        <v>0.52806041359340705</v>
      </c>
      <c r="J431">
        <v>0.68863214197066702</v>
      </c>
      <c r="K431">
        <f>E431/(C431+E431+0.00001)</f>
        <v>0.24390318623714716</v>
      </c>
      <c r="L431">
        <f>E431/(D431+E431+0.00001)</f>
        <v>0.5980992447323169</v>
      </c>
      <c r="M431">
        <f>2/(1/(K431+0.00001)+1/(L431+0.00001))</f>
        <v>0.34651507189086656</v>
      </c>
      <c r="N431">
        <f>(B431+E431)/(B431+C431+D431+E431)</f>
        <v>0.66144471002074501</v>
      </c>
      <c r="O431">
        <f>COUNTIF(A431,"*Linear*")</f>
        <v>0</v>
      </c>
      <c r="P431" t="str">
        <f>LEFT(A431, FIND("_", A431)-1)</f>
        <v>EEC</v>
      </c>
      <c r="Q431" t="str">
        <f>IF(COUNTIF(A431,"*Hard*")=1,"Hard",IF(COUNTIF(A431,"*Medium*")=1,"Medium","Easy"))</f>
        <v>Medium</v>
      </c>
      <c r="R431" t="str">
        <f>_xlfn.CONCAT(B431," &amp; ", C431 )</f>
        <v>101413 &amp; 49358</v>
      </c>
      <c r="S431" t="str">
        <f>_xlfn.CONCAT(D431," &amp; ", E431)</f>
        <v>10699 &amp; 15922</v>
      </c>
      <c r="T431" t="str">
        <f>_xlfn.CONCAT(TEXT(ROUND(K431,3),"#,##0.000")," &amp; Precision \cr")</f>
        <v>0.244 &amp; Precision \cr</v>
      </c>
      <c r="U431" t="str">
        <f>_xlfn.CONCAT(TEXT(ROUND(L431,3),"#,##0.000")," &amp; Recall \cr")</f>
        <v>0.598 &amp; Recall \cr</v>
      </c>
      <c r="V431" t="str">
        <f>_xlfn.CONCAT(TEXT(ROUND(M431,3),"#,##0.000")," &amp; F1 \cr")</f>
        <v>0.347 &amp; F1 \cr</v>
      </c>
      <c r="W431" t="str">
        <f>_xlfn.CONCAT(TEXT(ROUND(J431,3),"#,##0.000")," &amp; AUC \cr")</f>
        <v>0.689 &amp; AUC \cr</v>
      </c>
      <c r="X431" t="str">
        <f>_xlfn.CONCAT(TEXT(ROUND(I431,3),"#,##0.000")," &amp; $p$ \cr")</f>
        <v>0.528 &amp; $p$ \cr</v>
      </c>
      <c r="Y431" t="str">
        <f>_xlfn.CONCAT(A431," &amp; ",TEXT(ROUND(K431,4),"#,##0.0000"), " &amp; ", TEXT(ROUND(L431,4),"#,##0.0000"), " &amp; ", TEXT(ROUND(M431,4),"#,##0.0000"), " &amp; ", TEXT(ROUND(J431,4),"#,##0.0000"), " \cr")</f>
        <v>EEC_Medium_Tomek_1_v1 &amp; 0.2439 &amp; 0.5981 &amp; 0.3465 &amp; 0.6886 \cr</v>
      </c>
    </row>
    <row r="432" spans="1:25" x14ac:dyDescent="0.2">
      <c r="A432" t="s">
        <v>404</v>
      </c>
      <c r="B432">
        <v>100876</v>
      </c>
      <c r="C432">
        <v>49895</v>
      </c>
      <c r="D432">
        <v>10585</v>
      </c>
      <c r="E432">
        <v>16036</v>
      </c>
      <c r="F432">
        <f>B432+C432</f>
        <v>150771</v>
      </c>
      <c r="G432">
        <f>D432+E432</f>
        <v>26621</v>
      </c>
      <c r="H432">
        <f>B432+C432+D432+E432</f>
        <v>177392</v>
      </c>
      <c r="I432">
        <v>0.52604508557706497</v>
      </c>
      <c r="J432">
        <v>0.69129223254998795</v>
      </c>
      <c r="K432">
        <f>E432/(C432+E432+0.00001)</f>
        <v>0.24322397654468703</v>
      </c>
      <c r="L432">
        <f>E432/(D432+E432+0.00001)</f>
        <v>0.60238157822682037</v>
      </c>
      <c r="M432">
        <f>2/(1/(K432+0.00001)+1/(L432+0.00001))</f>
        <v>0.34654132241481389</v>
      </c>
      <c r="N432">
        <f>(B432+E432)/(B432+C432+D432+E432)</f>
        <v>0.65906016054839001</v>
      </c>
      <c r="O432">
        <f>COUNTIF(A432,"*Linear*")</f>
        <v>0</v>
      </c>
      <c r="P432" t="str">
        <f>LEFT(A432, FIND("_", A432)-1)</f>
        <v>EEC</v>
      </c>
      <c r="Q432" t="str">
        <f>IF(COUNTIF(A432,"*Hard*")=1,"Hard",IF(COUNTIF(A432,"*Medium*")=1,"Medium","Easy"))</f>
        <v>Medium</v>
      </c>
      <c r="R432" t="str">
        <f>_xlfn.CONCAT(B432," &amp; ", C432 )</f>
        <v>100876 &amp; 49895</v>
      </c>
      <c r="S432" t="str">
        <f>_xlfn.CONCAT(D432," &amp; ", E432)</f>
        <v>10585 &amp; 16036</v>
      </c>
      <c r="T432" t="str">
        <f>_xlfn.CONCAT(TEXT(ROUND(K432,3),"#,##0.000")," &amp; Precision \cr")</f>
        <v>0.243 &amp; Precision \cr</v>
      </c>
      <c r="U432" t="str">
        <f>_xlfn.CONCAT(TEXT(ROUND(L432,3),"#,##0.000")," &amp; Recall \cr")</f>
        <v>0.602 &amp; Recall \cr</v>
      </c>
      <c r="V432" t="str">
        <f>_xlfn.CONCAT(TEXT(ROUND(M432,3),"#,##0.000")," &amp; F1 \cr")</f>
        <v>0.347 &amp; F1 \cr</v>
      </c>
      <c r="W432" t="str">
        <f>_xlfn.CONCAT(TEXT(ROUND(J432,3),"#,##0.000")," &amp; AUC \cr")</f>
        <v>0.691 &amp; AUC \cr</v>
      </c>
      <c r="X432" t="str">
        <f>_xlfn.CONCAT(TEXT(ROUND(I432,3),"#,##0.000")," &amp; $p$ \cr")</f>
        <v>0.526 &amp; $p$ \cr</v>
      </c>
      <c r="Y432" t="str">
        <f>_xlfn.CONCAT(A432," &amp; ",TEXT(ROUND(K432,4),"#,##0.0000"), " &amp; ", TEXT(ROUND(L432,4),"#,##0.0000"), " &amp; ", TEXT(ROUND(M432,4),"#,##0.0000"), " &amp; ", TEXT(ROUND(J432,4),"#,##0.0000"), " \cr")</f>
        <v>EEC_Medium_Tomek_1_v2 &amp; 0.2432 &amp; 0.6024 &amp; 0.3465 &amp; 0.6913 \cr</v>
      </c>
    </row>
    <row r="433" spans="1:25" x14ac:dyDescent="0.2">
      <c r="A433" t="s">
        <v>406</v>
      </c>
      <c r="B433">
        <v>99646</v>
      </c>
      <c r="C433">
        <v>51125</v>
      </c>
      <c r="D433">
        <v>10414</v>
      </c>
      <c r="E433">
        <v>16207</v>
      </c>
      <c r="F433">
        <f>B433+C433</f>
        <v>150771</v>
      </c>
      <c r="G433">
        <f>D433+E433</f>
        <v>26621</v>
      </c>
      <c r="H433">
        <f>B433+C433+D433+E433</f>
        <v>177392</v>
      </c>
      <c r="I433">
        <v>0.52794121393240001</v>
      </c>
      <c r="J433">
        <v>0.68794971759833301</v>
      </c>
      <c r="K433">
        <f>E433/(C433+E433+0.00001)</f>
        <v>0.24070278615803736</v>
      </c>
      <c r="L433">
        <f>E433/(D433+E433+0.00001)</f>
        <v>0.60880507846857557</v>
      </c>
      <c r="M433">
        <f>2/(1/(K433+0.00001)+1/(L433+0.00001))</f>
        <v>0.34501416585695366</v>
      </c>
      <c r="N433">
        <f>(B433+E433)/(B433+C433+D433+E433)</f>
        <v>0.65309033101830971</v>
      </c>
      <c r="O433">
        <f>COUNTIF(A433,"*Linear*")</f>
        <v>0</v>
      </c>
      <c r="P433" t="str">
        <f>LEFT(A433, FIND("_", A433)-1)</f>
        <v>EEC</v>
      </c>
      <c r="Q433" t="str">
        <f>IF(COUNTIF(A433,"*Hard*")=1,"Hard",IF(COUNTIF(A433,"*Medium*")=1,"Medium","Easy"))</f>
        <v>Medium</v>
      </c>
      <c r="R433" t="str">
        <f>_xlfn.CONCAT(B433," &amp; ", C433 )</f>
        <v>99646 &amp; 51125</v>
      </c>
      <c r="S433" t="str">
        <f>_xlfn.CONCAT(D433," &amp; ", E433)</f>
        <v>10414 &amp; 16207</v>
      </c>
      <c r="T433" t="str">
        <f>_xlfn.CONCAT(TEXT(ROUND(K433,3),"#,##0.000")," &amp; Precision \cr")</f>
        <v>0.241 &amp; Precision \cr</v>
      </c>
      <c r="U433" t="str">
        <f>_xlfn.CONCAT(TEXT(ROUND(L433,3),"#,##0.000")," &amp; Recall \cr")</f>
        <v>0.609 &amp; Recall \cr</v>
      </c>
      <c r="V433" t="str">
        <f>_xlfn.CONCAT(TEXT(ROUND(M433,3),"#,##0.000")," &amp; F1 \cr")</f>
        <v>0.345 &amp; F1 \cr</v>
      </c>
      <c r="W433" t="str">
        <f>_xlfn.CONCAT(TEXT(ROUND(J433,3),"#,##0.000")," &amp; AUC \cr")</f>
        <v>0.688 &amp; AUC \cr</v>
      </c>
      <c r="X433" t="str">
        <f>_xlfn.CONCAT(TEXT(ROUND(I433,3),"#,##0.000")," &amp; $p$ \cr")</f>
        <v>0.528 &amp; $p$ \cr</v>
      </c>
      <c r="Y433" t="str">
        <f>_xlfn.CONCAT(A433," &amp; ",TEXT(ROUND(K433,4),"#,##0.0000"), " &amp; ", TEXT(ROUND(L433,4),"#,##0.0000"), " &amp; ", TEXT(ROUND(M433,4),"#,##0.0000"), " &amp; ", TEXT(ROUND(J433,4),"#,##0.0000"), " \cr")</f>
        <v>EEC_Medium_Tomek_2_v1 &amp; 0.2407 &amp; 0.6088 &amp; 0.3450 &amp; 0.6879 \cr</v>
      </c>
    </row>
    <row r="434" spans="1:25" x14ac:dyDescent="0.2">
      <c r="A434" t="s">
        <v>120</v>
      </c>
      <c r="B434">
        <v>78901</v>
      </c>
      <c r="C434">
        <v>71870</v>
      </c>
      <c r="D434">
        <v>4139</v>
      </c>
      <c r="E434">
        <v>22482</v>
      </c>
      <c r="F434">
        <f>B434+C434</f>
        <v>150771</v>
      </c>
      <c r="G434">
        <f>D434+E434</f>
        <v>26621</v>
      </c>
      <c r="H434">
        <f>B434+C434+D434+E434</f>
        <v>177392</v>
      </c>
      <c r="I434">
        <v>0.86179007360711701</v>
      </c>
      <c r="J434">
        <v>0.77415103235751903</v>
      </c>
      <c r="K434">
        <f>E434/(C434+E434+0.00001)</f>
        <v>0.23827793790928883</v>
      </c>
      <c r="L434">
        <f>E434/(D434+E434+0.00001)</f>
        <v>0.84452124231076175</v>
      </c>
      <c r="M434">
        <f>2/(1/(K434+0.00001)+1/(L434+0.00001))</f>
        <v>0.37169937863366076</v>
      </c>
      <c r="N434">
        <f>(B434+E434)/(B434+C434+D434+E434)</f>
        <v>0.57151957247226481</v>
      </c>
      <c r="O434">
        <f>COUNTIF(A434,"*Linear*")</f>
        <v>0</v>
      </c>
      <c r="P434" t="str">
        <f>LEFT(A434, FIND("_", A434)-1)</f>
        <v>KBFC</v>
      </c>
      <c r="Q434" t="str">
        <f>IF(COUNTIF(A434,"*Hard*")=1,"Hard",IF(COUNTIF(A434,"*Medium*")=1,"Medium","Easy"))</f>
        <v>Hard</v>
      </c>
      <c r="R434" t="str">
        <f>_xlfn.CONCAT(B434," &amp; ", C434 )</f>
        <v>78901 &amp; 71870</v>
      </c>
      <c r="S434" t="str">
        <f>_xlfn.CONCAT(D434," &amp; ", E434)</f>
        <v>4139 &amp; 22482</v>
      </c>
      <c r="T434" t="str">
        <f>_xlfn.CONCAT(TEXT(ROUND(K434,3),"#,##0.000")," &amp; Precision \cr")</f>
        <v>0.238 &amp; Precision \cr</v>
      </c>
      <c r="U434" t="str">
        <f>_xlfn.CONCAT(TEXT(ROUND(L434,3),"#,##0.000")," &amp; Recall \cr")</f>
        <v>0.845 &amp; Recall \cr</v>
      </c>
      <c r="V434" t="str">
        <f>_xlfn.CONCAT(TEXT(ROUND(M434,3),"#,##0.000")," &amp; F1 \cr")</f>
        <v>0.372 &amp; F1 \cr</v>
      </c>
      <c r="W434" t="str">
        <f>_xlfn.CONCAT(TEXT(ROUND(J434,3),"#,##0.000")," &amp; AUC \cr")</f>
        <v>0.774 &amp; AUC \cr</v>
      </c>
      <c r="X434" t="str">
        <f>_xlfn.CONCAT(TEXT(ROUND(I434,3),"#,##0.000")," &amp; $p$ \cr")</f>
        <v>0.862 &amp; $p$ \cr</v>
      </c>
      <c r="Y434" t="str">
        <f>_xlfn.CONCAT(A434," &amp; ",TEXT(ROUND(K434,4),"#,##0.0000"), " &amp; ", TEXT(ROUND(L434,4),"#,##0.0000"), " &amp; ", TEXT(ROUND(M434,4),"#,##0.0000"), " &amp; ", TEXT(ROUND(J434,4),"#,##0.0000"), " \cr")</f>
        <v>KBFC_Hard_Tomek_1_alpha_balanced_gamma_0_0_v1 &amp; 0.2383 &amp; 0.8445 &amp; 0.3717 &amp; 0.7742 \cr</v>
      </c>
    </row>
    <row r="435" spans="1:25" x14ac:dyDescent="0.2">
      <c r="A435" t="s">
        <v>150</v>
      </c>
      <c r="B435">
        <v>76526</v>
      </c>
      <c r="C435">
        <v>74245</v>
      </c>
      <c r="D435">
        <v>3867</v>
      </c>
      <c r="E435">
        <v>22754</v>
      </c>
      <c r="F435">
        <f>B435+C435</f>
        <v>150771</v>
      </c>
      <c r="G435">
        <f>D435+E435</f>
        <v>26621</v>
      </c>
      <c r="H435">
        <f>B435+C435+D435+E435</f>
        <v>177392</v>
      </c>
      <c r="I435">
        <v>0.87311496190912996</v>
      </c>
      <c r="J435">
        <v>0.77323429714811698</v>
      </c>
      <c r="K435">
        <f>E435/(C435+E435+0.00001)</f>
        <v>0.23457973791125888</v>
      </c>
      <c r="L435">
        <f>E435/(D435+E435+0.00001)</f>
        <v>0.85473873977133141</v>
      </c>
      <c r="M435">
        <f>2/(1/(K435+0.00001)+1/(L435+0.00001))</f>
        <v>0.36814137561633309</v>
      </c>
      <c r="N435">
        <f>(B435+E435)/(B435+C435+D435+E435)</f>
        <v>0.55966447190403179</v>
      </c>
      <c r="O435">
        <f>COUNTIF(A435,"*Linear*")</f>
        <v>0</v>
      </c>
      <c r="P435" t="str">
        <f>LEFT(A435, FIND("_", A435)-1)</f>
        <v>KBFC</v>
      </c>
      <c r="Q435" t="str">
        <f>IF(COUNTIF(A435,"*Hard*")=1,"Hard",IF(COUNTIF(A435,"*Medium*")=1,"Medium","Easy"))</f>
        <v>Hard</v>
      </c>
      <c r="R435" t="str">
        <f>_xlfn.CONCAT(B435," &amp; ", C435 )</f>
        <v>76526 &amp; 74245</v>
      </c>
      <c r="S435" t="str">
        <f>_xlfn.CONCAT(D435," &amp; ", E435)</f>
        <v>3867 &amp; 22754</v>
      </c>
      <c r="T435" t="str">
        <f>_xlfn.CONCAT(TEXT(ROUND(K435,3),"#,##0.000")," &amp; Precision \cr")</f>
        <v>0.235 &amp; Precision \cr</v>
      </c>
      <c r="U435" t="str">
        <f>_xlfn.CONCAT(TEXT(ROUND(L435,3),"#,##0.000")," &amp; Recall \cr")</f>
        <v>0.855 &amp; Recall \cr</v>
      </c>
      <c r="V435" t="str">
        <f>_xlfn.CONCAT(TEXT(ROUND(M435,3),"#,##0.000")," &amp; F1 \cr")</f>
        <v>0.368 &amp; F1 \cr</v>
      </c>
      <c r="W435" t="str">
        <f>_xlfn.CONCAT(TEXT(ROUND(J435,3),"#,##0.000")," &amp; AUC \cr")</f>
        <v>0.773 &amp; AUC \cr</v>
      </c>
      <c r="X435" t="str">
        <f>_xlfn.CONCAT(TEXT(ROUND(I435,3),"#,##0.000")," &amp; $p$ \cr")</f>
        <v>0.873 &amp; $p$ \cr</v>
      </c>
      <c r="Y435" t="str">
        <f>_xlfn.CONCAT(A435," &amp; ",TEXT(ROUND(K435,4),"#,##0.0000"), " &amp; ", TEXT(ROUND(L435,4),"#,##0.0000"), " &amp; ", TEXT(ROUND(M435,4),"#,##0.0000"), " &amp; ", TEXT(ROUND(J435,4),"#,##0.0000"), " \cr")</f>
        <v>KBFC_Hard_Tomek_2_alpha_balanced_gamma_0_0_v2 &amp; 0.2346 &amp; 0.8547 &amp; 0.3681 &amp; 0.7732 \cr</v>
      </c>
    </row>
    <row r="436" spans="1:25" x14ac:dyDescent="0.2">
      <c r="A436" t="s">
        <v>122</v>
      </c>
      <c r="B436">
        <v>75990</v>
      </c>
      <c r="C436">
        <v>74781</v>
      </c>
      <c r="D436">
        <v>3808</v>
      </c>
      <c r="E436">
        <v>22813</v>
      </c>
      <c r="F436">
        <f>B436+C436</f>
        <v>150771</v>
      </c>
      <c r="G436">
        <f>D436+E436</f>
        <v>26621</v>
      </c>
      <c r="H436">
        <f>B436+C436+D436+E436</f>
        <v>177392</v>
      </c>
      <c r="I436">
        <v>0.87260060177743404</v>
      </c>
      <c r="J436">
        <v>0.77387074806480005</v>
      </c>
      <c r="K436">
        <f>E436/(C436+E436+0.00001)</f>
        <v>0.2337541242049968</v>
      </c>
      <c r="L436">
        <f>E436/(D436+E436+0.00001)</f>
        <v>0.85695503517638139</v>
      </c>
      <c r="M436">
        <f>2/(1/(K436+0.00001)+1/(L436+0.00001))</f>
        <v>0.36732800108861052</v>
      </c>
      <c r="N436">
        <f>(B436+E436)/(B436+C436+D436+E436)</f>
        <v>0.55697551186073779</v>
      </c>
      <c r="O436">
        <f>COUNTIF(A436,"*Linear*")</f>
        <v>0</v>
      </c>
      <c r="P436" t="str">
        <f>LEFT(A436, FIND("_", A436)-1)</f>
        <v>KBFC</v>
      </c>
      <c r="Q436" t="str">
        <f>IF(COUNTIF(A436,"*Hard*")=1,"Hard",IF(COUNTIF(A436,"*Medium*")=1,"Medium","Easy"))</f>
        <v>Hard</v>
      </c>
      <c r="R436" t="str">
        <f>_xlfn.CONCAT(B436," &amp; ", C436 )</f>
        <v>75990 &amp; 74781</v>
      </c>
      <c r="S436" t="str">
        <f>_xlfn.CONCAT(D436," &amp; ", E436)</f>
        <v>3808 &amp; 22813</v>
      </c>
      <c r="T436" t="str">
        <f>_xlfn.CONCAT(TEXT(ROUND(K436,3),"#,##0.000")," &amp; Precision \cr")</f>
        <v>0.234 &amp; Precision \cr</v>
      </c>
      <c r="U436" t="str">
        <f>_xlfn.CONCAT(TEXT(ROUND(L436,3),"#,##0.000")," &amp; Recall \cr")</f>
        <v>0.857 &amp; Recall \cr</v>
      </c>
      <c r="V436" t="str">
        <f>_xlfn.CONCAT(TEXT(ROUND(M436,3),"#,##0.000")," &amp; F1 \cr")</f>
        <v>0.367 &amp; F1 \cr</v>
      </c>
      <c r="W436" t="str">
        <f>_xlfn.CONCAT(TEXT(ROUND(J436,3),"#,##0.000")," &amp; AUC \cr")</f>
        <v>0.774 &amp; AUC \cr</v>
      </c>
      <c r="X436" t="str">
        <f>_xlfn.CONCAT(TEXT(ROUND(I436,3),"#,##0.000")," &amp; $p$ \cr")</f>
        <v>0.873 &amp; $p$ \cr</v>
      </c>
      <c r="Y436" t="str">
        <f>_xlfn.CONCAT(A436," &amp; ",TEXT(ROUND(K436,4),"#,##0.0000"), " &amp; ", TEXT(ROUND(L436,4),"#,##0.0000"), " &amp; ", TEXT(ROUND(M436,4),"#,##0.0000"), " &amp; ", TEXT(ROUND(J436,4),"#,##0.0000"), " \cr")</f>
        <v>KBFC_Hard_Tomek_1_alpha_balanced_gamma_0_0_v2 &amp; 0.2338 &amp; 0.8570 &amp; 0.3673 &amp; 0.7739 \cr</v>
      </c>
    </row>
    <row r="437" spans="1:25" x14ac:dyDescent="0.2">
      <c r="A437" t="s">
        <v>148</v>
      </c>
      <c r="B437">
        <v>73635</v>
      </c>
      <c r="C437">
        <v>77136</v>
      </c>
      <c r="D437">
        <v>3629</v>
      </c>
      <c r="E437">
        <v>22992</v>
      </c>
      <c r="F437">
        <f>B437+C437</f>
        <v>150771</v>
      </c>
      <c r="G437">
        <f>D437+E437</f>
        <v>26621</v>
      </c>
      <c r="H437">
        <f>B437+C437+D437+E437</f>
        <v>177392</v>
      </c>
      <c r="I437">
        <v>0.88431385511392702</v>
      </c>
      <c r="J437">
        <v>0.77394166013785504</v>
      </c>
      <c r="K437">
        <f>E437/(C437+E437+0.00001)</f>
        <v>0.22962607859643394</v>
      </c>
      <c r="L437">
        <f>E437/(D437+E437+0.00001)</f>
        <v>0.86367905004932988</v>
      </c>
      <c r="M437">
        <f>2/(1/(K437+0.00001)+1/(L437+0.00001))</f>
        <v>0.36280912490444978</v>
      </c>
      <c r="N437">
        <f>(B437+E437)/(B437+C437+D437+E437)</f>
        <v>0.54470889329845762</v>
      </c>
      <c r="O437">
        <f>COUNTIF(A437,"*Linear*")</f>
        <v>0</v>
      </c>
      <c r="P437" t="str">
        <f>LEFT(A437, FIND("_", A437)-1)</f>
        <v>KBFC</v>
      </c>
      <c r="Q437" t="str">
        <f>IF(COUNTIF(A437,"*Hard*")=1,"Hard",IF(COUNTIF(A437,"*Medium*")=1,"Medium","Easy"))</f>
        <v>Hard</v>
      </c>
      <c r="R437" t="str">
        <f>_xlfn.CONCAT(B437," &amp; ", C437 )</f>
        <v>73635 &amp; 77136</v>
      </c>
      <c r="S437" t="str">
        <f>_xlfn.CONCAT(D437," &amp; ", E437)</f>
        <v>3629 &amp; 22992</v>
      </c>
      <c r="T437" t="str">
        <f>_xlfn.CONCAT(TEXT(ROUND(K437,3),"#,##0.000")," &amp; Precision \cr")</f>
        <v>0.230 &amp; Precision \cr</v>
      </c>
      <c r="U437" t="str">
        <f>_xlfn.CONCAT(TEXT(ROUND(L437,3),"#,##0.000")," &amp; Recall \cr")</f>
        <v>0.864 &amp; Recall \cr</v>
      </c>
      <c r="V437" t="str">
        <f>_xlfn.CONCAT(TEXT(ROUND(M437,3),"#,##0.000")," &amp; F1 \cr")</f>
        <v>0.363 &amp; F1 \cr</v>
      </c>
      <c r="W437" t="str">
        <f>_xlfn.CONCAT(TEXT(ROUND(J437,3),"#,##0.000")," &amp; AUC \cr")</f>
        <v>0.774 &amp; AUC \cr</v>
      </c>
      <c r="X437" t="str">
        <f>_xlfn.CONCAT(TEXT(ROUND(I437,3),"#,##0.000")," &amp; $p$ \cr")</f>
        <v>0.884 &amp; $p$ \cr</v>
      </c>
      <c r="Y437" t="str">
        <f>_xlfn.CONCAT(A437," &amp; ",TEXT(ROUND(K437,4),"#,##0.0000"), " &amp; ", TEXT(ROUND(L437,4),"#,##0.0000"), " &amp; ", TEXT(ROUND(M437,4),"#,##0.0000"), " &amp; ", TEXT(ROUND(J437,4),"#,##0.0000"), " \cr")</f>
        <v>KBFC_Hard_Tomek_2_alpha_balanced_gamma_0_0_v1 &amp; 0.2296 &amp; 0.8637 &amp; 0.3628 &amp; 0.7739 \cr</v>
      </c>
    </row>
    <row r="438" spans="1:25" x14ac:dyDescent="0.2">
      <c r="A438" t="s">
        <v>94</v>
      </c>
      <c r="B438">
        <v>71571</v>
      </c>
      <c r="C438">
        <v>79200</v>
      </c>
      <c r="D438">
        <v>3374</v>
      </c>
      <c r="E438">
        <v>23247</v>
      </c>
      <c r="F438">
        <f>B438+C438</f>
        <v>150771</v>
      </c>
      <c r="G438">
        <f>D438+E438</f>
        <v>26621</v>
      </c>
      <c r="H438">
        <f>B438+C438+D438+E438</f>
        <v>177392</v>
      </c>
      <c r="I438">
        <v>0.88364941413979903</v>
      </c>
      <c r="J438">
        <v>0.77432415562638901</v>
      </c>
      <c r="K438">
        <f>E438/(C438+E438+0.00001)</f>
        <v>0.22691733284264864</v>
      </c>
      <c r="L438">
        <f>E438/(D438+E438+0.00001)</f>
        <v>0.87325795391861394</v>
      </c>
      <c r="M438">
        <f>2/(1/(K438+0.00001)+1/(L438+0.00001))</f>
        <v>0.36024216795742325</v>
      </c>
      <c r="N438">
        <f>(B438+E438)/(B438+C438+D438+E438)</f>
        <v>0.53451113917200321</v>
      </c>
      <c r="O438">
        <f>COUNTIF(A438,"*Linear*")</f>
        <v>0</v>
      </c>
      <c r="P438" t="str">
        <f>LEFT(A438, FIND("_", A438)-1)</f>
        <v>KBFC</v>
      </c>
      <c r="Q438" t="str">
        <f>IF(COUNTIF(A438,"*Hard*")=1,"Hard",IF(COUNTIF(A438,"*Medium*")=1,"Medium","Easy"))</f>
        <v>Hard</v>
      </c>
      <c r="R438" t="str">
        <f>_xlfn.CONCAT(B438," &amp; ", C438 )</f>
        <v>71571 &amp; 79200</v>
      </c>
      <c r="S438" t="str">
        <f>_xlfn.CONCAT(D438," &amp; ", E438)</f>
        <v>3374 &amp; 23247</v>
      </c>
      <c r="T438" t="str">
        <f>_xlfn.CONCAT(TEXT(ROUND(K438,3),"#,##0.000")," &amp; Precision \cr")</f>
        <v>0.227 &amp; Precision \cr</v>
      </c>
      <c r="U438" t="str">
        <f>_xlfn.CONCAT(TEXT(ROUND(L438,3),"#,##0.000")," &amp; Recall \cr")</f>
        <v>0.873 &amp; Recall \cr</v>
      </c>
      <c r="V438" t="str">
        <f>_xlfn.CONCAT(TEXT(ROUND(M438,3),"#,##0.000")," &amp; F1 \cr")</f>
        <v>0.360 &amp; F1 \cr</v>
      </c>
      <c r="W438" t="str">
        <f>_xlfn.CONCAT(TEXT(ROUND(J438,3),"#,##0.000")," &amp; AUC \cr")</f>
        <v>0.774 &amp; AUC \cr</v>
      </c>
      <c r="X438" t="str">
        <f>_xlfn.CONCAT(TEXT(ROUND(I438,3),"#,##0.000")," &amp; $p$ \cr")</f>
        <v>0.884 &amp; $p$ \cr</v>
      </c>
      <c r="Y438" t="str">
        <f>_xlfn.CONCAT(A438," &amp; ",TEXT(ROUND(K438,4),"#,##0.0000"), " &amp; ", TEXT(ROUND(L438,4),"#,##0.0000"), " &amp; ", TEXT(ROUND(M438,4),"#,##0.0000"), " &amp; ", TEXT(ROUND(J438,4),"#,##0.0000"), " \cr")</f>
        <v>KBFC_Hard_Tomek_0_alpha_balanced_gamma_0_0_v2 &amp; 0.2269 &amp; 0.8733 &amp; 0.3602 &amp; 0.7743 \cr</v>
      </c>
    </row>
    <row r="439" spans="1:25" x14ac:dyDescent="0.2">
      <c r="A439" t="s">
        <v>92</v>
      </c>
      <c r="B439">
        <v>70099</v>
      </c>
      <c r="C439">
        <v>80672</v>
      </c>
      <c r="D439">
        <v>3288</v>
      </c>
      <c r="E439">
        <v>23333</v>
      </c>
      <c r="F439">
        <f>B439+C439</f>
        <v>150771</v>
      </c>
      <c r="G439">
        <f>D439+E439</f>
        <v>26621</v>
      </c>
      <c r="H439">
        <f>B439+C439+D439+E439</f>
        <v>177392</v>
      </c>
      <c r="I439">
        <v>0.86793976318463595</v>
      </c>
      <c r="J439">
        <v>0.77402976867140905</v>
      </c>
      <c r="K439">
        <f>E439/(C439+E439+0.00001)</f>
        <v>0.22434498339268832</v>
      </c>
      <c r="L439">
        <f>E439/(D439+E439+0.00001)</f>
        <v>0.87648848620394104</v>
      </c>
      <c r="M439">
        <f>2/(1/(K439+0.00001)+1/(L439+0.00001))</f>
        <v>0.35726244908517435</v>
      </c>
      <c r="N439">
        <f>(B439+E439)/(B439+C439+D439+E439)</f>
        <v>0.52669793451790381</v>
      </c>
      <c r="O439">
        <f>COUNTIF(A439,"*Linear*")</f>
        <v>0</v>
      </c>
      <c r="P439" t="str">
        <f>LEFT(A439, FIND("_", A439)-1)</f>
        <v>KBFC</v>
      </c>
      <c r="Q439" t="str">
        <f>IF(COUNTIF(A439,"*Hard*")=1,"Hard",IF(COUNTIF(A439,"*Medium*")=1,"Medium","Easy"))</f>
        <v>Hard</v>
      </c>
      <c r="R439" t="str">
        <f>_xlfn.CONCAT(B439," &amp; ", C439 )</f>
        <v>70099 &amp; 80672</v>
      </c>
      <c r="S439" t="str">
        <f>_xlfn.CONCAT(D439," &amp; ", E439)</f>
        <v>3288 &amp; 23333</v>
      </c>
      <c r="T439" t="str">
        <f>_xlfn.CONCAT(TEXT(ROUND(K439,3),"#,##0.000")," &amp; Precision \cr")</f>
        <v>0.224 &amp; Precision \cr</v>
      </c>
      <c r="U439" t="str">
        <f>_xlfn.CONCAT(TEXT(ROUND(L439,3),"#,##0.000")," &amp; Recall \cr")</f>
        <v>0.876 &amp; Recall \cr</v>
      </c>
      <c r="V439" t="str">
        <f>_xlfn.CONCAT(TEXT(ROUND(M439,3),"#,##0.000")," &amp; F1 \cr")</f>
        <v>0.357 &amp; F1 \cr</v>
      </c>
      <c r="W439" t="str">
        <f>_xlfn.CONCAT(TEXT(ROUND(J439,3),"#,##0.000")," &amp; AUC \cr")</f>
        <v>0.774 &amp; AUC \cr</v>
      </c>
      <c r="X439" t="str">
        <f>_xlfn.CONCAT(TEXT(ROUND(I439,3),"#,##0.000")," &amp; $p$ \cr")</f>
        <v>0.868 &amp; $p$ \cr</v>
      </c>
      <c r="Y439" t="str">
        <f>_xlfn.CONCAT(A439," &amp; ",TEXT(ROUND(K439,4),"#,##0.0000"), " &amp; ", TEXT(ROUND(L439,4),"#,##0.0000"), " &amp; ", TEXT(ROUND(M439,4),"#,##0.0000"), " &amp; ", TEXT(ROUND(J439,4),"#,##0.0000"), " \cr")</f>
        <v>KBFC_Hard_Tomek_0_alpha_balanced_gamma_0_0_v1 &amp; 0.2243 &amp; 0.8765 &amp; 0.3573 &amp; 0.7740 \cr</v>
      </c>
    </row>
    <row r="440" spans="1:25" x14ac:dyDescent="0.2">
      <c r="A440" t="s">
        <v>20</v>
      </c>
      <c r="B440">
        <v>96136</v>
      </c>
      <c r="C440">
        <v>54635</v>
      </c>
      <c r="D440">
        <v>10894</v>
      </c>
      <c r="E440">
        <v>15727</v>
      </c>
      <c r="F440">
        <f>B440+C440</f>
        <v>150771</v>
      </c>
      <c r="G440">
        <f>D440+E440</f>
        <v>26621</v>
      </c>
      <c r="H440">
        <f>B440+C440+D440+E440</f>
        <v>177392</v>
      </c>
      <c r="I440">
        <v>0.89</v>
      </c>
      <c r="J440">
        <v>0.657155209713152</v>
      </c>
      <c r="K440">
        <f>E440/(C440+E440+0.00001)</f>
        <v>0.22351553392121945</v>
      </c>
      <c r="L440">
        <f>E440/(D440+E440+0.00001)</f>
        <v>0.59077420059698205</v>
      </c>
      <c r="M440">
        <f>2/(1/(K440+0.00001)+1/(L440+0.00001))</f>
        <v>0.32433691572849427</v>
      </c>
      <c r="N440">
        <f>(B440+E440)/(B440+C440+D440+E440)</f>
        <v>0.63059777216559931</v>
      </c>
      <c r="O440">
        <f>COUNTIF(A440,"*Linear*")</f>
        <v>0</v>
      </c>
      <c r="P440" t="str">
        <f>LEFT(A440, FIND("_", A440)-1)</f>
        <v>Bagging</v>
      </c>
      <c r="Q440" t="str">
        <f>IF(COUNTIF(A440,"*Hard*")=1,"Hard",IF(COUNTIF(A440,"*Medium*")=1,"Medium","Easy"))</f>
        <v>Easy</v>
      </c>
      <c r="R440" t="str">
        <f>_xlfn.CONCAT(B440," &amp; ", C440 )</f>
        <v>96136 &amp; 54635</v>
      </c>
      <c r="S440" t="str">
        <f>_xlfn.CONCAT(D440," &amp; ", E440)</f>
        <v>10894 &amp; 15727</v>
      </c>
      <c r="T440" t="str">
        <f>_xlfn.CONCAT(TEXT(ROUND(K440,3),"#,##0.000")," &amp; Precision \cr")</f>
        <v>0.224 &amp; Precision \cr</v>
      </c>
      <c r="U440" t="str">
        <f>_xlfn.CONCAT(TEXT(ROUND(L440,3),"#,##0.000")," &amp; Recall \cr")</f>
        <v>0.591 &amp; Recall \cr</v>
      </c>
      <c r="V440" t="str">
        <f>_xlfn.CONCAT(TEXT(ROUND(M440,3),"#,##0.000")," &amp; F1 \cr")</f>
        <v>0.324 &amp; F1 \cr</v>
      </c>
      <c r="W440" t="str">
        <f>_xlfn.CONCAT(TEXT(ROUND(J440,3),"#,##0.000")," &amp; AUC \cr")</f>
        <v>0.657 &amp; AUC \cr</v>
      </c>
      <c r="X440" t="str">
        <f>_xlfn.CONCAT(TEXT(ROUND(I440,3),"#,##0.000")," &amp; $p$ \cr")</f>
        <v>0.890 &amp; $p$ \cr</v>
      </c>
      <c r="Y440" t="str">
        <f>_xlfn.CONCAT(A440," &amp; ",TEXT(ROUND(K440,4),"#,##0.0000"), " &amp; ", TEXT(ROUND(L440,4),"#,##0.0000"), " &amp; ", TEXT(ROUND(M440,4),"#,##0.0000"), " &amp; ", TEXT(ROUND(J440,4),"#,##0.0000"), " \cr")</f>
        <v>Bagging_Easy_Tomek_0_v1 &amp; 0.2235 &amp; 0.5908 &amp; 0.3243 &amp; 0.6572 \cr</v>
      </c>
    </row>
    <row r="441" spans="1:25" x14ac:dyDescent="0.2">
      <c r="A441" t="s">
        <v>22</v>
      </c>
      <c r="B441">
        <v>96262</v>
      </c>
      <c r="C441">
        <v>54509</v>
      </c>
      <c r="D441">
        <v>11026</v>
      </c>
      <c r="E441">
        <v>15595</v>
      </c>
      <c r="F441">
        <f>B441+C441</f>
        <v>150771</v>
      </c>
      <c r="G441">
        <f>D441+E441</f>
        <v>26621</v>
      </c>
      <c r="H441">
        <f>B441+C441+D441+E441</f>
        <v>177392</v>
      </c>
      <c r="I441">
        <v>0.88</v>
      </c>
      <c r="J441">
        <v>0.65485137557573403</v>
      </c>
      <c r="K441">
        <f>E441/(C441+E441+0.00001)</f>
        <v>0.22245520937144025</v>
      </c>
      <c r="L441">
        <f>E441/(D441+E441+0.00001)</f>
        <v>0.58581570918229375</v>
      </c>
      <c r="M441">
        <f>2/(1/(K441+0.00001)+1/(L441+0.00001))</f>
        <v>0.32247260499128716</v>
      </c>
      <c r="N441">
        <f>(B441+E441)/(B441+C441+D441+E441)</f>
        <v>0.63056394876882838</v>
      </c>
      <c r="O441">
        <f>COUNTIF(A441,"*Linear*")</f>
        <v>0</v>
      </c>
      <c r="P441" t="str">
        <f>LEFT(A441, FIND("_", A441)-1)</f>
        <v>Bagging</v>
      </c>
      <c r="Q441" t="str">
        <f>IF(COUNTIF(A441,"*Hard*")=1,"Hard",IF(COUNTIF(A441,"*Medium*")=1,"Medium","Easy"))</f>
        <v>Easy</v>
      </c>
      <c r="R441" t="str">
        <f>_xlfn.CONCAT(B441," &amp; ", C441 )</f>
        <v>96262 &amp; 54509</v>
      </c>
      <c r="S441" t="str">
        <f>_xlfn.CONCAT(D441," &amp; ", E441)</f>
        <v>11026 &amp; 15595</v>
      </c>
      <c r="T441" t="str">
        <f>_xlfn.CONCAT(TEXT(ROUND(K441,3),"#,##0.000")," &amp; Precision \cr")</f>
        <v>0.222 &amp; Precision \cr</v>
      </c>
      <c r="U441" t="str">
        <f>_xlfn.CONCAT(TEXT(ROUND(L441,3),"#,##0.000")," &amp; Recall \cr")</f>
        <v>0.586 &amp; Recall \cr</v>
      </c>
      <c r="V441" t="str">
        <f>_xlfn.CONCAT(TEXT(ROUND(M441,3),"#,##0.000")," &amp; F1 \cr")</f>
        <v>0.322 &amp; F1 \cr</v>
      </c>
      <c r="W441" t="str">
        <f>_xlfn.CONCAT(TEXT(ROUND(J441,3),"#,##0.000")," &amp; AUC \cr")</f>
        <v>0.655 &amp; AUC \cr</v>
      </c>
      <c r="X441" t="str">
        <f>_xlfn.CONCAT(TEXT(ROUND(I441,3),"#,##0.000")," &amp; $p$ \cr")</f>
        <v>0.880 &amp; $p$ \cr</v>
      </c>
      <c r="Y441" t="str">
        <f>_xlfn.CONCAT(A441," &amp; ",TEXT(ROUND(K441,4),"#,##0.0000"), " &amp; ", TEXT(ROUND(L441,4),"#,##0.0000"), " &amp; ", TEXT(ROUND(M441,4),"#,##0.0000"), " &amp; ", TEXT(ROUND(J441,4),"#,##0.0000"), " \cr")</f>
        <v>Bagging_Easy_Tomek_0_v2 &amp; 0.2225 &amp; 0.5858 &amp; 0.3225 &amp; 0.6549 \cr</v>
      </c>
    </row>
    <row r="442" spans="1:25" x14ac:dyDescent="0.2">
      <c r="A442" t="s">
        <v>242</v>
      </c>
      <c r="B442">
        <v>90149</v>
      </c>
      <c r="C442">
        <v>60622</v>
      </c>
      <c r="D442">
        <v>9545</v>
      </c>
      <c r="E442">
        <v>17076</v>
      </c>
      <c r="F442">
        <f>B442+C442</f>
        <v>150771</v>
      </c>
      <c r="G442">
        <f>D442+E442</f>
        <v>26621</v>
      </c>
      <c r="H442">
        <f>B442+C442+D442+E442</f>
        <v>177392</v>
      </c>
      <c r="I442">
        <v>0.86789450274725299</v>
      </c>
      <c r="J442">
        <v>0.66636712184487401</v>
      </c>
      <c r="K442">
        <f>E442/(C442+E442+0.00001)</f>
        <v>0.2197739967283876</v>
      </c>
      <c r="L442">
        <f>E442/(D442+E442+0.00001)</f>
        <v>0.64144848028193968</v>
      </c>
      <c r="M442">
        <f>2/(1/(K442+0.00001)+1/(L442+0.00001))</f>
        <v>0.32739283603632979</v>
      </c>
      <c r="N442">
        <f>(B442+E442)/(B442+C442+D442+E442)</f>
        <v>0.60445228646162175</v>
      </c>
      <c r="O442">
        <f>COUNTIF(A442,"*Linear*")</f>
        <v>0</v>
      </c>
      <c r="P442" t="str">
        <f>LEFT(A442, FIND("_", A442)-1)</f>
        <v>BRFC</v>
      </c>
      <c r="Q442" t="str">
        <f>IF(COUNTIF(A442,"*Hard*")=1,"Hard",IF(COUNTIF(A442,"*Medium*")=1,"Medium","Easy"))</f>
        <v>Easy</v>
      </c>
      <c r="R442" t="str">
        <f>_xlfn.CONCAT(B442," &amp; ", C442 )</f>
        <v>90149 &amp; 60622</v>
      </c>
      <c r="S442" t="str">
        <f>_xlfn.CONCAT(D442," &amp; ", E442)</f>
        <v>9545 &amp; 17076</v>
      </c>
      <c r="T442" t="str">
        <f>_xlfn.CONCAT(TEXT(ROUND(K442,3),"#,##0.000")," &amp; Precision \cr")</f>
        <v>0.220 &amp; Precision \cr</v>
      </c>
      <c r="U442" t="str">
        <f>_xlfn.CONCAT(TEXT(ROUND(L442,3),"#,##0.000")," &amp; Recall \cr")</f>
        <v>0.641 &amp; Recall \cr</v>
      </c>
      <c r="V442" t="str">
        <f>_xlfn.CONCAT(TEXT(ROUND(M442,3),"#,##0.000")," &amp; F1 \cr")</f>
        <v>0.327 &amp; F1 \cr</v>
      </c>
      <c r="W442" t="str">
        <f>_xlfn.CONCAT(TEXT(ROUND(J442,3),"#,##0.000")," &amp; AUC \cr")</f>
        <v>0.666 &amp; AUC \cr</v>
      </c>
      <c r="X442" t="str">
        <f>_xlfn.CONCAT(TEXT(ROUND(I442,3),"#,##0.000")," &amp; $p$ \cr")</f>
        <v>0.868 &amp; $p$ \cr</v>
      </c>
      <c r="Y442" t="str">
        <f>_xlfn.CONCAT(A442," &amp; ",TEXT(ROUND(K442,4),"#,##0.0000"), " &amp; ", TEXT(ROUND(L442,4),"#,##0.0000"), " &amp; ", TEXT(ROUND(M442,4),"#,##0.0000"), " &amp; ", TEXT(ROUND(J442,4),"#,##0.0000"), " \cr")</f>
        <v>BRFC_Easy_Tomek_0_alpha_0_5_v1 &amp; 0.2198 &amp; 0.6414 &amp; 0.3274 &amp; 0.6664 \cr</v>
      </c>
    </row>
    <row r="443" spans="1:25" x14ac:dyDescent="0.2">
      <c r="A443" t="s">
        <v>306</v>
      </c>
      <c r="B443">
        <v>91898</v>
      </c>
      <c r="C443">
        <v>58873</v>
      </c>
      <c r="D443">
        <v>10136</v>
      </c>
      <c r="E443">
        <v>16485</v>
      </c>
      <c r="F443">
        <f>B443+C443</f>
        <v>150771</v>
      </c>
      <c r="G443">
        <f>D443+E443</f>
        <v>26621</v>
      </c>
      <c r="H443">
        <f>B443+C443+D443+E443</f>
        <v>177392</v>
      </c>
      <c r="I443">
        <v>0.78938930317420397</v>
      </c>
      <c r="J443">
        <v>0.65952656788131803</v>
      </c>
      <c r="K443">
        <f>E443/(C443+E443+0.00001)</f>
        <v>0.21875580559213939</v>
      </c>
      <c r="L443">
        <f>E443/(D443+E443+0.00001)</f>
        <v>0.61924796190254017</v>
      </c>
      <c r="M443">
        <f>2/(1/(K443+0.00001)+1/(L443+0.00001))</f>
        <v>0.3233141401465458</v>
      </c>
      <c r="N443">
        <f>(B443+E443)/(B443+C443+D443+E443)</f>
        <v>0.6109802020384234</v>
      </c>
      <c r="O443">
        <f>COUNTIF(A443,"*Linear*")</f>
        <v>0</v>
      </c>
      <c r="P443" t="str">
        <f>LEFT(A443, FIND("_", A443)-1)</f>
        <v>LRC</v>
      </c>
      <c r="Q443" t="str">
        <f>IF(COUNTIF(A443,"*Hard*")=1,"Hard",IF(COUNTIF(A443,"*Medium*")=1,"Medium","Easy"))</f>
        <v>Easy</v>
      </c>
      <c r="R443" t="str">
        <f>_xlfn.CONCAT(B443," &amp; ", C443 )</f>
        <v>91898 &amp; 58873</v>
      </c>
      <c r="S443" t="str">
        <f>_xlfn.CONCAT(D443," &amp; ", E443)</f>
        <v>10136 &amp; 16485</v>
      </c>
      <c r="T443" t="str">
        <f>_xlfn.CONCAT(TEXT(ROUND(K443,3),"#,##0.000")," &amp; Precision \cr")</f>
        <v>0.219 &amp; Precision \cr</v>
      </c>
      <c r="U443" t="str">
        <f>_xlfn.CONCAT(TEXT(ROUND(L443,3),"#,##0.000")," &amp; Recall \cr")</f>
        <v>0.619 &amp; Recall \cr</v>
      </c>
      <c r="V443" t="str">
        <f>_xlfn.CONCAT(TEXT(ROUND(M443,3),"#,##0.000")," &amp; F1 \cr")</f>
        <v>0.323 &amp; F1 \cr</v>
      </c>
      <c r="W443" t="str">
        <f>_xlfn.CONCAT(TEXT(ROUND(J443,3),"#,##0.000")," &amp; AUC \cr")</f>
        <v>0.660 &amp; AUC \cr</v>
      </c>
      <c r="X443" t="str">
        <f>_xlfn.CONCAT(TEXT(ROUND(I443,3),"#,##0.000")," &amp; $p$ \cr")</f>
        <v>0.789 &amp; $p$ \cr</v>
      </c>
      <c r="Y443" t="str">
        <f>_xlfn.CONCAT(A443," &amp; ",TEXT(ROUND(K443,4),"#,##0.0000"), " &amp; ", TEXT(ROUND(L443,4),"#,##0.0000"), " &amp; ", TEXT(ROUND(M443,4),"#,##0.0000"), " &amp; ", TEXT(ROUND(J443,4),"#,##0.0000"), " \cr")</f>
        <v>LRC_Easy_Tomek_0_alpha_balanced_v1 &amp; 0.2188 &amp; 0.6192 &amp; 0.3233 &amp; 0.6595 \cr</v>
      </c>
    </row>
    <row r="444" spans="1:25" x14ac:dyDescent="0.2">
      <c r="A444" t="s">
        <v>244</v>
      </c>
      <c r="B444">
        <v>89799</v>
      </c>
      <c r="C444">
        <v>60972</v>
      </c>
      <c r="D444">
        <v>9603</v>
      </c>
      <c r="E444">
        <v>17018</v>
      </c>
      <c r="F444">
        <f>B444+C444</f>
        <v>150771</v>
      </c>
      <c r="G444">
        <f>D444+E444</f>
        <v>26621</v>
      </c>
      <c r="H444">
        <f>B444+C444+D444+E444</f>
        <v>177392</v>
      </c>
      <c r="I444">
        <v>0.85679174603174602</v>
      </c>
      <c r="J444">
        <v>0.663940968753988</v>
      </c>
      <c r="K444">
        <f>E444/(C444+E444+0.00001)</f>
        <v>0.21820746246721279</v>
      </c>
      <c r="L444">
        <f>E444/(D444+E444+0.00001)</f>
        <v>0.63926974920578872</v>
      </c>
      <c r="M444">
        <f>2/(1/(K444+0.00001)+1/(L444+0.00001))</f>
        <v>0.32537016512553085</v>
      </c>
      <c r="N444">
        <f>(B444+E444)/(B444+C444+D444+E444)</f>
        <v>0.6021522954811942</v>
      </c>
      <c r="O444">
        <f>COUNTIF(A444,"*Linear*")</f>
        <v>0</v>
      </c>
      <c r="P444" t="str">
        <f>LEFT(A444, FIND("_", A444)-1)</f>
        <v>BRFC</v>
      </c>
      <c r="Q444" t="str">
        <f>IF(COUNTIF(A444,"*Hard*")=1,"Hard",IF(COUNTIF(A444,"*Medium*")=1,"Medium","Easy"))</f>
        <v>Easy</v>
      </c>
      <c r="R444" t="str">
        <f>_xlfn.CONCAT(B444," &amp; ", C444 )</f>
        <v>89799 &amp; 60972</v>
      </c>
      <c r="S444" t="str">
        <f>_xlfn.CONCAT(D444," &amp; ", E444)</f>
        <v>9603 &amp; 17018</v>
      </c>
      <c r="T444" t="str">
        <f>_xlfn.CONCAT(TEXT(ROUND(K444,3),"#,##0.000")," &amp; Precision \cr")</f>
        <v>0.218 &amp; Precision \cr</v>
      </c>
      <c r="U444" t="str">
        <f>_xlfn.CONCAT(TEXT(ROUND(L444,3),"#,##0.000")," &amp; Recall \cr")</f>
        <v>0.639 &amp; Recall \cr</v>
      </c>
      <c r="V444" t="str">
        <f>_xlfn.CONCAT(TEXT(ROUND(M444,3),"#,##0.000")," &amp; F1 \cr")</f>
        <v>0.325 &amp; F1 \cr</v>
      </c>
      <c r="W444" t="str">
        <f>_xlfn.CONCAT(TEXT(ROUND(J444,3),"#,##0.000")," &amp; AUC \cr")</f>
        <v>0.664 &amp; AUC \cr</v>
      </c>
      <c r="X444" t="str">
        <f>_xlfn.CONCAT(TEXT(ROUND(I444,3),"#,##0.000")," &amp; $p$ \cr")</f>
        <v>0.857 &amp; $p$ \cr</v>
      </c>
      <c r="Y444" t="str">
        <f>_xlfn.CONCAT(A444," &amp; ",TEXT(ROUND(K444,4),"#,##0.0000"), " &amp; ", TEXT(ROUND(L444,4),"#,##0.0000"), " &amp; ", TEXT(ROUND(M444,4),"#,##0.0000"), " &amp; ", TEXT(ROUND(J444,4),"#,##0.0000"), " \cr")</f>
        <v>BRFC_Easy_Tomek_0_alpha_0_5_v2 &amp; 0.2182 &amp; 0.6393 &amp; 0.3254 &amp; 0.6639 \cr</v>
      </c>
    </row>
    <row r="445" spans="1:25" x14ac:dyDescent="0.2">
      <c r="A445" t="s">
        <v>308</v>
      </c>
      <c r="B445">
        <v>91483</v>
      </c>
      <c r="C445">
        <v>59288</v>
      </c>
      <c r="D445">
        <v>10146</v>
      </c>
      <c r="E445">
        <v>16475</v>
      </c>
      <c r="F445">
        <f>B445+C445</f>
        <v>150771</v>
      </c>
      <c r="G445">
        <f>D445+E445</f>
        <v>26621</v>
      </c>
      <c r="H445">
        <f>B445+C445+D445+E445</f>
        <v>177392</v>
      </c>
      <c r="I445">
        <v>0.791452404512339</v>
      </c>
      <c r="J445">
        <v>0.65760569688367598</v>
      </c>
      <c r="K445">
        <f>E445/(C445+E445+0.00001)</f>
        <v>0.21745443023409125</v>
      </c>
      <c r="L445">
        <f>E445/(D445+E445+0.00001)</f>
        <v>0.61887231861354863</v>
      </c>
      <c r="M445">
        <f>2/(1/(K445+0.00001)+1/(L445+0.00001))</f>
        <v>0.32183993298159269</v>
      </c>
      <c r="N445">
        <f>(B445+E445)/(B445+C445+D445+E445)</f>
        <v>0.60858437810047805</v>
      </c>
      <c r="O445">
        <f>COUNTIF(A445,"*Linear*")</f>
        <v>0</v>
      </c>
      <c r="P445" t="str">
        <f>LEFT(A445, FIND("_", A445)-1)</f>
        <v>LRC</v>
      </c>
      <c r="Q445" t="str">
        <f>IF(COUNTIF(A445,"*Hard*")=1,"Hard",IF(COUNTIF(A445,"*Medium*")=1,"Medium","Easy"))</f>
        <v>Easy</v>
      </c>
      <c r="R445" t="str">
        <f>_xlfn.CONCAT(B445," &amp; ", C445 )</f>
        <v>91483 &amp; 59288</v>
      </c>
      <c r="S445" t="str">
        <f>_xlfn.CONCAT(D445," &amp; ", E445)</f>
        <v>10146 &amp; 16475</v>
      </c>
      <c r="T445" t="str">
        <f>_xlfn.CONCAT(TEXT(ROUND(K445,3),"#,##0.000")," &amp; Precision \cr")</f>
        <v>0.217 &amp; Precision \cr</v>
      </c>
      <c r="U445" t="str">
        <f>_xlfn.CONCAT(TEXT(ROUND(L445,3),"#,##0.000")," &amp; Recall \cr")</f>
        <v>0.619 &amp; Recall \cr</v>
      </c>
      <c r="V445" t="str">
        <f>_xlfn.CONCAT(TEXT(ROUND(M445,3),"#,##0.000")," &amp; F1 \cr")</f>
        <v>0.322 &amp; F1 \cr</v>
      </c>
      <c r="W445" t="str">
        <f>_xlfn.CONCAT(TEXT(ROUND(J445,3),"#,##0.000")," &amp; AUC \cr")</f>
        <v>0.658 &amp; AUC \cr</v>
      </c>
      <c r="X445" t="str">
        <f>_xlfn.CONCAT(TEXT(ROUND(I445,3),"#,##0.000")," &amp; $p$ \cr")</f>
        <v>0.791 &amp; $p$ \cr</v>
      </c>
      <c r="Y445" t="str">
        <f>_xlfn.CONCAT(A445," &amp; ",TEXT(ROUND(K445,4),"#,##0.0000"), " &amp; ", TEXT(ROUND(L445,4),"#,##0.0000"), " &amp; ", TEXT(ROUND(M445,4),"#,##0.0000"), " &amp; ", TEXT(ROUND(J445,4),"#,##0.0000"), " \cr")</f>
        <v>LRC_Easy_Tomek_0_alpha_balanced_v2 &amp; 0.2175 &amp; 0.6189 &amp; 0.3218 &amp; 0.6576 \cr</v>
      </c>
    </row>
    <row r="446" spans="1:25" x14ac:dyDescent="0.2">
      <c r="A446" t="s">
        <v>40</v>
      </c>
      <c r="B446">
        <v>89547</v>
      </c>
      <c r="C446">
        <v>61224</v>
      </c>
      <c r="D446">
        <v>9756</v>
      </c>
      <c r="E446">
        <v>16865</v>
      </c>
      <c r="F446">
        <f>B446+C446</f>
        <v>150771</v>
      </c>
      <c r="G446">
        <f>D446+E446</f>
        <v>26621</v>
      </c>
      <c r="H446">
        <f>B446+C446+D446+E446</f>
        <v>177392</v>
      </c>
      <c r="I446">
        <v>0.53270347482585401</v>
      </c>
      <c r="J446">
        <v>0.65736855970900199</v>
      </c>
      <c r="K446">
        <f>E446/(C446+E446+0.00001)</f>
        <v>0.21597151964860972</v>
      </c>
      <c r="L446">
        <f>E446/(D446+E446+0.00001)</f>
        <v>0.63352240688421835</v>
      </c>
      <c r="M446">
        <f>2/(1/(K446+0.00001)+1/(L446+0.00001))</f>
        <v>0.32214019738075994</v>
      </c>
      <c r="N446">
        <f>(B446+E446)/(B446+C446+D446+E446)</f>
        <v>0.59986921619915212</v>
      </c>
      <c r="O446">
        <f>COUNTIF(A446,"*Linear*")</f>
        <v>0</v>
      </c>
      <c r="P446" t="str">
        <f>LEFT(A446, FIND("_", A446)-1)</f>
        <v>EEC</v>
      </c>
      <c r="Q446" t="str">
        <f>IF(COUNTIF(A446,"*Hard*")=1,"Hard",IF(COUNTIF(A446,"*Medium*")=1,"Medium","Easy"))</f>
        <v>Easy</v>
      </c>
      <c r="R446" t="str">
        <f>_xlfn.CONCAT(B446," &amp; ", C446 )</f>
        <v>89547 &amp; 61224</v>
      </c>
      <c r="S446" t="str">
        <f>_xlfn.CONCAT(D446," &amp; ", E446)</f>
        <v>9756 &amp; 16865</v>
      </c>
      <c r="T446" t="str">
        <f>_xlfn.CONCAT(TEXT(ROUND(K446,3),"#,##0.000")," &amp; Precision \cr")</f>
        <v>0.216 &amp; Precision \cr</v>
      </c>
      <c r="U446" t="str">
        <f>_xlfn.CONCAT(TEXT(ROUND(L446,3),"#,##0.000")," &amp; Recall \cr")</f>
        <v>0.634 &amp; Recall \cr</v>
      </c>
      <c r="V446" t="str">
        <f>_xlfn.CONCAT(TEXT(ROUND(M446,3),"#,##0.000")," &amp; F1 \cr")</f>
        <v>0.322 &amp; F1 \cr</v>
      </c>
      <c r="W446" t="str">
        <f>_xlfn.CONCAT(TEXT(ROUND(J446,3),"#,##0.000")," &amp; AUC \cr")</f>
        <v>0.657 &amp; AUC \cr</v>
      </c>
      <c r="X446" t="str">
        <f>_xlfn.CONCAT(TEXT(ROUND(I446,3),"#,##0.000")," &amp; $p$ \cr")</f>
        <v>0.533 &amp; $p$ \cr</v>
      </c>
      <c r="Y446" t="str">
        <f>_xlfn.CONCAT(A446," &amp; ",TEXT(ROUND(K446,4),"#,##0.0000"), " &amp; ", TEXT(ROUND(L446,4),"#,##0.0000"), " &amp; ", TEXT(ROUND(M446,4),"#,##0.0000"), " &amp; ", TEXT(ROUND(J446,4),"#,##0.0000"), " \cr")</f>
        <v>EEC_Easy_Tomek_0_v1 &amp; 0.2160 &amp; 0.6335 &amp; 0.3221 &amp; 0.6574 \cr</v>
      </c>
    </row>
    <row r="447" spans="1:25" x14ac:dyDescent="0.2">
      <c r="A447" t="s">
        <v>42</v>
      </c>
      <c r="B447">
        <v>90637</v>
      </c>
      <c r="C447">
        <v>60134</v>
      </c>
      <c r="D447">
        <v>10060</v>
      </c>
      <c r="E447">
        <v>16561</v>
      </c>
      <c r="F447">
        <f>B447+C447</f>
        <v>150771</v>
      </c>
      <c r="G447">
        <f>D447+E447</f>
        <v>26621</v>
      </c>
      <c r="H447">
        <f>B447+C447+D447+E447</f>
        <v>177392</v>
      </c>
      <c r="I447">
        <v>0.53262216673851503</v>
      </c>
      <c r="J447">
        <v>0.65475913404664199</v>
      </c>
      <c r="K447">
        <f>E447/(C447+E447+0.00001)</f>
        <v>0.21593324203456113</v>
      </c>
      <c r="L447">
        <f>E447/(D447+E447+0.00001)</f>
        <v>0.62210285089887574</v>
      </c>
      <c r="M447">
        <f>2/(1/(K447+0.00001)+1/(L447+0.00001))</f>
        <v>0.32060160905037871</v>
      </c>
      <c r="N447">
        <f>(B447+E447)/(B447+C447+D447+E447)</f>
        <v>0.6043000811761523</v>
      </c>
      <c r="O447">
        <f>COUNTIF(A447,"*Linear*")</f>
        <v>0</v>
      </c>
      <c r="P447" t="str">
        <f>LEFT(A447, FIND("_", A447)-1)</f>
        <v>EEC</v>
      </c>
      <c r="Q447" t="str">
        <f>IF(COUNTIF(A447,"*Hard*")=1,"Hard",IF(COUNTIF(A447,"*Medium*")=1,"Medium","Easy"))</f>
        <v>Easy</v>
      </c>
      <c r="R447" t="str">
        <f>_xlfn.CONCAT(B447," &amp; ", C447 )</f>
        <v>90637 &amp; 60134</v>
      </c>
      <c r="S447" t="str">
        <f>_xlfn.CONCAT(D447," &amp; ", E447)</f>
        <v>10060 &amp; 16561</v>
      </c>
      <c r="T447" t="str">
        <f>_xlfn.CONCAT(TEXT(ROUND(K447,3),"#,##0.000")," &amp; Precision \cr")</f>
        <v>0.216 &amp; Precision \cr</v>
      </c>
      <c r="U447" t="str">
        <f>_xlfn.CONCAT(TEXT(ROUND(L447,3),"#,##0.000")," &amp; Recall \cr")</f>
        <v>0.622 &amp; Recall \cr</v>
      </c>
      <c r="V447" t="str">
        <f>_xlfn.CONCAT(TEXT(ROUND(M447,3),"#,##0.000")," &amp; F1 \cr")</f>
        <v>0.321 &amp; F1 \cr</v>
      </c>
      <c r="W447" t="str">
        <f>_xlfn.CONCAT(TEXT(ROUND(J447,3),"#,##0.000")," &amp; AUC \cr")</f>
        <v>0.655 &amp; AUC \cr</v>
      </c>
      <c r="X447" t="str">
        <f>_xlfn.CONCAT(TEXT(ROUND(I447,3),"#,##0.000")," &amp; $p$ \cr")</f>
        <v>0.533 &amp; $p$ \cr</v>
      </c>
      <c r="Y447" t="str">
        <f>_xlfn.CONCAT(A447," &amp; ",TEXT(ROUND(K447,4),"#,##0.0000"), " &amp; ", TEXT(ROUND(L447,4),"#,##0.0000"), " &amp; ", TEXT(ROUND(M447,4),"#,##0.0000"), " &amp; ", TEXT(ROUND(J447,4),"#,##0.0000"), " \cr")</f>
        <v>EEC_Easy_Tomek_0_v2 &amp; 0.2159 &amp; 0.6221 &amp; 0.3206 &amp; 0.6548 \cr</v>
      </c>
    </row>
    <row r="448" spans="1:25" x14ac:dyDescent="0.2">
      <c r="A448" t="s">
        <v>212</v>
      </c>
      <c r="B448">
        <v>63636</v>
      </c>
      <c r="C448">
        <v>87135</v>
      </c>
      <c r="D448">
        <v>3081</v>
      </c>
      <c r="E448">
        <v>23540</v>
      </c>
      <c r="F448">
        <f>B448+C448</f>
        <v>150771</v>
      </c>
      <c r="G448">
        <f>D448+E448</f>
        <v>26621</v>
      </c>
      <c r="H448">
        <f>B448+C448+D448+E448</f>
        <v>177392</v>
      </c>
      <c r="I448">
        <v>0.50045600799280898</v>
      </c>
      <c r="J448">
        <v>0.75507404456276905</v>
      </c>
      <c r="K448">
        <f>E448/(C448+E448+0.00001)</f>
        <v>0.21269482717752927</v>
      </c>
      <c r="L448">
        <f>E448/(D448+E448+0.00001)</f>
        <v>0.88426430228606578</v>
      </c>
      <c r="M448">
        <f>2/(1/(K448+0.00001)+1/(L448+0.00001))</f>
        <v>0.34292249978768619</v>
      </c>
      <c r="N448">
        <f>(B448+E448)/(B448+C448+D448+E448)</f>
        <v>0.49143140615134845</v>
      </c>
      <c r="O448">
        <f>COUNTIF(A448,"*Linear*")</f>
        <v>0</v>
      </c>
      <c r="P448" t="str">
        <f>LEFT(A448, FIND("_", A448)-1)</f>
        <v>RUSBoost</v>
      </c>
      <c r="Q448" t="str">
        <f>IF(COUNTIF(A448,"*Hard*")=1,"Hard",IF(COUNTIF(A448,"*Medium*")=1,"Medium","Easy"))</f>
        <v>Hard</v>
      </c>
      <c r="R448" t="str">
        <f>_xlfn.CONCAT(B448," &amp; ", C448 )</f>
        <v>63636 &amp; 87135</v>
      </c>
      <c r="S448" t="str">
        <f>_xlfn.CONCAT(D448," &amp; ", E448)</f>
        <v>3081 &amp; 23540</v>
      </c>
      <c r="T448" t="str">
        <f>_xlfn.CONCAT(TEXT(ROUND(K448,3),"#,##0.000")," &amp; Precision \cr")</f>
        <v>0.213 &amp; Precision \cr</v>
      </c>
      <c r="U448" t="str">
        <f>_xlfn.CONCAT(TEXT(ROUND(L448,3),"#,##0.000")," &amp; Recall \cr")</f>
        <v>0.884 &amp; Recall \cr</v>
      </c>
      <c r="V448" t="str">
        <f>_xlfn.CONCAT(TEXT(ROUND(M448,3),"#,##0.000")," &amp; F1 \cr")</f>
        <v>0.343 &amp; F1 \cr</v>
      </c>
      <c r="W448" t="str">
        <f>_xlfn.CONCAT(TEXT(ROUND(J448,3),"#,##0.000")," &amp; AUC \cr")</f>
        <v>0.755 &amp; AUC \cr</v>
      </c>
      <c r="X448" t="str">
        <f>_xlfn.CONCAT(TEXT(ROUND(I448,3),"#,##0.000")," &amp; $p$ \cr")</f>
        <v>0.500 &amp; $p$ \cr</v>
      </c>
      <c r="Y448" t="str">
        <f>_xlfn.CONCAT(A448," &amp; ",TEXT(ROUND(K448,4),"#,##0.0000"), " &amp; ", TEXT(ROUND(L448,4),"#,##0.0000"), " &amp; ", TEXT(ROUND(M448,4),"#,##0.0000"), " &amp; ", TEXT(ROUND(J448,4),"#,##0.0000"), " \cr")</f>
        <v>RUSBoost_Hard_Tomek_2_v1 &amp; 0.2127 &amp; 0.8843 &amp; 0.3429 &amp; 0.7551 \cr</v>
      </c>
    </row>
    <row r="449" spans="1:25" x14ac:dyDescent="0.2">
      <c r="A449" t="s">
        <v>214</v>
      </c>
      <c r="B449">
        <v>63537</v>
      </c>
      <c r="C449">
        <v>87234</v>
      </c>
      <c r="D449">
        <v>3117</v>
      </c>
      <c r="E449">
        <v>23504</v>
      </c>
      <c r="F449">
        <f>B449+C449</f>
        <v>150771</v>
      </c>
      <c r="G449">
        <f>D449+E449</f>
        <v>26621</v>
      </c>
      <c r="H449">
        <f>B449+C449+D449+E449</f>
        <v>177392</v>
      </c>
      <c r="I449">
        <v>0.50046500927303506</v>
      </c>
      <c r="J449">
        <v>0.75253447707642096</v>
      </c>
      <c r="K449">
        <f>E449/(C449+E449+0.00001)</f>
        <v>0.2122487312203355</v>
      </c>
      <c r="L449">
        <f>E449/(D449+E449+0.00001)</f>
        <v>0.88291198644569624</v>
      </c>
      <c r="M449">
        <f>2/(1/(K449+0.00001)+1/(L449+0.00001))</f>
        <v>0.34224105225097756</v>
      </c>
      <c r="N449">
        <f>(B449+E449)/(B449+C449+D449+E449)</f>
        <v>0.49067037972400107</v>
      </c>
      <c r="O449">
        <f>COUNTIF(A449,"*Linear*")</f>
        <v>0</v>
      </c>
      <c r="P449" t="str">
        <f>LEFT(A449, FIND("_", A449)-1)</f>
        <v>RUSBoost</v>
      </c>
      <c r="Q449" t="str">
        <f>IF(COUNTIF(A449,"*Hard*")=1,"Hard",IF(COUNTIF(A449,"*Medium*")=1,"Medium","Easy"))</f>
        <v>Hard</v>
      </c>
      <c r="R449" t="str">
        <f>_xlfn.CONCAT(B449," &amp; ", C449 )</f>
        <v>63537 &amp; 87234</v>
      </c>
      <c r="S449" t="str">
        <f>_xlfn.CONCAT(D449," &amp; ", E449)</f>
        <v>3117 &amp; 23504</v>
      </c>
      <c r="T449" t="str">
        <f>_xlfn.CONCAT(TEXT(ROUND(K449,3),"#,##0.000")," &amp; Precision \cr")</f>
        <v>0.212 &amp; Precision \cr</v>
      </c>
      <c r="U449" t="str">
        <f>_xlfn.CONCAT(TEXT(ROUND(L449,3),"#,##0.000")," &amp; Recall \cr")</f>
        <v>0.883 &amp; Recall \cr</v>
      </c>
      <c r="V449" t="str">
        <f>_xlfn.CONCAT(TEXT(ROUND(M449,3),"#,##0.000")," &amp; F1 \cr")</f>
        <v>0.342 &amp; F1 \cr</v>
      </c>
      <c r="W449" t="str">
        <f>_xlfn.CONCAT(TEXT(ROUND(J449,3),"#,##0.000")," &amp; AUC \cr")</f>
        <v>0.753 &amp; AUC \cr</v>
      </c>
      <c r="X449" t="str">
        <f>_xlfn.CONCAT(TEXT(ROUND(I449,3),"#,##0.000")," &amp; $p$ \cr")</f>
        <v>0.500 &amp; $p$ \cr</v>
      </c>
      <c r="Y449" t="str">
        <f>_xlfn.CONCAT(A449," &amp; ",TEXT(ROUND(K449,4),"#,##0.0000"), " &amp; ", TEXT(ROUND(L449,4),"#,##0.0000"), " &amp; ", TEXT(ROUND(M449,4),"#,##0.0000"), " &amp; ", TEXT(ROUND(J449,4),"#,##0.0000"), " \cr")</f>
        <v>RUSBoost_Hard_Tomek_2_v2 &amp; 0.2122 &amp; 0.8829 &amp; 0.3422 &amp; 0.7525 \cr</v>
      </c>
    </row>
    <row r="450" spans="1:25" x14ac:dyDescent="0.2">
      <c r="A450" t="s">
        <v>208</v>
      </c>
      <c r="B450">
        <v>63230</v>
      </c>
      <c r="C450">
        <v>87541</v>
      </c>
      <c r="D450">
        <v>3067</v>
      </c>
      <c r="E450">
        <v>23554</v>
      </c>
      <c r="F450">
        <f>B450+C450</f>
        <v>150771</v>
      </c>
      <c r="G450">
        <f>D450+E450</f>
        <v>26621</v>
      </c>
      <c r="H450">
        <f>B450+C450+D450+E450</f>
        <v>177392</v>
      </c>
      <c r="I450">
        <v>0.50045378376727101</v>
      </c>
      <c r="J450">
        <v>0.754983283597079</v>
      </c>
      <c r="K450">
        <f>E450/(C450+E450+0.00001)</f>
        <v>0.21201674240856772</v>
      </c>
      <c r="L450">
        <f>E450/(D450+E450+0.00001)</f>
        <v>0.88479020289065391</v>
      </c>
      <c r="M450">
        <f>2/(1/(K450+0.00001)+1/(L450+0.00001))</f>
        <v>0.34208004372132972</v>
      </c>
      <c r="N450">
        <f>(B450+E450)/(B450+C450+D450+E450)</f>
        <v>0.48922161089564353</v>
      </c>
      <c r="O450">
        <f>COUNTIF(A450,"*Linear*")</f>
        <v>0</v>
      </c>
      <c r="P450" t="str">
        <f>LEFT(A450, FIND("_", A450)-1)</f>
        <v>RUSBoost</v>
      </c>
      <c r="Q450" t="str">
        <f>IF(COUNTIF(A450,"*Hard*")=1,"Hard",IF(COUNTIF(A450,"*Medium*")=1,"Medium","Easy"))</f>
        <v>Hard</v>
      </c>
      <c r="R450" t="str">
        <f>_xlfn.CONCAT(B450," &amp; ", C450 )</f>
        <v>63230 &amp; 87541</v>
      </c>
      <c r="S450" t="str">
        <f>_xlfn.CONCAT(D450," &amp; ", E450)</f>
        <v>3067 &amp; 23554</v>
      </c>
      <c r="T450" t="str">
        <f>_xlfn.CONCAT(TEXT(ROUND(K450,3),"#,##0.000")," &amp; Precision \cr")</f>
        <v>0.212 &amp; Precision \cr</v>
      </c>
      <c r="U450" t="str">
        <f>_xlfn.CONCAT(TEXT(ROUND(L450,3),"#,##0.000")," &amp; Recall \cr")</f>
        <v>0.885 &amp; Recall \cr</v>
      </c>
      <c r="V450" t="str">
        <f>_xlfn.CONCAT(TEXT(ROUND(M450,3),"#,##0.000")," &amp; F1 \cr")</f>
        <v>0.342 &amp; F1 \cr</v>
      </c>
      <c r="W450" t="str">
        <f>_xlfn.CONCAT(TEXT(ROUND(J450,3),"#,##0.000")," &amp; AUC \cr")</f>
        <v>0.755 &amp; AUC \cr</v>
      </c>
      <c r="X450" t="str">
        <f>_xlfn.CONCAT(TEXT(ROUND(I450,3),"#,##0.000")," &amp; $p$ \cr")</f>
        <v>0.500 &amp; $p$ \cr</v>
      </c>
      <c r="Y450" t="str">
        <f>_xlfn.CONCAT(A450," &amp; ",TEXT(ROUND(K450,4),"#,##0.0000"), " &amp; ", TEXT(ROUND(L450,4),"#,##0.0000"), " &amp; ", TEXT(ROUND(M450,4),"#,##0.0000"), " &amp; ", TEXT(ROUND(J450,4),"#,##0.0000"), " \cr")</f>
        <v>RUSBoost_Hard_Tomek_1_v1 &amp; 0.2120 &amp; 0.8848 &amp; 0.3421 &amp; 0.7550 \cr</v>
      </c>
    </row>
    <row r="451" spans="1:25" x14ac:dyDescent="0.2">
      <c r="A451" t="s">
        <v>206</v>
      </c>
      <c r="B451">
        <v>63306</v>
      </c>
      <c r="C451">
        <v>87465</v>
      </c>
      <c r="D451">
        <v>3129</v>
      </c>
      <c r="E451">
        <v>23492</v>
      </c>
      <c r="F451">
        <f>B451+C451</f>
        <v>150771</v>
      </c>
      <c r="G451">
        <f>D451+E451</f>
        <v>26621</v>
      </c>
      <c r="H451">
        <f>B451+C451+D451+E451</f>
        <v>177392</v>
      </c>
      <c r="I451">
        <v>0.50045499296213503</v>
      </c>
      <c r="J451">
        <v>0.75207656130204903</v>
      </c>
      <c r="K451">
        <f>E451/(C451+E451+0.00001)</f>
        <v>0.21172165792048075</v>
      </c>
      <c r="L451">
        <f>E451/(D451+E451+0.00001)</f>
        <v>0.88246121449890647</v>
      </c>
      <c r="M451">
        <f>2/(1/(K451+0.00001)+1/(L451+0.00001))</f>
        <v>0.34152184758904325</v>
      </c>
      <c r="N451">
        <f>(B451+E451)/(B451+C451+D451+E451)</f>
        <v>0.48930053215477587</v>
      </c>
      <c r="O451">
        <f>COUNTIF(A451,"*Linear*")</f>
        <v>0</v>
      </c>
      <c r="P451" t="str">
        <f>LEFT(A451, FIND("_", A451)-1)</f>
        <v>RUSBoost</v>
      </c>
      <c r="Q451" t="str">
        <f>IF(COUNTIF(A451,"*Hard*")=1,"Hard",IF(COUNTIF(A451,"*Medium*")=1,"Medium","Easy"))</f>
        <v>Hard</v>
      </c>
      <c r="R451" t="str">
        <f>_xlfn.CONCAT(B451," &amp; ", C451 )</f>
        <v>63306 &amp; 87465</v>
      </c>
      <c r="S451" t="str">
        <f>_xlfn.CONCAT(D451," &amp; ", E451)</f>
        <v>3129 &amp; 23492</v>
      </c>
      <c r="T451" t="str">
        <f>_xlfn.CONCAT(TEXT(ROUND(K451,3),"#,##0.000")," &amp; Precision \cr")</f>
        <v>0.212 &amp; Precision \cr</v>
      </c>
      <c r="U451" t="str">
        <f>_xlfn.CONCAT(TEXT(ROUND(L451,3),"#,##0.000")," &amp; Recall \cr")</f>
        <v>0.882 &amp; Recall \cr</v>
      </c>
      <c r="V451" t="str">
        <f>_xlfn.CONCAT(TEXT(ROUND(M451,3),"#,##0.000")," &amp; F1 \cr")</f>
        <v>0.342 &amp; F1 \cr</v>
      </c>
      <c r="W451" t="str">
        <f>_xlfn.CONCAT(TEXT(ROUND(J451,3),"#,##0.000")," &amp; AUC \cr")</f>
        <v>0.752 &amp; AUC \cr</v>
      </c>
      <c r="X451" t="str">
        <f>_xlfn.CONCAT(TEXT(ROUND(I451,3),"#,##0.000")," &amp; $p$ \cr")</f>
        <v>0.500 &amp; $p$ \cr</v>
      </c>
      <c r="Y451" t="str">
        <f>_xlfn.CONCAT(A451," &amp; ",TEXT(ROUND(K451,4),"#,##0.0000"), " &amp; ", TEXT(ROUND(L451,4),"#,##0.0000"), " &amp; ", TEXT(ROUND(M451,4),"#,##0.0000"), " &amp; ", TEXT(ROUND(J451,4),"#,##0.0000"), " \cr")</f>
        <v>RUSBoost_Hard_Tomek_0_v2 &amp; 0.2117 &amp; 0.8825 &amp; 0.3415 &amp; 0.7521 \cr</v>
      </c>
    </row>
    <row r="452" spans="1:25" x14ac:dyDescent="0.2">
      <c r="A452" t="s">
        <v>210</v>
      </c>
      <c r="B452">
        <v>63202</v>
      </c>
      <c r="C452">
        <v>87569</v>
      </c>
      <c r="D452">
        <v>3107</v>
      </c>
      <c r="E452">
        <v>23514</v>
      </c>
      <c r="F452">
        <f>B452+C452</f>
        <v>150771</v>
      </c>
      <c r="G452">
        <f>D452+E452</f>
        <v>26621</v>
      </c>
      <c r="H452">
        <f>B452+C452+D452+E452</f>
        <v>177392</v>
      </c>
      <c r="I452">
        <v>0.50045892870035402</v>
      </c>
      <c r="J452">
        <v>0.752318500933575</v>
      </c>
      <c r="K452">
        <f>E452/(C452+E452+0.00001)</f>
        <v>0.21167955490834064</v>
      </c>
      <c r="L452">
        <f>E452/(D452+E452+0.00001)</f>
        <v>0.88328762973468777</v>
      </c>
      <c r="M452">
        <f>2/(1/(K452+0.00001)+1/(L452+0.00001))</f>
        <v>0.34152889588582058</v>
      </c>
      <c r="N452">
        <f>(B452+E452)/(B452+C452+D452+E452)</f>
        <v>0.48883827906557231</v>
      </c>
      <c r="O452">
        <f>COUNTIF(A452,"*Linear*")</f>
        <v>0</v>
      </c>
      <c r="P452" t="str">
        <f>LEFT(A452, FIND("_", A452)-1)</f>
        <v>RUSBoost</v>
      </c>
      <c r="Q452" t="str">
        <f>IF(COUNTIF(A452,"*Hard*")=1,"Hard",IF(COUNTIF(A452,"*Medium*")=1,"Medium","Easy"))</f>
        <v>Hard</v>
      </c>
      <c r="R452" t="str">
        <f>_xlfn.CONCAT(B452," &amp; ", C452 )</f>
        <v>63202 &amp; 87569</v>
      </c>
      <c r="S452" t="str">
        <f>_xlfn.CONCAT(D452," &amp; ", E452)</f>
        <v>3107 &amp; 23514</v>
      </c>
      <c r="T452" t="str">
        <f>_xlfn.CONCAT(TEXT(ROUND(K452,3),"#,##0.000")," &amp; Precision \cr")</f>
        <v>0.212 &amp; Precision \cr</v>
      </c>
      <c r="U452" t="str">
        <f>_xlfn.CONCAT(TEXT(ROUND(L452,3),"#,##0.000")," &amp; Recall \cr")</f>
        <v>0.883 &amp; Recall \cr</v>
      </c>
      <c r="V452" t="str">
        <f>_xlfn.CONCAT(TEXT(ROUND(M452,3),"#,##0.000")," &amp; F1 \cr")</f>
        <v>0.342 &amp; F1 \cr</v>
      </c>
      <c r="W452" t="str">
        <f>_xlfn.CONCAT(TEXT(ROUND(J452,3),"#,##0.000")," &amp; AUC \cr")</f>
        <v>0.752 &amp; AUC \cr</v>
      </c>
      <c r="X452" t="str">
        <f>_xlfn.CONCAT(TEXT(ROUND(I452,3),"#,##0.000")," &amp; $p$ \cr")</f>
        <v>0.500 &amp; $p$ \cr</v>
      </c>
      <c r="Y452" t="str">
        <f>_xlfn.CONCAT(A452," &amp; ",TEXT(ROUND(K452,4),"#,##0.0000"), " &amp; ", TEXT(ROUND(L452,4),"#,##0.0000"), " &amp; ", TEXT(ROUND(M452,4),"#,##0.0000"), " &amp; ", TEXT(ROUND(J452,4),"#,##0.0000"), " \cr")</f>
        <v>RUSBoost_Hard_Tomek_1_v2 &amp; 0.2117 &amp; 0.8833 &amp; 0.3415 &amp; 0.7523 \cr</v>
      </c>
    </row>
    <row r="453" spans="1:25" x14ac:dyDescent="0.2">
      <c r="A453" t="s">
        <v>204</v>
      </c>
      <c r="B453">
        <v>62529</v>
      </c>
      <c r="C453">
        <v>88242</v>
      </c>
      <c r="D453">
        <v>3014</v>
      </c>
      <c r="E453">
        <v>23607</v>
      </c>
      <c r="F453">
        <f>B453+C453</f>
        <v>150771</v>
      </c>
      <c r="G453">
        <f>D453+E453</f>
        <v>26621</v>
      </c>
      <c r="H453">
        <f>B453+C453+D453+E453</f>
        <v>177392</v>
      </c>
      <c r="I453">
        <v>0.50043744159038805</v>
      </c>
      <c r="J453">
        <v>0.75470182357382698</v>
      </c>
      <c r="K453">
        <f>E453/(C453+E453+0.00001)</f>
        <v>0.21106134161136342</v>
      </c>
      <c r="L453">
        <f>E453/(D453+E453+0.00001)</f>
        <v>0.88678111232230905</v>
      </c>
      <c r="M453">
        <f>2/(1/(K453+0.00001)+1/(L453+0.00001))</f>
        <v>0.34098295125449535</v>
      </c>
      <c r="N453">
        <f>(B453+E453)/(B453+C453+D453+E453)</f>
        <v>0.48556868404437631</v>
      </c>
      <c r="O453">
        <f>COUNTIF(A453,"*Linear*")</f>
        <v>0</v>
      </c>
      <c r="P453" t="str">
        <f>LEFT(A453, FIND("_", A453)-1)</f>
        <v>RUSBoost</v>
      </c>
      <c r="Q453" t="str">
        <f>IF(COUNTIF(A453,"*Hard*")=1,"Hard",IF(COUNTIF(A453,"*Medium*")=1,"Medium","Easy"))</f>
        <v>Hard</v>
      </c>
      <c r="R453" t="str">
        <f>_xlfn.CONCAT(B453," &amp; ", C453 )</f>
        <v>62529 &amp; 88242</v>
      </c>
      <c r="S453" t="str">
        <f>_xlfn.CONCAT(D453," &amp; ", E453)</f>
        <v>3014 &amp; 23607</v>
      </c>
      <c r="T453" t="str">
        <f>_xlfn.CONCAT(TEXT(ROUND(K453,3),"#,##0.000")," &amp; Precision \cr")</f>
        <v>0.211 &amp; Precision \cr</v>
      </c>
      <c r="U453" t="str">
        <f>_xlfn.CONCAT(TEXT(ROUND(L453,3),"#,##0.000")," &amp; Recall \cr")</f>
        <v>0.887 &amp; Recall \cr</v>
      </c>
      <c r="V453" t="str">
        <f>_xlfn.CONCAT(TEXT(ROUND(M453,3),"#,##0.000")," &amp; F1 \cr")</f>
        <v>0.341 &amp; F1 \cr</v>
      </c>
      <c r="W453" t="str">
        <f>_xlfn.CONCAT(TEXT(ROUND(J453,3),"#,##0.000")," &amp; AUC \cr")</f>
        <v>0.755 &amp; AUC \cr</v>
      </c>
      <c r="X453" t="str">
        <f>_xlfn.CONCAT(TEXT(ROUND(I453,3),"#,##0.000")," &amp; $p$ \cr")</f>
        <v>0.500 &amp; $p$ \cr</v>
      </c>
      <c r="Y453" t="str">
        <f>_xlfn.CONCAT(A453," &amp; ",TEXT(ROUND(K453,4),"#,##0.0000"), " &amp; ", TEXT(ROUND(L453,4),"#,##0.0000"), " &amp; ", TEXT(ROUND(M453,4),"#,##0.0000"), " &amp; ", TEXT(ROUND(J453,4),"#,##0.0000"), " \cr")</f>
        <v>RUSBoost_Hard_Tomek_0_v1 &amp; 0.2111 &amp; 0.8868 &amp; 0.3410 &amp; 0.7547 \cr</v>
      </c>
    </row>
    <row r="454" spans="1:25" x14ac:dyDescent="0.2">
      <c r="A454" t="s">
        <v>444</v>
      </c>
      <c r="B454">
        <v>58129</v>
      </c>
      <c r="C454">
        <v>92642</v>
      </c>
      <c r="D454">
        <v>3732</v>
      </c>
      <c r="E454">
        <v>22889</v>
      </c>
      <c r="F454">
        <f>B454+C454</f>
        <v>150771</v>
      </c>
      <c r="G454">
        <f>D454+E454</f>
        <v>26621</v>
      </c>
      <c r="H454">
        <f>B454+C454+D454+E454</f>
        <v>177392</v>
      </c>
      <c r="I454">
        <v>0.87078876788541604</v>
      </c>
      <c r="J454">
        <v>0.71570819213887804</v>
      </c>
      <c r="K454">
        <f>E454/(C454+E454+0.00001)</f>
        <v>0.19811998509507231</v>
      </c>
      <c r="L454">
        <f>E454/(D454+E454+0.00001)</f>
        <v>0.85980992417271707</v>
      </c>
      <c r="M454">
        <f>2/(1/(K454+0.00001)+1/(L454+0.00001))</f>
        <v>0.32204947941002354</v>
      </c>
      <c r="N454">
        <f>(B454+E454)/(B454+C454+D454+E454)</f>
        <v>0.45671732659871922</v>
      </c>
      <c r="O454">
        <f>COUNTIF(A454,"*Linear*")</f>
        <v>0</v>
      </c>
      <c r="P454" t="str">
        <f>LEFT(A454, FIND("_", A454)-1)</f>
        <v>KBFC</v>
      </c>
      <c r="Q454" t="str">
        <f>IF(COUNTIF(A454,"*Hard*")=1,"Hard",IF(COUNTIF(A454,"*Medium*")=1,"Medium","Easy"))</f>
        <v>Medium</v>
      </c>
      <c r="R454" t="str">
        <f>_xlfn.CONCAT(B454," &amp; ", C454 )</f>
        <v>58129 &amp; 92642</v>
      </c>
      <c r="S454" t="str">
        <f>_xlfn.CONCAT(D454," &amp; ", E454)</f>
        <v>3732 &amp; 22889</v>
      </c>
      <c r="T454" t="str">
        <f>_xlfn.CONCAT(TEXT(ROUND(K454,3),"#,##0.000")," &amp; Precision \cr")</f>
        <v>0.198 &amp; Precision \cr</v>
      </c>
      <c r="U454" t="str">
        <f>_xlfn.CONCAT(TEXT(ROUND(L454,3),"#,##0.000")," &amp; Recall \cr")</f>
        <v>0.860 &amp; Recall \cr</v>
      </c>
      <c r="V454" t="str">
        <f>_xlfn.CONCAT(TEXT(ROUND(M454,3),"#,##0.000")," &amp; F1 \cr")</f>
        <v>0.322 &amp; F1 \cr</v>
      </c>
      <c r="W454" t="str">
        <f>_xlfn.CONCAT(TEXT(ROUND(J454,3),"#,##0.000")," &amp; AUC \cr")</f>
        <v>0.716 &amp; AUC \cr</v>
      </c>
      <c r="X454" t="str">
        <f>_xlfn.CONCAT(TEXT(ROUND(I454,3),"#,##0.000")," &amp; $p$ \cr")</f>
        <v>0.871 &amp; $p$ \cr</v>
      </c>
      <c r="Y454" t="str">
        <f>_xlfn.CONCAT(A454," &amp; ",TEXT(ROUND(K454,4),"#,##0.0000"), " &amp; ", TEXT(ROUND(L454,4),"#,##0.0000"), " &amp; ", TEXT(ROUND(M454,4),"#,##0.0000"), " &amp; ", TEXT(ROUND(J454,4),"#,##0.0000"), " \cr")</f>
        <v>KBFC_Medium_Tomek_2_alpha_balanced_gamma_0_0_v2 &amp; 0.1981 &amp; 0.8598 &amp; 0.3220 &amp; 0.7157 \cr</v>
      </c>
    </row>
    <row r="455" spans="1:25" x14ac:dyDescent="0.2">
      <c r="A455" t="s">
        <v>416</v>
      </c>
      <c r="B455">
        <v>55287</v>
      </c>
      <c r="C455">
        <v>95484</v>
      </c>
      <c r="D455">
        <v>3432</v>
      </c>
      <c r="E455">
        <v>23189</v>
      </c>
      <c r="F455">
        <f>B455+C455</f>
        <v>150771</v>
      </c>
      <c r="G455">
        <f>D455+E455</f>
        <v>26621</v>
      </c>
      <c r="H455">
        <f>B455+C455+D455+E455</f>
        <v>177392</v>
      </c>
      <c r="I455">
        <v>0.88444303110241895</v>
      </c>
      <c r="J455">
        <v>0.71579480814991603</v>
      </c>
      <c r="K455">
        <f>E455/(C455+E455+0.00001)</f>
        <v>0.19540249254713352</v>
      </c>
      <c r="L455">
        <f>E455/(D455+E455+0.00001)</f>
        <v>0.87107922284246297</v>
      </c>
      <c r="M455">
        <f>2/(1/(K455+0.00001)+1/(L455+0.00001))</f>
        <v>0.31921508200182985</v>
      </c>
      <c r="N455">
        <f>(B455+E455)/(B455+C455+D455+E455)</f>
        <v>0.44238748083340851</v>
      </c>
      <c r="O455">
        <f>COUNTIF(A455,"*Linear*")</f>
        <v>0</v>
      </c>
      <c r="P455" t="str">
        <f>LEFT(A455, FIND("_", A455)-1)</f>
        <v>KBFC</v>
      </c>
      <c r="Q455" t="str">
        <f>IF(COUNTIF(A455,"*Hard*")=1,"Hard",IF(COUNTIF(A455,"*Medium*")=1,"Medium","Easy"))</f>
        <v>Medium</v>
      </c>
      <c r="R455" t="str">
        <f>_xlfn.CONCAT(B455," &amp; ", C455 )</f>
        <v>55287 &amp; 95484</v>
      </c>
      <c r="S455" t="str">
        <f>_xlfn.CONCAT(D455," &amp; ", E455)</f>
        <v>3432 &amp; 23189</v>
      </c>
      <c r="T455" t="str">
        <f>_xlfn.CONCAT(TEXT(ROUND(K455,3),"#,##0.000")," &amp; Precision \cr")</f>
        <v>0.195 &amp; Precision \cr</v>
      </c>
      <c r="U455" t="str">
        <f>_xlfn.CONCAT(TEXT(ROUND(L455,3),"#,##0.000")," &amp; Recall \cr")</f>
        <v>0.871 &amp; Recall \cr</v>
      </c>
      <c r="V455" t="str">
        <f>_xlfn.CONCAT(TEXT(ROUND(M455,3),"#,##0.000")," &amp; F1 \cr")</f>
        <v>0.319 &amp; F1 \cr</v>
      </c>
      <c r="W455" t="str">
        <f>_xlfn.CONCAT(TEXT(ROUND(J455,3),"#,##0.000")," &amp; AUC \cr")</f>
        <v>0.716 &amp; AUC \cr</v>
      </c>
      <c r="X455" t="str">
        <f>_xlfn.CONCAT(TEXT(ROUND(I455,3),"#,##0.000")," &amp; $p$ \cr")</f>
        <v>0.884 &amp; $p$ \cr</v>
      </c>
      <c r="Y455" t="str">
        <f>_xlfn.CONCAT(A455," &amp; ",TEXT(ROUND(K455,4),"#,##0.0000"), " &amp; ", TEXT(ROUND(L455,4),"#,##0.0000"), " &amp; ", TEXT(ROUND(M455,4),"#,##0.0000"), " &amp; ", TEXT(ROUND(J455,4),"#,##0.0000"), " \cr")</f>
        <v>KBFC_Medium_Tomek_1_alpha_balanced_gamma_0_0_v2 &amp; 0.1954 &amp; 0.8711 &amp; 0.3192 &amp; 0.7158 \cr</v>
      </c>
    </row>
    <row r="456" spans="1:25" x14ac:dyDescent="0.2">
      <c r="A456" t="s">
        <v>178</v>
      </c>
      <c r="B456">
        <v>54784</v>
      </c>
      <c r="C456">
        <v>95987</v>
      </c>
      <c r="D456">
        <v>3393</v>
      </c>
      <c r="E456">
        <v>23228</v>
      </c>
      <c r="F456">
        <f>B456+C456</f>
        <v>150771</v>
      </c>
      <c r="G456">
        <f>D456+E456</f>
        <v>26621</v>
      </c>
      <c r="H456">
        <f>B456+C456+D456+E456</f>
        <v>177392</v>
      </c>
      <c r="I456">
        <v>0.86275161919742804</v>
      </c>
      <c r="J456">
        <v>0.715171907035554</v>
      </c>
      <c r="K456">
        <f>E456/(C456+E456+0.00001)</f>
        <v>0.19484125318165993</v>
      </c>
      <c r="L456">
        <f>E456/(D456+E456+0.00001)</f>
        <v>0.87254423166952999</v>
      </c>
      <c r="M456">
        <f>2/(1/(K456+0.00001)+1/(L456+0.00001))</f>
        <v>0.31856363476241845</v>
      </c>
      <c r="N456">
        <f>(B456+E456)/(B456+C456+D456+E456)</f>
        <v>0.43977180481645173</v>
      </c>
      <c r="O456">
        <f>COUNTIF(A456,"*Linear*")</f>
        <v>0</v>
      </c>
      <c r="P456" t="str">
        <f>LEFT(A456, FIND("_", A456)-1)</f>
        <v>KBFC</v>
      </c>
      <c r="Q456" t="str">
        <f>IF(COUNTIF(A456,"*Hard*")=1,"Hard",IF(COUNTIF(A456,"*Medium*")=1,"Medium","Easy"))</f>
        <v>Medium</v>
      </c>
      <c r="R456" t="str">
        <f>_xlfn.CONCAT(B456," &amp; ", C456 )</f>
        <v>54784 &amp; 95987</v>
      </c>
      <c r="S456" t="str">
        <f>_xlfn.CONCAT(D456," &amp; ", E456)</f>
        <v>3393 &amp; 23228</v>
      </c>
      <c r="T456" t="str">
        <f>_xlfn.CONCAT(TEXT(ROUND(K456,3),"#,##0.000")," &amp; Precision \cr")</f>
        <v>0.195 &amp; Precision \cr</v>
      </c>
      <c r="U456" t="str">
        <f>_xlfn.CONCAT(TEXT(ROUND(L456,3),"#,##0.000")," &amp; Recall \cr")</f>
        <v>0.873 &amp; Recall \cr</v>
      </c>
      <c r="V456" t="str">
        <f>_xlfn.CONCAT(TEXT(ROUND(M456,3),"#,##0.000")," &amp; F1 \cr")</f>
        <v>0.319 &amp; F1 \cr</v>
      </c>
      <c r="W456" t="str">
        <f>_xlfn.CONCAT(TEXT(ROUND(J456,3),"#,##0.000")," &amp; AUC \cr")</f>
        <v>0.715 &amp; AUC \cr</v>
      </c>
      <c r="X456" t="str">
        <f>_xlfn.CONCAT(TEXT(ROUND(I456,3),"#,##0.000")," &amp; $p$ \cr")</f>
        <v>0.863 &amp; $p$ \cr</v>
      </c>
      <c r="Y456" t="str">
        <f>_xlfn.CONCAT(A456," &amp; ",TEXT(ROUND(K456,4),"#,##0.0000"), " &amp; ", TEXT(ROUND(L456,4),"#,##0.0000"), " &amp; ", TEXT(ROUND(M456,4),"#,##0.0000"), " &amp; ", TEXT(ROUND(J456,4),"#,##0.0000"), " \cr")</f>
        <v>KBFC_Medium_Tomek_0_alpha_balanced_gamma_0_0_v2 &amp; 0.1948 &amp; 0.8725 &amp; 0.3186 &amp; 0.7152 \cr</v>
      </c>
    </row>
    <row r="457" spans="1:25" x14ac:dyDescent="0.2">
      <c r="A457" t="s">
        <v>442</v>
      </c>
      <c r="B457">
        <v>51492</v>
      </c>
      <c r="C457">
        <v>99279</v>
      </c>
      <c r="D457">
        <v>3113</v>
      </c>
      <c r="E457">
        <v>23508</v>
      </c>
      <c r="F457">
        <f>B457+C457</f>
        <v>150771</v>
      </c>
      <c r="G457">
        <f>D457+E457</f>
        <v>26621</v>
      </c>
      <c r="H457">
        <f>B457+C457+D457+E457</f>
        <v>177392</v>
      </c>
      <c r="I457">
        <v>0.87212529521808002</v>
      </c>
      <c r="J457">
        <v>0.711825763613542</v>
      </c>
      <c r="K457">
        <f>E457/(C457+E457+0.00001)</f>
        <v>0.19145349261799266</v>
      </c>
      <c r="L457">
        <f>E457/(D457+E457+0.00001)</f>
        <v>0.88306224376129283</v>
      </c>
      <c r="M457">
        <f>2/(1/(K457+0.00001)+1/(L457+0.00001))</f>
        <v>0.31469608743634131</v>
      </c>
      <c r="N457">
        <f>(B457+E457)/(B457+C457+D457+E457)</f>
        <v>0.42279245963741319</v>
      </c>
      <c r="O457">
        <f>COUNTIF(A457,"*Linear*")</f>
        <v>0</v>
      </c>
      <c r="P457" t="str">
        <f>LEFT(A457, FIND("_", A457)-1)</f>
        <v>KBFC</v>
      </c>
      <c r="Q457" t="str">
        <f>IF(COUNTIF(A457,"*Hard*")=1,"Hard",IF(COUNTIF(A457,"*Medium*")=1,"Medium","Easy"))</f>
        <v>Medium</v>
      </c>
      <c r="R457" t="str">
        <f>_xlfn.CONCAT(B457," &amp; ", C457 )</f>
        <v>51492 &amp; 99279</v>
      </c>
      <c r="S457" t="str">
        <f>_xlfn.CONCAT(D457," &amp; ", E457)</f>
        <v>3113 &amp; 23508</v>
      </c>
      <c r="T457" t="str">
        <f>_xlfn.CONCAT(TEXT(ROUND(K457,3),"#,##0.000")," &amp; Precision \cr")</f>
        <v>0.191 &amp; Precision \cr</v>
      </c>
      <c r="U457" t="str">
        <f>_xlfn.CONCAT(TEXT(ROUND(L457,3),"#,##0.000")," &amp; Recall \cr")</f>
        <v>0.883 &amp; Recall \cr</v>
      </c>
      <c r="V457" t="str">
        <f>_xlfn.CONCAT(TEXT(ROUND(M457,3),"#,##0.000")," &amp; F1 \cr")</f>
        <v>0.315 &amp; F1 \cr</v>
      </c>
      <c r="W457" t="str">
        <f>_xlfn.CONCAT(TEXT(ROUND(J457,3),"#,##0.000")," &amp; AUC \cr")</f>
        <v>0.712 &amp; AUC \cr</v>
      </c>
      <c r="X457" t="str">
        <f>_xlfn.CONCAT(TEXT(ROUND(I457,3),"#,##0.000")," &amp; $p$ \cr")</f>
        <v>0.872 &amp; $p$ \cr</v>
      </c>
      <c r="Y457" t="str">
        <f>_xlfn.CONCAT(A457," &amp; ",TEXT(ROUND(K457,4),"#,##0.0000"), " &amp; ", TEXT(ROUND(L457,4),"#,##0.0000"), " &amp; ", TEXT(ROUND(M457,4),"#,##0.0000"), " &amp; ", TEXT(ROUND(J457,4),"#,##0.0000"), " \cr")</f>
        <v>KBFC_Medium_Tomek_2_alpha_balanced_gamma_0_0_v1 &amp; 0.1915 &amp; 0.8831 &amp; 0.3147 &amp; 0.7118 \cr</v>
      </c>
    </row>
    <row r="458" spans="1:25" x14ac:dyDescent="0.2">
      <c r="A458" t="s">
        <v>176</v>
      </c>
      <c r="B458">
        <v>50602</v>
      </c>
      <c r="C458">
        <v>100169</v>
      </c>
      <c r="D458">
        <v>2983</v>
      </c>
      <c r="E458">
        <v>23638</v>
      </c>
      <c r="F458">
        <f>B458+C458</f>
        <v>150771</v>
      </c>
      <c r="G458">
        <f>D458+E458</f>
        <v>26621</v>
      </c>
      <c r="H458">
        <f>B458+C458+D458+E458</f>
        <v>177392</v>
      </c>
      <c r="I458">
        <v>0.86657079736143305</v>
      </c>
      <c r="J458">
        <v>0.71171787009387499</v>
      </c>
      <c r="K458">
        <f>E458/(C458+E458+0.00001)</f>
        <v>0.19092619963403312</v>
      </c>
      <c r="L458">
        <f>E458/(D458+E458+0.00001)</f>
        <v>0.88794560651818277</v>
      </c>
      <c r="M458">
        <f>2/(1/(K458+0.00001)+1/(L458+0.00001))</f>
        <v>0.31429077129981409</v>
      </c>
      <c r="N458">
        <f>(B458+E458)/(B458+C458+D458+E458)</f>
        <v>0.41850816271308738</v>
      </c>
      <c r="O458">
        <f>COUNTIF(A458,"*Linear*")</f>
        <v>0</v>
      </c>
      <c r="P458" t="str">
        <f>LEFT(A458, FIND("_", A458)-1)</f>
        <v>KBFC</v>
      </c>
      <c r="Q458" t="str">
        <f>IF(COUNTIF(A458,"*Hard*")=1,"Hard",IF(COUNTIF(A458,"*Medium*")=1,"Medium","Easy"))</f>
        <v>Medium</v>
      </c>
      <c r="R458" t="str">
        <f>_xlfn.CONCAT(B458," &amp; ", C458 )</f>
        <v>50602 &amp; 100169</v>
      </c>
      <c r="S458" t="str">
        <f>_xlfn.CONCAT(D458," &amp; ", E458)</f>
        <v>2983 &amp; 23638</v>
      </c>
      <c r="T458" t="str">
        <f>_xlfn.CONCAT(TEXT(ROUND(K458,3),"#,##0.000")," &amp; Precision \cr")</f>
        <v>0.191 &amp; Precision \cr</v>
      </c>
      <c r="U458" t="str">
        <f>_xlfn.CONCAT(TEXT(ROUND(L458,3),"#,##0.000")," &amp; Recall \cr")</f>
        <v>0.888 &amp; Recall \cr</v>
      </c>
      <c r="V458" t="str">
        <f>_xlfn.CONCAT(TEXT(ROUND(M458,3),"#,##0.000")," &amp; F1 \cr")</f>
        <v>0.314 &amp; F1 \cr</v>
      </c>
      <c r="W458" t="str">
        <f>_xlfn.CONCAT(TEXT(ROUND(J458,3),"#,##0.000")," &amp; AUC \cr")</f>
        <v>0.712 &amp; AUC \cr</v>
      </c>
      <c r="X458" t="str">
        <f>_xlfn.CONCAT(TEXT(ROUND(I458,3),"#,##0.000")," &amp; $p$ \cr")</f>
        <v>0.867 &amp; $p$ \cr</v>
      </c>
      <c r="Y458" t="str">
        <f>_xlfn.CONCAT(A458," &amp; ",TEXT(ROUND(K458,4),"#,##0.0000"), " &amp; ", TEXT(ROUND(L458,4),"#,##0.0000"), " &amp; ", TEXT(ROUND(M458,4),"#,##0.0000"), " &amp; ", TEXT(ROUND(J458,4),"#,##0.0000"), " \cr")</f>
        <v>KBFC_Medium_Tomek_0_alpha_balanced_gamma_0_0_v1 &amp; 0.1909 &amp; 0.8879 &amp; 0.3143 &amp; 0.7117 \cr</v>
      </c>
    </row>
    <row r="459" spans="1:25" x14ac:dyDescent="0.2">
      <c r="A459" t="s">
        <v>414</v>
      </c>
      <c r="B459">
        <v>48767</v>
      </c>
      <c r="C459">
        <v>102004</v>
      </c>
      <c r="D459">
        <v>2839</v>
      </c>
      <c r="E459">
        <v>23782</v>
      </c>
      <c r="F459">
        <f>B459+C459</f>
        <v>150771</v>
      </c>
      <c r="G459">
        <f>D459+E459</f>
        <v>26621</v>
      </c>
      <c r="H459">
        <f>B459+C459+D459+E459</f>
        <v>177392</v>
      </c>
      <c r="I459">
        <v>0.87783164665102897</v>
      </c>
      <c r="J459">
        <v>0.71250524704008</v>
      </c>
      <c r="K459">
        <f>E459/(C459+E459+0.00001)</f>
        <v>0.18906714577225867</v>
      </c>
      <c r="L459">
        <f>E459/(D459+E459+0.00001)</f>
        <v>0.89335486987966084</v>
      </c>
      <c r="M459">
        <f>2/(1/(K459+0.00001)+1/(L459+0.00001))</f>
        <v>0.3120996363547836</v>
      </c>
      <c r="N459">
        <f>(B459+E459)/(B459+C459+D459+E459)</f>
        <v>0.40897560205646255</v>
      </c>
      <c r="O459">
        <f>COUNTIF(A459,"*Linear*")</f>
        <v>0</v>
      </c>
      <c r="P459" t="str">
        <f>LEFT(A459, FIND("_", A459)-1)</f>
        <v>KBFC</v>
      </c>
      <c r="Q459" t="str">
        <f>IF(COUNTIF(A459,"*Hard*")=1,"Hard",IF(COUNTIF(A459,"*Medium*")=1,"Medium","Easy"))</f>
        <v>Medium</v>
      </c>
      <c r="R459" t="str">
        <f>_xlfn.CONCAT(B459," &amp; ", C459 )</f>
        <v>48767 &amp; 102004</v>
      </c>
      <c r="S459" t="str">
        <f>_xlfn.CONCAT(D459," &amp; ", E459)</f>
        <v>2839 &amp; 23782</v>
      </c>
      <c r="T459" t="str">
        <f>_xlfn.CONCAT(TEXT(ROUND(K459,3),"#,##0.000")," &amp; Precision \cr")</f>
        <v>0.189 &amp; Precision \cr</v>
      </c>
      <c r="U459" t="str">
        <f>_xlfn.CONCAT(TEXT(ROUND(L459,3),"#,##0.000")," &amp; Recall \cr")</f>
        <v>0.893 &amp; Recall \cr</v>
      </c>
      <c r="V459" t="str">
        <f>_xlfn.CONCAT(TEXT(ROUND(M459,3),"#,##0.000")," &amp; F1 \cr")</f>
        <v>0.312 &amp; F1 \cr</v>
      </c>
      <c r="W459" t="str">
        <f>_xlfn.CONCAT(TEXT(ROUND(J459,3),"#,##0.000")," &amp; AUC \cr")</f>
        <v>0.713 &amp; AUC \cr</v>
      </c>
      <c r="X459" t="str">
        <f>_xlfn.CONCAT(TEXT(ROUND(I459,3),"#,##0.000")," &amp; $p$ \cr")</f>
        <v>0.878 &amp; $p$ \cr</v>
      </c>
      <c r="Y459" t="str">
        <f>_xlfn.CONCAT(A459," &amp; ",TEXT(ROUND(K459,4),"#,##0.0000"), " &amp; ", TEXT(ROUND(L459,4),"#,##0.0000"), " &amp; ", TEXT(ROUND(M459,4),"#,##0.0000"), " &amp; ", TEXT(ROUND(J459,4),"#,##0.0000"), " \cr")</f>
        <v>KBFC_Medium_Tomek_1_alpha_balanced_gamma_0_0_v1 &amp; 0.1891 &amp; 0.8934 &amp; 0.3121 &amp; 0.7125 \cr</v>
      </c>
    </row>
    <row r="460" spans="1:25" x14ac:dyDescent="0.2">
      <c r="A460" t="s">
        <v>250</v>
      </c>
      <c r="B460">
        <v>57728</v>
      </c>
      <c r="C460">
        <v>93043</v>
      </c>
      <c r="D460">
        <v>5011</v>
      </c>
      <c r="E460">
        <v>21610</v>
      </c>
      <c r="F460">
        <f>B460+C460</f>
        <v>150771</v>
      </c>
      <c r="G460">
        <f>D460+E460</f>
        <v>26621</v>
      </c>
      <c r="H460">
        <f>B460+C460+D460+E460</f>
        <v>177392</v>
      </c>
      <c r="I460">
        <v>0.91394161911128002</v>
      </c>
      <c r="J460">
        <v>0.66270303051565704</v>
      </c>
      <c r="K460">
        <f>E460/(C460+E460+0.00001)</f>
        <v>0.18848176670575723</v>
      </c>
      <c r="L460">
        <f>E460/(D460+E460+0.00001)</f>
        <v>0.81176514751070017</v>
      </c>
      <c r="M460">
        <f>2/(1/(K460+0.00001)+1/(L460+0.00001))</f>
        <v>0.3059442025871239</v>
      </c>
      <c r="N460">
        <f>(B460+E460)/(B460+C460+D460+E460)</f>
        <v>0.44724677550284114</v>
      </c>
      <c r="O460">
        <f>COUNTIF(A460,"*Linear*")</f>
        <v>0</v>
      </c>
      <c r="P460" t="str">
        <f>LEFT(A460, FIND("_", A460)-1)</f>
        <v>BRFC</v>
      </c>
      <c r="Q460" t="str">
        <f>IF(COUNTIF(A460,"*Hard*")=1,"Hard",IF(COUNTIF(A460,"*Medium*")=1,"Medium","Easy"))</f>
        <v>Easy</v>
      </c>
      <c r="R460" t="str">
        <f>_xlfn.CONCAT(B460," &amp; ", C460 )</f>
        <v>57728 &amp; 93043</v>
      </c>
      <c r="S460" t="str">
        <f>_xlfn.CONCAT(D460," &amp; ", E460)</f>
        <v>5011 &amp; 21610</v>
      </c>
      <c r="T460" t="str">
        <f>_xlfn.CONCAT(TEXT(ROUND(K460,3),"#,##0.000")," &amp; Precision \cr")</f>
        <v>0.188 &amp; Precision \cr</v>
      </c>
      <c r="U460" t="str">
        <f>_xlfn.CONCAT(TEXT(ROUND(L460,3),"#,##0.000")," &amp; Recall \cr")</f>
        <v>0.812 &amp; Recall \cr</v>
      </c>
      <c r="V460" t="str">
        <f>_xlfn.CONCAT(TEXT(ROUND(M460,3),"#,##0.000")," &amp; F1 \cr")</f>
        <v>0.306 &amp; F1 \cr</v>
      </c>
      <c r="W460" t="str">
        <f>_xlfn.CONCAT(TEXT(ROUND(J460,3),"#,##0.000")," &amp; AUC \cr")</f>
        <v>0.663 &amp; AUC \cr</v>
      </c>
      <c r="X460" t="str">
        <f>_xlfn.CONCAT(TEXT(ROUND(I460,3),"#,##0.000")," &amp; $p$ \cr")</f>
        <v>0.914 &amp; $p$ \cr</v>
      </c>
      <c r="Y460" t="str">
        <f>_xlfn.CONCAT(A460," &amp; ",TEXT(ROUND(K460,4),"#,##0.0000"), " &amp; ", TEXT(ROUND(L460,4),"#,##0.0000"), " &amp; ", TEXT(ROUND(M460,4),"#,##0.0000"), " &amp; ", TEXT(ROUND(J460,4),"#,##0.0000"), " \cr")</f>
        <v>BRFC_Easy_Tomek_0_alpha_target_v1 &amp; 0.1885 &amp; 0.8118 &amp; 0.3059 &amp; 0.6627 \cr</v>
      </c>
    </row>
    <row r="461" spans="1:25" x14ac:dyDescent="0.2">
      <c r="A461" t="s">
        <v>252</v>
      </c>
      <c r="B461">
        <v>57703</v>
      </c>
      <c r="C461">
        <v>93068</v>
      </c>
      <c r="D461">
        <v>5034</v>
      </c>
      <c r="E461">
        <v>21587</v>
      </c>
      <c r="F461">
        <f>B461+C461</f>
        <v>150771</v>
      </c>
      <c r="G461">
        <f>D461+E461</f>
        <v>26621</v>
      </c>
      <c r="H461">
        <f>B461+C461+D461+E461</f>
        <v>177392</v>
      </c>
      <c r="I461">
        <v>0.91329395731234697</v>
      </c>
      <c r="J461">
        <v>0.66026350900236597</v>
      </c>
      <c r="K461">
        <f>E461/(C461+E461+0.00001)</f>
        <v>0.18827787709316837</v>
      </c>
      <c r="L461">
        <f>E461/(D461+E461+0.00001)</f>
        <v>0.81090116794601963</v>
      </c>
      <c r="M461">
        <f>2/(1/(K461+0.00001)+1/(L461+0.00001))</f>
        <v>0.30561426791137408</v>
      </c>
      <c r="N461">
        <f>(B461+E461)/(B461+C461+D461+E461)</f>
        <v>0.4469761883286732</v>
      </c>
      <c r="O461">
        <f>COUNTIF(A461,"*Linear*")</f>
        <v>0</v>
      </c>
      <c r="P461" t="str">
        <f>LEFT(A461, FIND("_", A461)-1)</f>
        <v>BRFC</v>
      </c>
      <c r="Q461" t="str">
        <f>IF(COUNTIF(A461,"*Hard*")=1,"Hard",IF(COUNTIF(A461,"*Medium*")=1,"Medium","Easy"))</f>
        <v>Easy</v>
      </c>
      <c r="R461" t="str">
        <f>_xlfn.CONCAT(B461," &amp; ", C461 )</f>
        <v>57703 &amp; 93068</v>
      </c>
      <c r="S461" t="str">
        <f>_xlfn.CONCAT(D461," &amp; ", E461)</f>
        <v>5034 &amp; 21587</v>
      </c>
      <c r="T461" t="str">
        <f>_xlfn.CONCAT(TEXT(ROUND(K461,3),"#,##0.000")," &amp; Precision \cr")</f>
        <v>0.188 &amp; Precision \cr</v>
      </c>
      <c r="U461" t="str">
        <f>_xlfn.CONCAT(TEXT(ROUND(L461,3),"#,##0.000")," &amp; Recall \cr")</f>
        <v>0.811 &amp; Recall \cr</v>
      </c>
      <c r="V461" t="str">
        <f>_xlfn.CONCAT(TEXT(ROUND(M461,3),"#,##0.000")," &amp; F1 \cr")</f>
        <v>0.306 &amp; F1 \cr</v>
      </c>
      <c r="W461" t="str">
        <f>_xlfn.CONCAT(TEXT(ROUND(J461,3),"#,##0.000")," &amp; AUC \cr")</f>
        <v>0.660 &amp; AUC \cr</v>
      </c>
      <c r="X461" t="str">
        <f>_xlfn.CONCAT(TEXT(ROUND(I461,3),"#,##0.000")," &amp; $p$ \cr")</f>
        <v>0.913 &amp; $p$ \cr</v>
      </c>
      <c r="Y461" t="str">
        <f>_xlfn.CONCAT(A461," &amp; ",TEXT(ROUND(K461,4),"#,##0.0000"), " &amp; ", TEXT(ROUND(L461,4),"#,##0.0000"), " &amp; ", TEXT(ROUND(M461,4),"#,##0.0000"), " &amp; ", TEXT(ROUND(J461,4),"#,##0.0000"), " \cr")</f>
        <v>BRFC_Easy_Tomek_0_alpha_target_v2 &amp; 0.1883 &amp; 0.8109 &amp; 0.3056 &amp; 0.6603 \cr</v>
      </c>
    </row>
    <row r="462" spans="1:25" x14ac:dyDescent="0.2">
      <c r="A462" t="s">
        <v>492</v>
      </c>
      <c r="B462">
        <v>43972</v>
      </c>
      <c r="C462">
        <v>106799</v>
      </c>
      <c r="D462">
        <v>2579</v>
      </c>
      <c r="E462">
        <v>24042</v>
      </c>
      <c r="F462">
        <f>B462+C462</f>
        <v>150771</v>
      </c>
      <c r="G462">
        <f>D462+E462</f>
        <v>26621</v>
      </c>
      <c r="H462">
        <f>B462+C462+D462+E462</f>
        <v>177392</v>
      </c>
      <c r="I462">
        <v>0.50044980280144102</v>
      </c>
      <c r="J462">
        <v>0.70512623614801395</v>
      </c>
      <c r="K462">
        <f>E462/(C462+E462+0.00001)</f>
        <v>0.18374974203928815</v>
      </c>
      <c r="L462">
        <f>E462/(D462+E462+0.00001)</f>
        <v>0.90312159539344072</v>
      </c>
      <c r="M462">
        <f>2/(1/(K462+0.00001)+1/(L462+0.00001))</f>
        <v>0.30538329505694706</v>
      </c>
      <c r="N462">
        <f>(B462+E462)/(B462+C462+D462+E462)</f>
        <v>0.38341075133038693</v>
      </c>
      <c r="O462">
        <f>COUNTIF(A462,"*Linear*")</f>
        <v>0</v>
      </c>
      <c r="P462" t="str">
        <f>LEFT(A462, FIND("_", A462)-1)</f>
        <v>RUSBoost</v>
      </c>
      <c r="Q462" t="str">
        <f>IF(COUNTIF(A462,"*Hard*")=1,"Hard",IF(COUNTIF(A462,"*Medium*")=1,"Medium","Easy"))</f>
        <v>Medium</v>
      </c>
      <c r="R462" t="str">
        <f>_xlfn.CONCAT(B462," &amp; ", C462 )</f>
        <v>43972 &amp; 106799</v>
      </c>
      <c r="S462" t="str">
        <f>_xlfn.CONCAT(D462," &amp; ", E462)</f>
        <v>2579 &amp; 24042</v>
      </c>
      <c r="T462" t="str">
        <f>_xlfn.CONCAT(TEXT(ROUND(K462,3),"#,##0.000")," &amp; Precision \cr")</f>
        <v>0.184 &amp; Precision \cr</v>
      </c>
      <c r="U462" t="str">
        <f>_xlfn.CONCAT(TEXT(ROUND(L462,3),"#,##0.000")," &amp; Recall \cr")</f>
        <v>0.903 &amp; Recall \cr</v>
      </c>
      <c r="V462" t="str">
        <f>_xlfn.CONCAT(TEXT(ROUND(M462,3),"#,##0.000")," &amp; F1 \cr")</f>
        <v>0.305 &amp; F1 \cr</v>
      </c>
      <c r="W462" t="str">
        <f>_xlfn.CONCAT(TEXT(ROUND(J462,3),"#,##0.000")," &amp; AUC \cr")</f>
        <v>0.705 &amp; AUC \cr</v>
      </c>
      <c r="X462" t="str">
        <f>_xlfn.CONCAT(TEXT(ROUND(I462,3),"#,##0.000")," &amp; $p$ \cr")</f>
        <v>0.500 &amp; $p$ \cr</v>
      </c>
      <c r="Y462" t="str">
        <f>_xlfn.CONCAT(A462," &amp; ",TEXT(ROUND(K462,4),"#,##0.0000"), " &amp; ", TEXT(ROUND(L462,4),"#,##0.0000"), " &amp; ", TEXT(ROUND(M462,4),"#,##0.0000"), " &amp; ", TEXT(ROUND(J462,4),"#,##0.0000"), " \cr")</f>
        <v>RUSBoost_Medium_Tomek_1_v2 &amp; 0.1837 &amp; 0.9031 &amp; 0.3054 &amp; 0.7051 \cr</v>
      </c>
    </row>
    <row r="463" spans="1:25" x14ac:dyDescent="0.2">
      <c r="A463" t="s">
        <v>496</v>
      </c>
      <c r="B463">
        <v>44113</v>
      </c>
      <c r="C463">
        <v>106658</v>
      </c>
      <c r="D463">
        <v>2622</v>
      </c>
      <c r="E463">
        <v>23999</v>
      </c>
      <c r="F463">
        <f>B463+C463</f>
        <v>150771</v>
      </c>
      <c r="G463">
        <f>D463+E463</f>
        <v>26621</v>
      </c>
      <c r="H463">
        <f>B463+C463+D463+E463</f>
        <v>177392</v>
      </c>
      <c r="I463">
        <v>0.50044850812252994</v>
      </c>
      <c r="J463">
        <v>0.70509403149598604</v>
      </c>
      <c r="K463">
        <f>E463/(C463+E463+0.00001)</f>
        <v>0.18367940483987238</v>
      </c>
      <c r="L463">
        <f>E463/(D463+E463+0.00001)</f>
        <v>0.90150632925077712</v>
      </c>
      <c r="M463">
        <f>2/(1/(K463+0.00001)+1/(L463+0.00001))</f>
        <v>0.30519373934614474</v>
      </c>
      <c r="N463">
        <f>(B463+E463)/(B463+C463+D463+E463)</f>
        <v>0.38396320014431318</v>
      </c>
      <c r="O463">
        <f>COUNTIF(A463,"*Linear*")</f>
        <v>0</v>
      </c>
      <c r="P463" t="str">
        <f>LEFT(A463, FIND("_", A463)-1)</f>
        <v>RUSBoost</v>
      </c>
      <c r="Q463" t="str">
        <f>IF(COUNTIF(A463,"*Hard*")=1,"Hard",IF(COUNTIF(A463,"*Medium*")=1,"Medium","Easy"))</f>
        <v>Medium</v>
      </c>
      <c r="R463" t="str">
        <f>_xlfn.CONCAT(B463," &amp; ", C463 )</f>
        <v>44113 &amp; 106658</v>
      </c>
      <c r="S463" t="str">
        <f>_xlfn.CONCAT(D463," &amp; ", E463)</f>
        <v>2622 &amp; 23999</v>
      </c>
      <c r="T463" t="str">
        <f>_xlfn.CONCAT(TEXT(ROUND(K463,3),"#,##0.000")," &amp; Precision \cr")</f>
        <v>0.184 &amp; Precision \cr</v>
      </c>
      <c r="U463" t="str">
        <f>_xlfn.CONCAT(TEXT(ROUND(L463,3),"#,##0.000")," &amp; Recall \cr")</f>
        <v>0.902 &amp; Recall \cr</v>
      </c>
      <c r="V463" t="str">
        <f>_xlfn.CONCAT(TEXT(ROUND(M463,3),"#,##0.000")," &amp; F1 \cr")</f>
        <v>0.305 &amp; F1 \cr</v>
      </c>
      <c r="W463" t="str">
        <f>_xlfn.CONCAT(TEXT(ROUND(J463,3),"#,##0.000")," &amp; AUC \cr")</f>
        <v>0.705 &amp; AUC \cr</v>
      </c>
      <c r="X463" t="str">
        <f>_xlfn.CONCAT(TEXT(ROUND(I463,3),"#,##0.000")," &amp; $p$ \cr")</f>
        <v>0.500 &amp; $p$ \cr</v>
      </c>
      <c r="Y463" t="str">
        <f>_xlfn.CONCAT(A463," &amp; ",TEXT(ROUND(K463,4),"#,##0.0000"), " &amp; ", TEXT(ROUND(L463,4),"#,##0.0000"), " &amp; ", TEXT(ROUND(M463,4),"#,##0.0000"), " &amp; ", TEXT(ROUND(J463,4),"#,##0.0000"), " \cr")</f>
        <v>RUSBoost_Medium_Tomek_2_v2 &amp; 0.1837 &amp; 0.9015 &amp; 0.3052 &amp; 0.7051 \cr</v>
      </c>
    </row>
    <row r="464" spans="1:25" x14ac:dyDescent="0.2">
      <c r="A464" t="s">
        <v>490</v>
      </c>
      <c r="B464">
        <v>43698</v>
      </c>
      <c r="C464">
        <v>107073</v>
      </c>
      <c r="D464">
        <v>2611</v>
      </c>
      <c r="E464">
        <v>24010</v>
      </c>
      <c r="F464">
        <f>B464+C464</f>
        <v>150771</v>
      </c>
      <c r="G464">
        <f>D464+E464</f>
        <v>26621</v>
      </c>
      <c r="H464">
        <f>B464+C464+D464+E464</f>
        <v>177392</v>
      </c>
      <c r="I464">
        <v>0.50045228733976799</v>
      </c>
      <c r="J464">
        <v>0.70117696301917398</v>
      </c>
      <c r="K464">
        <f>E464/(C464+E464+0.00001)</f>
        <v>0.18316639074607949</v>
      </c>
      <c r="L464">
        <f>E464/(D464+E464+0.00001)</f>
        <v>0.90191953686866777</v>
      </c>
      <c r="M464">
        <f>2/(1/(K464+0.00001)+1/(L464+0.00001))</f>
        <v>0.3045088835410768</v>
      </c>
      <c r="N464">
        <f>(B464+E464)/(B464+C464+D464+E464)</f>
        <v>0.38168575809506627</v>
      </c>
      <c r="O464">
        <f>COUNTIF(A464,"*Linear*")</f>
        <v>0</v>
      </c>
      <c r="P464" t="str">
        <f>LEFT(A464, FIND("_", A464)-1)</f>
        <v>RUSBoost</v>
      </c>
      <c r="Q464" t="str">
        <f>IF(COUNTIF(A464,"*Hard*")=1,"Hard",IF(COUNTIF(A464,"*Medium*")=1,"Medium","Easy"))</f>
        <v>Medium</v>
      </c>
      <c r="R464" t="str">
        <f>_xlfn.CONCAT(B464," &amp; ", C464 )</f>
        <v>43698 &amp; 107073</v>
      </c>
      <c r="S464" t="str">
        <f>_xlfn.CONCAT(D464," &amp; ", E464)</f>
        <v>2611 &amp; 24010</v>
      </c>
      <c r="T464" t="str">
        <f>_xlfn.CONCAT(TEXT(ROUND(K464,3),"#,##0.000")," &amp; Precision \cr")</f>
        <v>0.183 &amp; Precision \cr</v>
      </c>
      <c r="U464" t="str">
        <f>_xlfn.CONCAT(TEXT(ROUND(L464,3),"#,##0.000")," &amp; Recall \cr")</f>
        <v>0.902 &amp; Recall \cr</v>
      </c>
      <c r="V464" t="str">
        <f>_xlfn.CONCAT(TEXT(ROUND(M464,3),"#,##0.000")," &amp; F1 \cr")</f>
        <v>0.305 &amp; F1 \cr</v>
      </c>
      <c r="W464" t="str">
        <f>_xlfn.CONCAT(TEXT(ROUND(J464,3),"#,##0.000")," &amp; AUC \cr")</f>
        <v>0.701 &amp; AUC \cr</v>
      </c>
      <c r="X464" t="str">
        <f>_xlfn.CONCAT(TEXT(ROUND(I464,3),"#,##0.000")," &amp; $p$ \cr")</f>
        <v>0.500 &amp; $p$ \cr</v>
      </c>
      <c r="Y464" t="str">
        <f>_xlfn.CONCAT(A464," &amp; ",TEXT(ROUND(K464,4),"#,##0.0000"), " &amp; ", TEXT(ROUND(L464,4),"#,##0.0000"), " &amp; ", TEXT(ROUND(M464,4),"#,##0.0000"), " &amp; ", TEXT(ROUND(J464,4),"#,##0.0000"), " \cr")</f>
        <v>RUSBoost_Medium_Tomek_1_v1 &amp; 0.1832 &amp; 0.9019 &amp; 0.3045 &amp; 0.7012 \cr</v>
      </c>
    </row>
    <row r="465" spans="1:25" x14ac:dyDescent="0.2">
      <c r="A465" t="s">
        <v>494</v>
      </c>
      <c r="B465">
        <v>43754</v>
      </c>
      <c r="C465">
        <v>107017</v>
      </c>
      <c r="D465">
        <v>2634</v>
      </c>
      <c r="E465">
        <v>23987</v>
      </c>
      <c r="F465">
        <f>B465+C465</f>
        <v>150771</v>
      </c>
      <c r="G465">
        <f>D465+E465</f>
        <v>26621</v>
      </c>
      <c r="H465">
        <f>B465+C465+D465+E465</f>
        <v>177392</v>
      </c>
      <c r="I465">
        <v>0.50045215293012502</v>
      </c>
      <c r="J465">
        <v>0.700990667407562</v>
      </c>
      <c r="K465">
        <f>E465/(C465+E465+0.00001)</f>
        <v>0.18310127933627207</v>
      </c>
      <c r="L465">
        <f>E465/(D465+E465+0.00001)</f>
        <v>0.90105555730398723</v>
      </c>
      <c r="M465">
        <f>2/(1/(K465+0.00001)+1/(L465+0.00001))</f>
        <v>0.30436965887425826</v>
      </c>
      <c r="N465">
        <f>(B465+E465)/(B465+C465+D465+E465)</f>
        <v>0.38187178677730677</v>
      </c>
      <c r="O465">
        <f>COUNTIF(A465,"*Linear*")</f>
        <v>0</v>
      </c>
      <c r="P465" t="str">
        <f>LEFT(A465, FIND("_", A465)-1)</f>
        <v>RUSBoost</v>
      </c>
      <c r="Q465" t="str">
        <f>IF(COUNTIF(A465,"*Hard*")=1,"Hard",IF(COUNTIF(A465,"*Medium*")=1,"Medium","Easy"))</f>
        <v>Medium</v>
      </c>
      <c r="R465" t="str">
        <f>_xlfn.CONCAT(B465," &amp; ", C465 )</f>
        <v>43754 &amp; 107017</v>
      </c>
      <c r="S465" t="str">
        <f>_xlfn.CONCAT(D465," &amp; ", E465)</f>
        <v>2634 &amp; 23987</v>
      </c>
      <c r="T465" t="str">
        <f>_xlfn.CONCAT(TEXT(ROUND(K465,3),"#,##0.000")," &amp; Precision \cr")</f>
        <v>0.183 &amp; Precision \cr</v>
      </c>
      <c r="U465" t="str">
        <f>_xlfn.CONCAT(TEXT(ROUND(L465,3),"#,##0.000")," &amp; Recall \cr")</f>
        <v>0.901 &amp; Recall \cr</v>
      </c>
      <c r="V465" t="str">
        <f>_xlfn.CONCAT(TEXT(ROUND(M465,3),"#,##0.000")," &amp; F1 \cr")</f>
        <v>0.304 &amp; F1 \cr</v>
      </c>
      <c r="W465" t="str">
        <f>_xlfn.CONCAT(TEXT(ROUND(J465,3),"#,##0.000")," &amp; AUC \cr")</f>
        <v>0.701 &amp; AUC \cr</v>
      </c>
      <c r="X465" t="str">
        <f>_xlfn.CONCAT(TEXT(ROUND(I465,3),"#,##0.000")," &amp; $p$ \cr")</f>
        <v>0.500 &amp; $p$ \cr</v>
      </c>
      <c r="Y465" t="str">
        <f>_xlfn.CONCAT(A465," &amp; ",TEXT(ROUND(K465,4),"#,##0.0000"), " &amp; ", TEXT(ROUND(L465,4),"#,##0.0000"), " &amp; ", TEXT(ROUND(M465,4),"#,##0.0000"), " &amp; ", TEXT(ROUND(J465,4),"#,##0.0000"), " \cr")</f>
        <v>RUSBoost_Medium_Tomek_2_v1 &amp; 0.1831 &amp; 0.9011 &amp; 0.3044 &amp; 0.7010 \cr</v>
      </c>
    </row>
    <row r="466" spans="1:25" x14ac:dyDescent="0.2">
      <c r="A466" t="s">
        <v>216</v>
      </c>
      <c r="B466">
        <v>43143</v>
      </c>
      <c r="C466">
        <v>107628</v>
      </c>
      <c r="D466">
        <v>2576</v>
      </c>
      <c r="E466">
        <v>24045</v>
      </c>
      <c r="F466">
        <f>B466+C466</f>
        <v>150771</v>
      </c>
      <c r="G466">
        <f>D466+E466</f>
        <v>26621</v>
      </c>
      <c r="H466">
        <f>B466+C466+D466+E466</f>
        <v>177392</v>
      </c>
      <c r="I466">
        <v>0.50044225030630396</v>
      </c>
      <c r="J466">
        <v>0.70135519843615501</v>
      </c>
      <c r="K466">
        <f>E466/(C466+E466+0.00001)</f>
        <v>0.18261146930786029</v>
      </c>
      <c r="L466">
        <f>E466/(D466+E466+0.00001)</f>
        <v>0.90323428838013808</v>
      </c>
      <c r="M466">
        <f>2/(1/(K466+0.00001)+1/(L466+0.00001))</f>
        <v>0.30381619075846955</v>
      </c>
      <c r="N466">
        <f>(B466+E466)/(B466+C466+D466+E466)</f>
        <v>0.3787543970415802</v>
      </c>
      <c r="O466">
        <f>COUNTIF(A466,"*Linear*")</f>
        <v>0</v>
      </c>
      <c r="P466" t="str">
        <f>LEFT(A466, FIND("_", A466)-1)</f>
        <v>RUSBoost</v>
      </c>
      <c r="Q466" t="str">
        <f>IF(COUNTIF(A466,"*Hard*")=1,"Hard",IF(COUNTIF(A466,"*Medium*")=1,"Medium","Easy"))</f>
        <v>Medium</v>
      </c>
      <c r="R466" t="str">
        <f>_xlfn.CONCAT(B466," &amp; ", C466 )</f>
        <v>43143 &amp; 107628</v>
      </c>
      <c r="S466" t="str">
        <f>_xlfn.CONCAT(D466," &amp; ", E466)</f>
        <v>2576 &amp; 24045</v>
      </c>
      <c r="T466" t="str">
        <f>_xlfn.CONCAT(TEXT(ROUND(K466,3),"#,##0.000")," &amp; Precision \cr")</f>
        <v>0.183 &amp; Precision \cr</v>
      </c>
      <c r="U466" t="str">
        <f>_xlfn.CONCAT(TEXT(ROUND(L466,3),"#,##0.000")," &amp; Recall \cr")</f>
        <v>0.903 &amp; Recall \cr</v>
      </c>
      <c r="V466" t="str">
        <f>_xlfn.CONCAT(TEXT(ROUND(M466,3),"#,##0.000")," &amp; F1 \cr")</f>
        <v>0.304 &amp; F1 \cr</v>
      </c>
      <c r="W466" t="str">
        <f>_xlfn.CONCAT(TEXT(ROUND(J466,3),"#,##0.000")," &amp; AUC \cr")</f>
        <v>0.701 &amp; AUC \cr</v>
      </c>
      <c r="X466" t="str">
        <f>_xlfn.CONCAT(TEXT(ROUND(I466,3),"#,##0.000")," &amp; $p$ \cr")</f>
        <v>0.500 &amp; $p$ \cr</v>
      </c>
      <c r="Y466" t="str">
        <f>_xlfn.CONCAT(A466," &amp; ",TEXT(ROUND(K466,4),"#,##0.0000"), " &amp; ", TEXT(ROUND(L466,4),"#,##0.0000"), " &amp; ", TEXT(ROUND(M466,4),"#,##0.0000"), " &amp; ", TEXT(ROUND(J466,4),"#,##0.0000"), " \cr")</f>
        <v>RUSBoost_Medium_Tomek_0_v1 &amp; 0.1826 &amp; 0.9032 &amp; 0.3038 &amp; 0.7014 \cr</v>
      </c>
    </row>
    <row r="467" spans="1:25" x14ac:dyDescent="0.2">
      <c r="A467" t="s">
        <v>218</v>
      </c>
      <c r="B467">
        <v>42600</v>
      </c>
      <c r="C467">
        <v>108171</v>
      </c>
      <c r="D467">
        <v>2459</v>
      </c>
      <c r="E467">
        <v>24162</v>
      </c>
      <c r="F467">
        <f>B467+C467</f>
        <v>150771</v>
      </c>
      <c r="G467">
        <f>D467+E467</f>
        <v>26621</v>
      </c>
      <c r="H467">
        <f>B467+C467+D467+E467</f>
        <v>177392</v>
      </c>
      <c r="I467">
        <v>0.50042959715513402</v>
      </c>
      <c r="J467">
        <v>0.70511138342498503</v>
      </c>
      <c r="K467">
        <f>E467/(C467+E467+0.00001)</f>
        <v>0.18258484276918194</v>
      </c>
      <c r="L467">
        <f>E467/(D467+E467+0.00001)</f>
        <v>0.90762931486133902</v>
      </c>
      <c r="M467">
        <f>2/(1/(K467+0.00001)+1/(L467+0.00001))</f>
        <v>0.30402690436415403</v>
      </c>
      <c r="N467">
        <f>(B467+E467)/(B467+C467+D467+E467)</f>
        <v>0.37635293587083973</v>
      </c>
      <c r="O467">
        <f>COUNTIF(A467,"*Linear*")</f>
        <v>0</v>
      </c>
      <c r="P467" t="str">
        <f>LEFT(A467, FIND("_", A467)-1)</f>
        <v>RUSBoost</v>
      </c>
      <c r="Q467" t="str">
        <f>IF(COUNTIF(A467,"*Hard*")=1,"Hard",IF(COUNTIF(A467,"*Medium*")=1,"Medium","Easy"))</f>
        <v>Medium</v>
      </c>
      <c r="R467" t="str">
        <f>_xlfn.CONCAT(B467," &amp; ", C467 )</f>
        <v>42600 &amp; 108171</v>
      </c>
      <c r="S467" t="str">
        <f>_xlfn.CONCAT(D467," &amp; ", E467)</f>
        <v>2459 &amp; 24162</v>
      </c>
      <c r="T467" t="str">
        <f>_xlfn.CONCAT(TEXT(ROUND(K467,3),"#,##0.000")," &amp; Precision \cr")</f>
        <v>0.183 &amp; Precision \cr</v>
      </c>
      <c r="U467" t="str">
        <f>_xlfn.CONCAT(TEXT(ROUND(L467,3),"#,##0.000")," &amp; Recall \cr")</f>
        <v>0.908 &amp; Recall \cr</v>
      </c>
      <c r="V467" t="str">
        <f>_xlfn.CONCAT(TEXT(ROUND(M467,3),"#,##0.000")," &amp; F1 \cr")</f>
        <v>0.304 &amp; F1 \cr</v>
      </c>
      <c r="W467" t="str">
        <f>_xlfn.CONCAT(TEXT(ROUND(J467,3),"#,##0.000")," &amp; AUC \cr")</f>
        <v>0.705 &amp; AUC \cr</v>
      </c>
      <c r="X467" t="str">
        <f>_xlfn.CONCAT(TEXT(ROUND(I467,3),"#,##0.000")," &amp; $p$ \cr")</f>
        <v>0.500 &amp; $p$ \cr</v>
      </c>
      <c r="Y467" t="str">
        <f>_xlfn.CONCAT(A467," &amp; ",TEXT(ROUND(K467,4),"#,##0.0000"), " &amp; ", TEXT(ROUND(L467,4),"#,##0.0000"), " &amp; ", TEXT(ROUND(M467,4),"#,##0.0000"), " &amp; ", TEXT(ROUND(J467,4),"#,##0.0000"), " \cr")</f>
        <v>RUSBoost_Medium_Tomek_0_v2 &amp; 0.1826 &amp; 0.9076 &amp; 0.3040 &amp; 0.7051 \cr</v>
      </c>
    </row>
    <row r="468" spans="1:25" x14ac:dyDescent="0.2">
      <c r="A468" t="s">
        <v>66</v>
      </c>
      <c r="B468">
        <v>35066</v>
      </c>
      <c r="C468">
        <v>115705</v>
      </c>
      <c r="D468">
        <v>2324</v>
      </c>
      <c r="E468">
        <v>24297</v>
      </c>
      <c r="F468">
        <f>B468+C468</f>
        <v>150771</v>
      </c>
      <c r="G468">
        <f>D468+E468</f>
        <v>26621</v>
      </c>
      <c r="H468">
        <f>B468+C468+D468+E468</f>
        <v>177392</v>
      </c>
      <c r="I468">
        <v>0.89549517217278396</v>
      </c>
      <c r="J468">
        <v>0.66142112446498902</v>
      </c>
      <c r="K468">
        <f>E468/(C468+E468+0.00001)</f>
        <v>0.1735475207373075</v>
      </c>
      <c r="L468">
        <f>E468/(D468+E468+0.00001)</f>
        <v>0.91270049926272478</v>
      </c>
      <c r="M468">
        <f>2/(1/(K468+0.00001)+1/(L468+0.00001))</f>
        <v>0.29165503998349129</v>
      </c>
      <c r="N468">
        <f>(B468+E468)/(B468+C468+D468+E468)</f>
        <v>0.33464305041941012</v>
      </c>
      <c r="O468">
        <f>COUNTIF(A468,"*Linear*")</f>
        <v>0</v>
      </c>
      <c r="P468" t="str">
        <f>LEFT(A468, FIND("_", A468)-1)</f>
        <v>KBFC</v>
      </c>
      <c r="Q468" t="str">
        <f>IF(COUNTIF(A468,"*Hard*")=1,"Hard",IF(COUNTIF(A468,"*Medium*")=1,"Medium","Easy"))</f>
        <v>Easy</v>
      </c>
      <c r="R468" t="str">
        <f>_xlfn.CONCAT(B468," &amp; ", C468 )</f>
        <v>35066 &amp; 115705</v>
      </c>
      <c r="S468" t="str">
        <f>_xlfn.CONCAT(D468," &amp; ", E468)</f>
        <v>2324 &amp; 24297</v>
      </c>
      <c r="T468" t="str">
        <f>_xlfn.CONCAT(TEXT(ROUND(K468,3),"#,##0.000")," &amp; Precision \cr")</f>
        <v>0.174 &amp; Precision \cr</v>
      </c>
      <c r="U468" t="str">
        <f>_xlfn.CONCAT(TEXT(ROUND(L468,3),"#,##0.000")," &amp; Recall \cr")</f>
        <v>0.913 &amp; Recall \cr</v>
      </c>
      <c r="V468" t="str">
        <f>_xlfn.CONCAT(TEXT(ROUND(M468,3),"#,##0.000")," &amp; F1 \cr")</f>
        <v>0.292 &amp; F1 \cr</v>
      </c>
      <c r="W468" t="str">
        <f>_xlfn.CONCAT(TEXT(ROUND(J468,3),"#,##0.000")," &amp; AUC \cr")</f>
        <v>0.661 &amp; AUC \cr</v>
      </c>
      <c r="X468" t="str">
        <f>_xlfn.CONCAT(TEXT(ROUND(I468,3),"#,##0.000")," &amp; $p$ \cr")</f>
        <v>0.895 &amp; $p$ \cr</v>
      </c>
      <c r="Y468" t="str">
        <f>_xlfn.CONCAT(A468," &amp; ",TEXT(ROUND(K468,4),"#,##0.0000"), " &amp; ", TEXT(ROUND(L468,4),"#,##0.0000"), " &amp; ", TEXT(ROUND(M468,4),"#,##0.0000"), " &amp; ", TEXT(ROUND(J468,4),"#,##0.0000"), " \cr")</f>
        <v>KBFC_Easy_Tomek_0_alpha_balanced_gamma_0_0_v2 &amp; 0.1735 &amp; 0.9127 &amp; 0.2917 &amp; 0.6614 \cr</v>
      </c>
    </row>
    <row r="469" spans="1:25" x14ac:dyDescent="0.2">
      <c r="A469" t="s">
        <v>200</v>
      </c>
      <c r="B469">
        <v>31772</v>
      </c>
      <c r="C469">
        <v>118999</v>
      </c>
      <c r="D469">
        <v>1969</v>
      </c>
      <c r="E469">
        <v>24652</v>
      </c>
      <c r="F469">
        <f>B469+C469</f>
        <v>150771</v>
      </c>
      <c r="G469">
        <f>D469+E469</f>
        <v>26621</v>
      </c>
      <c r="H469">
        <f>B469+C469+D469+E469</f>
        <v>177392</v>
      </c>
      <c r="I469">
        <v>0.500495656075571</v>
      </c>
      <c r="J469">
        <v>0.65948611268540602</v>
      </c>
      <c r="K469">
        <f>E469/(C469+E469+0.00001)</f>
        <v>0.17161036121073922</v>
      </c>
      <c r="L469">
        <f>E469/(D469+E469+0.00001)</f>
        <v>0.92603583602192407</v>
      </c>
      <c r="M469">
        <f>2/(1/(K469+0.00001)+1/(L469+0.00001))</f>
        <v>0.28957495689756924</v>
      </c>
      <c r="N469">
        <f>(B469+E469)/(B469+C469+D469+E469)</f>
        <v>0.31807522323441867</v>
      </c>
      <c r="O469">
        <f>COUNTIF(A469,"*Linear*")</f>
        <v>0</v>
      </c>
      <c r="P469" t="str">
        <f>LEFT(A469, FIND("_", A469)-1)</f>
        <v>RUSBoost</v>
      </c>
      <c r="Q469" t="str">
        <f>IF(COUNTIF(A469,"*Hard*")=1,"Hard",IF(COUNTIF(A469,"*Medium*")=1,"Medium","Easy"))</f>
        <v>Easy</v>
      </c>
      <c r="R469" t="str">
        <f>_xlfn.CONCAT(B469," &amp; ", C469 )</f>
        <v>31772 &amp; 118999</v>
      </c>
      <c r="S469" t="str">
        <f>_xlfn.CONCAT(D469," &amp; ", E469)</f>
        <v>1969 &amp; 24652</v>
      </c>
      <c r="T469" t="str">
        <f>_xlfn.CONCAT(TEXT(ROUND(K469,3),"#,##0.000")," &amp; Precision \cr")</f>
        <v>0.172 &amp; Precision \cr</v>
      </c>
      <c r="U469" t="str">
        <f>_xlfn.CONCAT(TEXT(ROUND(L469,3),"#,##0.000")," &amp; Recall \cr")</f>
        <v>0.926 &amp; Recall \cr</v>
      </c>
      <c r="V469" t="str">
        <f>_xlfn.CONCAT(TEXT(ROUND(M469,3),"#,##0.000")," &amp; F1 \cr")</f>
        <v>0.290 &amp; F1 \cr</v>
      </c>
      <c r="W469" t="str">
        <f>_xlfn.CONCAT(TEXT(ROUND(J469,3),"#,##0.000")," &amp; AUC \cr")</f>
        <v>0.659 &amp; AUC \cr</v>
      </c>
      <c r="X469" t="str">
        <f>_xlfn.CONCAT(TEXT(ROUND(I469,3),"#,##0.000")," &amp; $p$ \cr")</f>
        <v>0.500 &amp; $p$ \cr</v>
      </c>
      <c r="Y469" t="str">
        <f>_xlfn.CONCAT(A469," &amp; ",TEXT(ROUND(K469,4),"#,##0.0000"), " &amp; ", TEXT(ROUND(L469,4),"#,##0.0000"), " &amp; ", TEXT(ROUND(M469,4),"#,##0.0000"), " &amp; ", TEXT(ROUND(J469,4),"#,##0.0000"), " \cr")</f>
        <v>RUSBoost_Easy_Tomek_0_v1 &amp; 0.1716 &amp; 0.9260 &amp; 0.2896 &amp; 0.6595 \cr</v>
      </c>
    </row>
    <row r="470" spans="1:25" x14ac:dyDescent="0.2">
      <c r="A470" t="s">
        <v>202</v>
      </c>
      <c r="B470">
        <v>32201</v>
      </c>
      <c r="C470">
        <v>118570</v>
      </c>
      <c r="D470">
        <v>2110</v>
      </c>
      <c r="E470">
        <v>24511</v>
      </c>
      <c r="F470">
        <f>B470+C470</f>
        <v>150771</v>
      </c>
      <c r="G470">
        <f>D470+E470</f>
        <v>26621</v>
      </c>
      <c r="H470">
        <f>B470+C470+D470+E470</f>
        <v>177392</v>
      </c>
      <c r="I470">
        <v>0.50050763579522495</v>
      </c>
      <c r="J470">
        <v>0.65734133465822098</v>
      </c>
      <c r="K470">
        <f>E470/(C470+E470+0.00001)</f>
        <v>0.1713085594753106</v>
      </c>
      <c r="L470">
        <f>E470/(D470+E470+0.00001)</f>
        <v>0.92073926564714348</v>
      </c>
      <c r="M470">
        <f>2/(1/(K470+0.00001)+1/(L470+0.00001))</f>
        <v>0.28888578932527581</v>
      </c>
      <c r="N470">
        <f>(B470+E470)/(B470+C470+D470+E470)</f>
        <v>0.31969874627942635</v>
      </c>
      <c r="O470">
        <f>COUNTIF(A470,"*Linear*")</f>
        <v>0</v>
      </c>
      <c r="P470" t="str">
        <f>LEFT(A470, FIND("_", A470)-1)</f>
        <v>RUSBoost</v>
      </c>
      <c r="Q470" t="str">
        <f>IF(COUNTIF(A470,"*Hard*")=1,"Hard",IF(COUNTIF(A470,"*Medium*")=1,"Medium","Easy"))</f>
        <v>Easy</v>
      </c>
      <c r="R470" t="str">
        <f>_xlfn.CONCAT(B470," &amp; ", C470 )</f>
        <v>32201 &amp; 118570</v>
      </c>
      <c r="S470" t="str">
        <f>_xlfn.CONCAT(D470," &amp; ", E470)</f>
        <v>2110 &amp; 24511</v>
      </c>
      <c r="T470" t="str">
        <f>_xlfn.CONCAT(TEXT(ROUND(K470,3),"#,##0.000")," &amp; Precision \cr")</f>
        <v>0.171 &amp; Precision \cr</v>
      </c>
      <c r="U470" t="str">
        <f>_xlfn.CONCAT(TEXT(ROUND(L470,3),"#,##0.000")," &amp; Recall \cr")</f>
        <v>0.921 &amp; Recall \cr</v>
      </c>
      <c r="V470" t="str">
        <f>_xlfn.CONCAT(TEXT(ROUND(M470,3),"#,##0.000")," &amp; F1 \cr")</f>
        <v>0.289 &amp; F1 \cr</v>
      </c>
      <c r="W470" t="str">
        <f>_xlfn.CONCAT(TEXT(ROUND(J470,3),"#,##0.000")," &amp; AUC \cr")</f>
        <v>0.657 &amp; AUC \cr</v>
      </c>
      <c r="X470" t="str">
        <f>_xlfn.CONCAT(TEXT(ROUND(I470,3),"#,##0.000")," &amp; $p$ \cr")</f>
        <v>0.501 &amp; $p$ \cr</v>
      </c>
      <c r="Y470" t="str">
        <f>_xlfn.CONCAT(A470," &amp; ",TEXT(ROUND(K470,4),"#,##0.0000"), " &amp; ", TEXT(ROUND(L470,4),"#,##0.0000"), " &amp; ", TEXT(ROUND(M470,4),"#,##0.0000"), " &amp; ", TEXT(ROUND(J470,4),"#,##0.0000"), " \cr")</f>
        <v>RUSBoost_Easy_Tomek_0_v2 &amp; 0.1713 &amp; 0.9207 &amp; 0.2889 &amp; 0.6573 \cr</v>
      </c>
    </row>
    <row r="471" spans="1:25" x14ac:dyDescent="0.2">
      <c r="A471" t="s">
        <v>64</v>
      </c>
      <c r="B471">
        <v>28299</v>
      </c>
      <c r="C471">
        <v>122472</v>
      </c>
      <c r="D471">
        <v>1613</v>
      </c>
      <c r="E471">
        <v>25008</v>
      </c>
      <c r="F471">
        <f>B471+C471</f>
        <v>150771</v>
      </c>
      <c r="G471">
        <f>D471+E471</f>
        <v>26621</v>
      </c>
      <c r="H471">
        <f>B471+C471+D471+E471</f>
        <v>177392</v>
      </c>
      <c r="I471">
        <v>0.89245202928781497</v>
      </c>
      <c r="J471">
        <v>0.66301760682433897</v>
      </c>
      <c r="K471">
        <f>E471/(C471+E471+0.00001)</f>
        <v>0.16956875507393759</v>
      </c>
      <c r="L471">
        <f>E471/(D471+E471+0.00001)</f>
        <v>0.9394087371100226</v>
      </c>
      <c r="M471">
        <f>2/(1/(K471+0.00001)+1/(L471+0.00001))</f>
        <v>0.28729633936056326</v>
      </c>
      <c r="N471">
        <f>(B471+E471)/(B471+C471+D471+E471)</f>
        <v>0.30050396861188777</v>
      </c>
      <c r="O471">
        <f>COUNTIF(A471,"*Linear*")</f>
        <v>0</v>
      </c>
      <c r="P471" t="str">
        <f>LEFT(A471, FIND("_", A471)-1)</f>
        <v>KBFC</v>
      </c>
      <c r="Q471" t="str">
        <f>IF(COUNTIF(A471,"*Hard*")=1,"Hard",IF(COUNTIF(A471,"*Medium*")=1,"Medium","Easy"))</f>
        <v>Easy</v>
      </c>
      <c r="R471" t="str">
        <f>_xlfn.CONCAT(B471," &amp; ", C471 )</f>
        <v>28299 &amp; 122472</v>
      </c>
      <c r="S471" t="str">
        <f>_xlfn.CONCAT(D471," &amp; ", E471)</f>
        <v>1613 &amp; 25008</v>
      </c>
      <c r="T471" t="str">
        <f>_xlfn.CONCAT(TEXT(ROUND(K471,3),"#,##0.000")," &amp; Precision \cr")</f>
        <v>0.170 &amp; Precision \cr</v>
      </c>
      <c r="U471" t="str">
        <f>_xlfn.CONCAT(TEXT(ROUND(L471,3),"#,##0.000")," &amp; Recall \cr")</f>
        <v>0.939 &amp; Recall \cr</v>
      </c>
      <c r="V471" t="str">
        <f>_xlfn.CONCAT(TEXT(ROUND(M471,3),"#,##0.000")," &amp; F1 \cr")</f>
        <v>0.287 &amp; F1 \cr</v>
      </c>
      <c r="W471" t="str">
        <f>_xlfn.CONCAT(TEXT(ROUND(J471,3),"#,##0.000")," &amp; AUC \cr")</f>
        <v>0.663 &amp; AUC \cr</v>
      </c>
      <c r="X471" t="str">
        <f>_xlfn.CONCAT(TEXT(ROUND(I471,3),"#,##0.000")," &amp; $p$ \cr")</f>
        <v>0.892 &amp; $p$ \cr</v>
      </c>
      <c r="Y471" t="str">
        <f>_xlfn.CONCAT(A471," &amp; ",TEXT(ROUND(K471,4),"#,##0.0000"), " &amp; ", TEXT(ROUND(L471,4),"#,##0.0000"), " &amp; ", TEXT(ROUND(M471,4),"#,##0.0000"), " &amp; ", TEXT(ROUND(J471,4),"#,##0.0000"), " \cr")</f>
        <v>KBFC_Easy_Tomek_0_alpha_balanced_gamma_0_0_v1 &amp; 0.1696 &amp; 0.9394 &amp; 0.2873 &amp; 0.6630 \cr</v>
      </c>
    </row>
    <row r="472" spans="1:25" x14ac:dyDescent="0.2">
      <c r="A472" t="s">
        <v>246</v>
      </c>
      <c r="B472">
        <v>31649</v>
      </c>
      <c r="C472">
        <v>119122</v>
      </c>
      <c r="D472">
        <v>2605</v>
      </c>
      <c r="E472">
        <v>24016</v>
      </c>
      <c r="F472">
        <f>B472+C472</f>
        <v>150771</v>
      </c>
      <c r="G472">
        <f>D472+E472</f>
        <v>26621</v>
      </c>
      <c r="H472">
        <f>B472+C472+D472+E472</f>
        <v>177392</v>
      </c>
      <c r="I472">
        <v>0.98050967279303203</v>
      </c>
      <c r="J472">
        <v>0.64891685291500201</v>
      </c>
      <c r="K472">
        <f>E472/(C472+E472+0.00001)</f>
        <v>0.16778214030042463</v>
      </c>
      <c r="L472">
        <f>E472/(D472+E472+0.00001)</f>
        <v>0.90214492284206271</v>
      </c>
      <c r="M472">
        <f>2/(1/(K472+0.00001)+1/(L472+0.00001))</f>
        <v>0.28295699965125332</v>
      </c>
      <c r="N472">
        <f>(B472+E472)/(B472+C472+D472+E472)</f>
        <v>0.31379656354288804</v>
      </c>
      <c r="O472">
        <f>COUNTIF(A472,"*Linear*")</f>
        <v>0</v>
      </c>
      <c r="P472" t="str">
        <f>LEFT(A472, FIND("_", A472)-1)</f>
        <v>BRFC</v>
      </c>
      <c r="Q472" t="str">
        <f>IF(COUNTIF(A472,"*Hard*")=1,"Hard",IF(COUNTIF(A472,"*Medium*")=1,"Medium","Easy"))</f>
        <v>Easy</v>
      </c>
      <c r="R472" t="str">
        <f>_xlfn.CONCAT(B472," &amp; ", C472 )</f>
        <v>31649 &amp; 119122</v>
      </c>
      <c r="S472" t="str">
        <f>_xlfn.CONCAT(D472," &amp; ", E472)</f>
        <v>2605 &amp; 24016</v>
      </c>
      <c r="T472" t="str">
        <f>_xlfn.CONCAT(TEXT(ROUND(K472,3),"#,##0.000")," &amp; Precision \cr")</f>
        <v>0.168 &amp; Precision \cr</v>
      </c>
      <c r="U472" t="str">
        <f>_xlfn.CONCAT(TEXT(ROUND(L472,3),"#,##0.000")," &amp; Recall \cr")</f>
        <v>0.902 &amp; Recall \cr</v>
      </c>
      <c r="V472" t="str">
        <f>_xlfn.CONCAT(TEXT(ROUND(M472,3),"#,##0.000")," &amp; F1 \cr")</f>
        <v>0.283 &amp; F1 \cr</v>
      </c>
      <c r="W472" t="str">
        <f>_xlfn.CONCAT(TEXT(ROUND(J472,3),"#,##0.000")," &amp; AUC \cr")</f>
        <v>0.649 &amp; AUC \cr</v>
      </c>
      <c r="X472" t="str">
        <f>_xlfn.CONCAT(TEXT(ROUND(I472,3),"#,##0.000")," &amp; $p$ \cr")</f>
        <v>0.981 &amp; $p$ \cr</v>
      </c>
      <c r="Y472" t="str">
        <f>_xlfn.CONCAT(A472," &amp; ",TEXT(ROUND(K472,4),"#,##0.0000"), " &amp; ", TEXT(ROUND(L472,4),"#,##0.0000"), " &amp; ", TEXT(ROUND(M472,4),"#,##0.0000"), " &amp; ", TEXT(ROUND(J472,4),"#,##0.0000"), " \cr")</f>
        <v>BRFC_Easy_Tomek_0_alpha_balanced_v1 &amp; 0.1678 &amp; 0.9021 &amp; 0.2830 &amp; 0.6489 \cr</v>
      </c>
    </row>
    <row r="473" spans="1:25" x14ac:dyDescent="0.2">
      <c r="A473" t="s">
        <v>248</v>
      </c>
      <c r="B473">
        <v>32055</v>
      </c>
      <c r="C473">
        <v>118716</v>
      </c>
      <c r="D473">
        <v>2701</v>
      </c>
      <c r="E473">
        <v>23920</v>
      </c>
      <c r="F473">
        <f>B473+C473</f>
        <v>150771</v>
      </c>
      <c r="G473">
        <f>D473+E473</f>
        <v>26621</v>
      </c>
      <c r="H473">
        <f>B473+C473+D473+E473</f>
        <v>177392</v>
      </c>
      <c r="I473">
        <v>0.97975338745219398</v>
      </c>
      <c r="J473">
        <v>0.64623182496401699</v>
      </c>
      <c r="K473">
        <f>E473/(C473+E473+0.00001)</f>
        <v>0.16769959896746267</v>
      </c>
      <c r="L473">
        <f>E473/(D473+E473+0.00001)</f>
        <v>0.89853874726774396</v>
      </c>
      <c r="M473">
        <f>2/(1/(K473+0.00001)+1/(L473+0.00001))</f>
        <v>0.2826617969070459</v>
      </c>
      <c r="N473">
        <f>(B473+E473)/(B473+C473+D473+E473)</f>
        <v>0.3155441057093894</v>
      </c>
      <c r="O473">
        <f>COUNTIF(A473,"*Linear*")</f>
        <v>0</v>
      </c>
      <c r="P473" t="str">
        <f>LEFT(A473, FIND("_", A473)-1)</f>
        <v>BRFC</v>
      </c>
      <c r="Q473" t="str">
        <f>IF(COUNTIF(A473,"*Hard*")=1,"Hard",IF(COUNTIF(A473,"*Medium*")=1,"Medium","Easy"))</f>
        <v>Easy</v>
      </c>
      <c r="R473" t="str">
        <f>_xlfn.CONCAT(B473," &amp; ", C473 )</f>
        <v>32055 &amp; 118716</v>
      </c>
      <c r="S473" t="str">
        <f>_xlfn.CONCAT(D473," &amp; ", E473)</f>
        <v>2701 &amp; 23920</v>
      </c>
      <c r="T473" t="str">
        <f>_xlfn.CONCAT(TEXT(ROUND(K473,3),"#,##0.000")," &amp; Precision \cr")</f>
        <v>0.168 &amp; Precision \cr</v>
      </c>
      <c r="U473" t="str">
        <f>_xlfn.CONCAT(TEXT(ROUND(L473,3),"#,##0.000")," &amp; Recall \cr")</f>
        <v>0.899 &amp; Recall \cr</v>
      </c>
      <c r="V473" t="str">
        <f>_xlfn.CONCAT(TEXT(ROUND(M473,3),"#,##0.000")," &amp; F1 \cr")</f>
        <v>0.283 &amp; F1 \cr</v>
      </c>
      <c r="W473" t="str">
        <f>_xlfn.CONCAT(TEXT(ROUND(J473,3),"#,##0.000")," &amp; AUC \cr")</f>
        <v>0.646 &amp; AUC \cr</v>
      </c>
      <c r="X473" t="str">
        <f>_xlfn.CONCAT(TEXT(ROUND(I473,3),"#,##0.000")," &amp; $p$ \cr")</f>
        <v>0.980 &amp; $p$ \cr</v>
      </c>
      <c r="Y473" t="str">
        <f>_xlfn.CONCAT(A473," &amp; ",TEXT(ROUND(K473,4),"#,##0.0000"), " &amp; ", TEXT(ROUND(L473,4),"#,##0.0000"), " &amp; ", TEXT(ROUND(M473,4),"#,##0.0000"), " &amp; ", TEXT(ROUND(J473,4),"#,##0.0000"), " \cr")</f>
        <v>BRFC_Easy_Tomek_0_alpha_balanced_v2 &amp; 0.1677 &amp; 0.8985 &amp; 0.2827 &amp; 0.6462 \cr</v>
      </c>
    </row>
    <row r="474" spans="1:25" x14ac:dyDescent="0.2">
      <c r="A474" t="s">
        <v>2</v>
      </c>
      <c r="B474">
        <v>150771</v>
      </c>
      <c r="C474">
        <v>0</v>
      </c>
      <c r="D474">
        <v>26621</v>
      </c>
      <c r="E474">
        <v>0</v>
      </c>
      <c r="F474">
        <f>B474+C474</f>
        <v>150771</v>
      </c>
      <c r="G474">
        <f>D474+E474</f>
        <v>26621</v>
      </c>
      <c r="H474">
        <f>B474+C474+D474+E474</f>
        <v>177392</v>
      </c>
      <c r="I474">
        <v>0.499002005659128</v>
      </c>
      <c r="J474">
        <v>0.65755391515973904</v>
      </c>
      <c r="K474">
        <f>E474/(C474+E474+0.00001)</f>
        <v>0</v>
      </c>
      <c r="L474">
        <f>E474/(D474+E474+0.00001)</f>
        <v>0</v>
      </c>
      <c r="M474">
        <f>2/(1/(K474+0.00001)+1/(L474+0.00001))</f>
        <v>1.0000000000000001E-5</v>
      </c>
      <c r="N474">
        <f>(B474+E474)/(B474+C474+D474+E474)</f>
        <v>0.84993122575989899</v>
      </c>
      <c r="O474">
        <f>COUNTIF(A474,"*Linear*")</f>
        <v>0</v>
      </c>
      <c r="P474" t="str">
        <f>LEFT(A474, FIND("_", A474)-1)</f>
        <v>AdaBoost</v>
      </c>
      <c r="Q474" t="str">
        <f>IF(COUNTIF(A474,"*Hard*")=1,"Hard",IF(COUNTIF(A474,"*Medium*")=1,"Medium","Easy"))</f>
        <v>Easy</v>
      </c>
      <c r="R474" t="str">
        <f>_xlfn.CONCAT(B474," &amp; ", C474 )</f>
        <v>150771 &amp; 0</v>
      </c>
      <c r="S474" t="str">
        <f>_xlfn.CONCAT(D474," &amp; ", E474)</f>
        <v>26621 &amp; 0</v>
      </c>
      <c r="T474" t="str">
        <f>_xlfn.CONCAT(TEXT(ROUND(K474,3),"#,##0.000")," &amp; Precision \cr")</f>
        <v>0.000 &amp; Precision \cr</v>
      </c>
      <c r="U474" t="str">
        <f>_xlfn.CONCAT(TEXT(ROUND(L474,3),"#,##0.000")," &amp; Recall \cr")</f>
        <v>0.000 &amp; Recall \cr</v>
      </c>
      <c r="V474" t="str">
        <f>_xlfn.CONCAT(TEXT(ROUND(M474,3),"#,##0.000")," &amp; F1 \cr")</f>
        <v>0.000 &amp; F1 \cr</v>
      </c>
      <c r="W474" t="str">
        <f>_xlfn.CONCAT(TEXT(ROUND(J474,3),"#,##0.000")," &amp; AUC \cr")</f>
        <v>0.658 &amp; AUC \cr</v>
      </c>
      <c r="X474" t="str">
        <f>_xlfn.CONCAT(TEXT(ROUND(I474,3),"#,##0.000")," &amp; $p$ \cr")</f>
        <v>0.499 &amp; $p$ \cr</v>
      </c>
      <c r="Y474" t="str">
        <f>_xlfn.CONCAT(A474," &amp; ",TEXT(ROUND(K474,4),"#,##0.0000"), " &amp; ", TEXT(ROUND(L474,4),"#,##0.0000"), " &amp; ", TEXT(ROUND(M474,4),"#,##0.0000"), " &amp; ", TEXT(ROUND(J474,4),"#,##0.0000"), " \cr")</f>
        <v>AdaBoost_Easy_Tomek_0_v2 &amp; 0.0000 &amp; 0.0000 &amp; 0.0000 &amp; 0.6576 \cr</v>
      </c>
    </row>
    <row r="475" spans="1:25" x14ac:dyDescent="0.2">
      <c r="A475" t="s">
        <v>0</v>
      </c>
      <c r="B475">
        <v>150771</v>
      </c>
      <c r="C475">
        <v>0</v>
      </c>
      <c r="D475">
        <v>26621</v>
      </c>
      <c r="E475">
        <v>0</v>
      </c>
      <c r="F475">
        <f>B475+C475</f>
        <v>150771</v>
      </c>
      <c r="G475">
        <f>D475+E475</f>
        <v>26621</v>
      </c>
      <c r="H475">
        <f>B475+C475+D475+E475</f>
        <v>177392</v>
      </c>
      <c r="I475">
        <v>0.49876908782669599</v>
      </c>
      <c r="J475">
        <v>0.65949200080570203</v>
      </c>
      <c r="K475">
        <f>E475/(C475+E475+0.00001)</f>
        <v>0</v>
      </c>
      <c r="L475">
        <f>E475/(D475+E475+0.00001)</f>
        <v>0</v>
      </c>
      <c r="M475">
        <f>2/(1/(K475+0.00001)+1/(L475+0.00001))</f>
        <v>1.0000000000000001E-5</v>
      </c>
      <c r="N475">
        <f>(B475+E475)/(B475+C475+D475+E475)</f>
        <v>0.84993122575989899</v>
      </c>
      <c r="O475">
        <f>COUNTIF(A475,"*Linear*")</f>
        <v>0</v>
      </c>
      <c r="P475" t="str">
        <f>LEFT(A475, FIND("_", A475)-1)</f>
        <v>AdaBoost</v>
      </c>
      <c r="Q475" t="str">
        <f>IF(COUNTIF(A475,"*Hard*")=1,"Hard",IF(COUNTIF(A475,"*Medium*")=1,"Medium","Easy"))</f>
        <v>Easy</v>
      </c>
      <c r="R475" t="str">
        <f>_xlfn.CONCAT(B475," &amp; ", C475 )</f>
        <v>150771 &amp; 0</v>
      </c>
      <c r="S475" t="str">
        <f>_xlfn.CONCAT(D475," &amp; ", E475)</f>
        <v>26621 &amp; 0</v>
      </c>
      <c r="T475" t="str">
        <f>_xlfn.CONCAT(TEXT(ROUND(K475,3),"#,##0.000")," &amp; Precision \cr")</f>
        <v>0.000 &amp; Precision \cr</v>
      </c>
      <c r="U475" t="str">
        <f>_xlfn.CONCAT(TEXT(ROUND(L475,3),"#,##0.000")," &amp; Recall \cr")</f>
        <v>0.000 &amp; Recall \cr</v>
      </c>
      <c r="V475" t="str">
        <f>_xlfn.CONCAT(TEXT(ROUND(M475,3),"#,##0.000")," &amp; F1 \cr")</f>
        <v>0.000 &amp; F1 \cr</v>
      </c>
      <c r="W475" t="str">
        <f>_xlfn.CONCAT(TEXT(ROUND(J475,3),"#,##0.000")," &amp; AUC \cr")</f>
        <v>0.659 &amp; AUC \cr</v>
      </c>
      <c r="X475" t="str">
        <f>_xlfn.CONCAT(TEXT(ROUND(I475,3),"#,##0.000")," &amp; $p$ \cr")</f>
        <v>0.499 &amp; $p$ \cr</v>
      </c>
      <c r="Y475" t="str">
        <f>_xlfn.CONCAT(A475," &amp; ",TEXT(ROUND(K475,4),"#,##0.0000"), " &amp; ", TEXT(ROUND(L475,4),"#,##0.0000"), " &amp; ", TEXT(ROUND(M475,4),"#,##0.0000"), " &amp; ", TEXT(ROUND(J475,4),"#,##0.0000"), " \cr")</f>
        <v>AdaBoost_Easy_Tomek_0_v1 &amp; 0.0000 &amp; 0.0000 &amp; 0.0000 &amp; 0.6595 \cr</v>
      </c>
    </row>
    <row r="476" spans="1:25" x14ac:dyDescent="0.2">
      <c r="A476" t="s">
        <v>304</v>
      </c>
      <c r="B476">
        <v>150771</v>
      </c>
      <c r="C476">
        <v>0</v>
      </c>
      <c r="D476">
        <v>26621</v>
      </c>
      <c r="E476">
        <v>0</v>
      </c>
      <c r="F476">
        <f>B476+C476</f>
        <v>150771</v>
      </c>
      <c r="G476">
        <f>D476+E476</f>
        <v>26621</v>
      </c>
      <c r="H476">
        <f>B476+C476+D476+E476</f>
        <v>177392</v>
      </c>
      <c r="I476">
        <v>0.38152419983005698</v>
      </c>
      <c r="J476">
        <v>0.65756659730332401</v>
      </c>
      <c r="K476">
        <f>E476/(C476+E476+0.00001)</f>
        <v>0</v>
      </c>
      <c r="L476">
        <f>E476/(D476+E476+0.00001)</f>
        <v>0</v>
      </c>
      <c r="M476">
        <f>2/(1/(K476+0.00001)+1/(L476+0.00001))</f>
        <v>1.0000000000000001E-5</v>
      </c>
      <c r="N476">
        <f>(B476+E476)/(B476+C476+D476+E476)</f>
        <v>0.84993122575989899</v>
      </c>
      <c r="O476">
        <f>COUNTIF(A476,"*Linear*")</f>
        <v>0</v>
      </c>
      <c r="P476" t="str">
        <f>LEFT(A476, FIND("_", A476)-1)</f>
        <v>LRC</v>
      </c>
      <c r="Q476" t="str">
        <f>IF(COUNTIF(A476,"*Hard*")=1,"Hard",IF(COUNTIF(A476,"*Medium*")=1,"Medium","Easy"))</f>
        <v>Easy</v>
      </c>
      <c r="R476" t="str">
        <f>_xlfn.CONCAT(B476," &amp; ", C476 )</f>
        <v>150771 &amp; 0</v>
      </c>
      <c r="S476" t="str">
        <f>_xlfn.CONCAT(D476," &amp; ", E476)</f>
        <v>26621 &amp; 0</v>
      </c>
      <c r="T476" t="str">
        <f>_xlfn.CONCAT(TEXT(ROUND(K476,3),"#,##0.000")," &amp; Precision \cr")</f>
        <v>0.000 &amp; Precision \cr</v>
      </c>
      <c r="U476" t="str">
        <f>_xlfn.CONCAT(TEXT(ROUND(L476,3),"#,##0.000")," &amp; Recall \cr")</f>
        <v>0.000 &amp; Recall \cr</v>
      </c>
      <c r="V476" t="str">
        <f>_xlfn.CONCAT(TEXT(ROUND(M476,3),"#,##0.000")," &amp; F1 \cr")</f>
        <v>0.000 &amp; F1 \cr</v>
      </c>
      <c r="W476" t="str">
        <f>_xlfn.CONCAT(TEXT(ROUND(J476,3),"#,##0.000")," &amp; AUC \cr")</f>
        <v>0.658 &amp; AUC \cr</v>
      </c>
      <c r="X476" t="str">
        <f>_xlfn.CONCAT(TEXT(ROUND(I476,3),"#,##0.000")," &amp; $p$ \cr")</f>
        <v>0.382 &amp; $p$ \cr</v>
      </c>
      <c r="Y476" t="str">
        <f>_xlfn.CONCAT(A476," &amp; ",TEXT(ROUND(K476,4),"#,##0.0000"), " &amp; ", TEXT(ROUND(L476,4),"#,##0.0000"), " &amp; ", TEXT(ROUND(M476,4),"#,##0.0000"), " &amp; ", TEXT(ROUND(J476,4),"#,##0.0000"), " \cr")</f>
        <v>LRC_Easy_Tomek_0_alpha_0_5_v2 &amp; 0.0000 &amp; 0.0000 &amp; 0.0000 &amp; 0.6576 \cr</v>
      </c>
    </row>
    <row r="477" spans="1:25" x14ac:dyDescent="0.2">
      <c r="A477" t="s">
        <v>302</v>
      </c>
      <c r="B477">
        <v>150771</v>
      </c>
      <c r="C477">
        <v>0</v>
      </c>
      <c r="D477">
        <v>26621</v>
      </c>
      <c r="E477">
        <v>0</v>
      </c>
      <c r="F477">
        <f>B477+C477</f>
        <v>150771</v>
      </c>
      <c r="G477">
        <f>D477+E477</f>
        <v>26621</v>
      </c>
      <c r="H477">
        <f>B477+C477+D477+E477</f>
        <v>177392</v>
      </c>
      <c r="I477">
        <v>0.36899919956677502</v>
      </c>
      <c r="J477">
        <v>0.65949208626354805</v>
      </c>
      <c r="K477">
        <f>E477/(C477+E477+0.00001)</f>
        <v>0</v>
      </c>
      <c r="L477">
        <f>E477/(D477+E477+0.00001)</f>
        <v>0</v>
      </c>
      <c r="M477">
        <f>2/(1/(K477+0.00001)+1/(L477+0.00001))</f>
        <v>1.0000000000000001E-5</v>
      </c>
      <c r="N477">
        <f>(B477+E477)/(B477+C477+D477+E477)</f>
        <v>0.84993122575989899</v>
      </c>
      <c r="O477">
        <f>COUNTIF(A477,"*Linear*")</f>
        <v>0</v>
      </c>
      <c r="P477" t="str">
        <f>LEFT(A477, FIND("_", A477)-1)</f>
        <v>LRC</v>
      </c>
      <c r="Q477" t="str">
        <f>IF(COUNTIF(A477,"*Hard*")=1,"Hard",IF(COUNTIF(A477,"*Medium*")=1,"Medium","Easy"))</f>
        <v>Easy</v>
      </c>
      <c r="R477" t="str">
        <f>_xlfn.CONCAT(B477," &amp; ", C477 )</f>
        <v>150771 &amp; 0</v>
      </c>
      <c r="S477" t="str">
        <f>_xlfn.CONCAT(D477," &amp; ", E477)</f>
        <v>26621 &amp; 0</v>
      </c>
      <c r="T477" t="str">
        <f>_xlfn.CONCAT(TEXT(ROUND(K477,3),"#,##0.000")," &amp; Precision \cr")</f>
        <v>0.000 &amp; Precision \cr</v>
      </c>
      <c r="U477" t="str">
        <f>_xlfn.CONCAT(TEXT(ROUND(L477,3),"#,##0.000")," &amp; Recall \cr")</f>
        <v>0.000 &amp; Recall \cr</v>
      </c>
      <c r="V477" t="str">
        <f>_xlfn.CONCAT(TEXT(ROUND(M477,3),"#,##0.000")," &amp; F1 \cr")</f>
        <v>0.000 &amp; F1 \cr</v>
      </c>
      <c r="W477" t="str">
        <f>_xlfn.CONCAT(TEXT(ROUND(J477,3),"#,##0.000")," &amp; AUC \cr")</f>
        <v>0.659 &amp; AUC \cr</v>
      </c>
      <c r="X477" t="str">
        <f>_xlfn.CONCAT(TEXT(ROUND(I477,3),"#,##0.000")," &amp; $p$ \cr")</f>
        <v>0.369 &amp; $p$ \cr</v>
      </c>
      <c r="Y477" t="str">
        <f>_xlfn.CONCAT(A477," &amp; ",TEXT(ROUND(K477,4),"#,##0.0000"), " &amp; ", TEXT(ROUND(L477,4),"#,##0.0000"), " &amp; ", TEXT(ROUND(M477,4),"#,##0.0000"), " &amp; ", TEXT(ROUND(J477,4),"#,##0.0000"), " \cr")</f>
        <v>LRC_Easy_Tomek_0_alpha_0_5_v1 &amp; 0.0000 &amp; 0.0000 &amp; 0.0000 &amp; 0.6595 \cr</v>
      </c>
    </row>
  </sheetData>
  <sortState xmlns:xlrd2="http://schemas.microsoft.com/office/spreadsheetml/2017/richdata2" ref="A2:Y477">
    <sortCondition descending="1" ref="O2:O477"/>
    <sortCondition descending="1" ref="K2:K47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A7"/>
    </sheetView>
  </sheetViews>
  <sheetFormatPr baseColWidth="10" defaultRowHeight="16" x14ac:dyDescent="0.2"/>
  <sheetData>
    <row r="1" spans="1:6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</row>
    <row r="2" spans="1:6" x14ac:dyDescent="0.2">
      <c r="A2" t="s">
        <v>234</v>
      </c>
    </row>
    <row r="3" spans="1:6" x14ac:dyDescent="0.2">
      <c r="A3" t="s">
        <v>235</v>
      </c>
    </row>
    <row r="4" spans="1:6" x14ac:dyDescent="0.2">
      <c r="A4" t="s">
        <v>236</v>
      </c>
    </row>
    <row r="5" spans="1:6" x14ac:dyDescent="0.2">
      <c r="A5" t="s">
        <v>237</v>
      </c>
    </row>
    <row r="6" spans="1:6" x14ac:dyDescent="0.2">
      <c r="A6" t="s">
        <v>238</v>
      </c>
    </row>
    <row r="7" spans="1:6" x14ac:dyDescent="0.2">
      <c r="A7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Confusion_Matrices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2023-04-06T21:15:33Z</dcterms:created>
  <dcterms:modified xsi:type="dcterms:W3CDTF">2023-04-17T11:05:07Z</dcterms:modified>
</cp:coreProperties>
</file>