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1075" windowHeight="18285"/>
  </bookViews>
  <sheets>
    <sheet name="Response" sheetId="2" r:id="rId1"/>
    <sheet name="Sheet1" sheetId="5" r:id="rId2"/>
  </sheets>
  <definedNames>
    <definedName name="EXPANDED_HARVEST">#REF!</definedName>
    <definedName name="MERGED_PERMIT_AND_HARVEST_DATA">#REF!</definedName>
  </definedNames>
  <calcPr calcId="145621"/>
  <fileRecoveryPr repairLoad="1"/>
</workbook>
</file>

<file path=xl/calcChain.xml><?xml version="1.0" encoding="utf-8"?>
<calcChain xmlns="http://schemas.openxmlformats.org/spreadsheetml/2006/main">
  <c r="D13" i="2" l="1"/>
  <c r="E13" i="2"/>
  <c r="C13" i="2"/>
  <c r="C12" i="2"/>
  <c r="D12" i="2"/>
  <c r="E12" i="2"/>
  <c r="G4" i="2"/>
  <c r="G3" i="2"/>
  <c r="D33" i="2" l="1"/>
  <c r="D34" i="2" s="1"/>
  <c r="E33" i="2"/>
  <c r="E34" i="2" s="1"/>
  <c r="F44" i="2"/>
  <c r="F33" i="2"/>
  <c r="C33" i="2"/>
  <c r="D32" i="2"/>
  <c r="E32" i="2"/>
  <c r="F40" i="2"/>
  <c r="F32" i="2"/>
  <c r="F34" i="2" s="1"/>
  <c r="C32" i="2"/>
  <c r="G32" i="2"/>
  <c r="N32" i="2" s="1"/>
  <c r="F4" i="2"/>
  <c r="V5" i="2"/>
  <c r="F3" i="2"/>
  <c r="G38" i="2"/>
  <c r="M38" i="2" s="1"/>
  <c r="G39" i="2"/>
  <c r="L39" i="2" s="1"/>
  <c r="G40" i="2"/>
  <c r="G18" i="2"/>
  <c r="L18" i="2" s="1"/>
  <c r="G19" i="2"/>
  <c r="L19" i="2" s="1"/>
  <c r="F20" i="2"/>
  <c r="F25" i="2" s="1"/>
  <c r="G22" i="2"/>
  <c r="N22" i="2" s="1"/>
  <c r="G23" i="2"/>
  <c r="L23" i="2" s="1"/>
  <c r="F24" i="2"/>
  <c r="G24" i="2" s="1"/>
  <c r="H23" i="2" s="1"/>
  <c r="G42" i="2"/>
  <c r="N42" i="2" s="1"/>
  <c r="G43" i="2"/>
  <c r="N43" i="2" s="1"/>
  <c r="G44" i="2"/>
  <c r="F45" i="2"/>
  <c r="E45" i="2"/>
  <c r="D45" i="2"/>
  <c r="C45" i="2"/>
  <c r="N38" i="2"/>
  <c r="D5" i="2"/>
  <c r="E5" i="2"/>
  <c r="C5" i="2"/>
  <c r="L4" i="2"/>
  <c r="M4" i="2"/>
  <c r="L3" i="2"/>
  <c r="D25" i="2"/>
  <c r="E25" i="2"/>
  <c r="C25" i="2"/>
  <c r="N19" i="2"/>
  <c r="L22" i="2"/>
  <c r="M22" i="2"/>
  <c r="F13" i="2"/>
  <c r="G13" i="2" s="1"/>
  <c r="D14" i="2"/>
  <c r="F12" i="2"/>
  <c r="G12" i="2"/>
  <c r="M12" i="2" s="1"/>
  <c r="E14" i="2"/>
  <c r="C14" i="2"/>
  <c r="M43" i="2" l="1"/>
  <c r="L43" i="2"/>
  <c r="P43" i="2" s="1"/>
  <c r="L42" i="2"/>
  <c r="M42" i="2"/>
  <c r="H43" i="2"/>
  <c r="G33" i="2"/>
  <c r="C34" i="2"/>
  <c r="L38" i="2"/>
  <c r="P38" i="2"/>
  <c r="L32" i="2"/>
  <c r="H39" i="2"/>
  <c r="M39" i="2"/>
  <c r="N39" i="2"/>
  <c r="N23" i="2"/>
  <c r="M23" i="2"/>
  <c r="P23" i="2" s="1"/>
  <c r="P22" i="2"/>
  <c r="M19" i="2"/>
  <c r="P19" i="2"/>
  <c r="M18" i="2"/>
  <c r="N18" i="2"/>
  <c r="P18" i="2"/>
  <c r="L13" i="2"/>
  <c r="M13" i="2"/>
  <c r="G14" i="2"/>
  <c r="N14" i="2" s="1"/>
  <c r="N13" i="2"/>
  <c r="O13" i="2"/>
  <c r="N4" i="2"/>
  <c r="O4" i="2" s="1"/>
  <c r="F14" i="2"/>
  <c r="G45" i="2"/>
  <c r="N45" i="2" s="1"/>
  <c r="L12" i="2"/>
  <c r="G20" i="2"/>
  <c r="M32" i="2"/>
  <c r="P32" i="2" s="1"/>
  <c r="G34" i="2"/>
  <c r="O12" i="2"/>
  <c r="N12" i="2"/>
  <c r="O32" i="2"/>
  <c r="N3" i="2"/>
  <c r="M3" i="2"/>
  <c r="O3" i="2" s="1"/>
  <c r="F5" i="2"/>
  <c r="V4" i="2"/>
  <c r="P42" i="2" l="1"/>
  <c r="N33" i="2"/>
  <c r="M33" i="2"/>
  <c r="O33" i="2"/>
  <c r="L33" i="2"/>
  <c r="P33" i="2" s="1"/>
  <c r="P39" i="2"/>
  <c r="L45" i="2"/>
  <c r="O45" i="2"/>
  <c r="P45" i="2"/>
  <c r="M45" i="2"/>
  <c r="M14" i="2"/>
  <c r="O14" i="2"/>
  <c r="P14" i="2"/>
  <c r="L14" i="2"/>
  <c r="P13" i="2"/>
  <c r="P34" i="2"/>
  <c r="L34" i="2"/>
  <c r="N34" i="2"/>
  <c r="M34" i="2"/>
  <c r="P12" i="2"/>
  <c r="O34" i="2"/>
  <c r="G25" i="2"/>
  <c r="H19" i="2"/>
  <c r="N25" i="2" l="1"/>
  <c r="L25" i="2"/>
  <c r="M25" i="2"/>
  <c r="P25" i="2"/>
  <c r="O25" i="2"/>
</calcChain>
</file>

<file path=xl/sharedStrings.xml><?xml version="1.0" encoding="utf-8"?>
<sst xmlns="http://schemas.openxmlformats.org/spreadsheetml/2006/main" count="91" uniqueCount="22">
  <si>
    <t>Mailing 0</t>
  </si>
  <si>
    <t>Mailing 1</t>
  </si>
  <si>
    <t>Mailing 2</t>
  </si>
  <si>
    <t>Online, Online</t>
  </si>
  <si>
    <t>Online, Mail</t>
  </si>
  <si>
    <t>Vendor, Online</t>
  </si>
  <si>
    <t>Vendor, Mail</t>
  </si>
  <si>
    <t>Online, Neither</t>
  </si>
  <si>
    <t>Vendor, Neither</t>
  </si>
  <si>
    <t>Online</t>
  </si>
  <si>
    <t>Mail</t>
  </si>
  <si>
    <t>No Response</t>
  </si>
  <si>
    <t>Vendor</t>
  </si>
  <si>
    <t>Purchase
Method</t>
  </si>
  <si>
    <t>Purchase,
Response
Method</t>
  </si>
  <si>
    <t>Overall</t>
  </si>
  <si>
    <t>Response Method</t>
  </si>
  <si>
    <t>Did Not
Fish</t>
  </si>
  <si>
    <t>Harvest
Reported</t>
  </si>
  <si>
    <t>Blank
Report</t>
  </si>
  <si>
    <t>ONLINE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</si>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</sst>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9" fontId="0" fillId="0" borderId="0" xfId="1" applyFont="1"/>
    <xf numFmtId="3" fontId="0" fillId="0" borderId="0" xfId="0" applyNumberFormat="1" applyBorder="1"/>
    <xf numFmtId="0" fontId="0" fillId="0" borderId="4" xfId="0" applyBorder="1" applyAlignment="1">
      <alignment horizontal="right" wrapText="1"/>
    </xf>
    <xf numFmtId="3" fontId="0" fillId="0" borderId="5" xfId="0" applyNumberFormat="1" applyBorder="1"/>
    <xf numFmtId="3" fontId="0" fillId="0" borderId="4" xfId="0" applyNumberFormat="1" applyBorder="1"/>
    <xf numFmtId="3" fontId="0" fillId="0" borderId="8" xfId="0" applyNumberFormat="1" applyBorder="1"/>
    <xf numFmtId="3" fontId="0" fillId="0" borderId="9" xfId="0" applyNumberFormat="1" applyBorder="1"/>
    <xf numFmtId="9" fontId="0" fillId="0" borderId="2" xfId="1" applyFont="1" applyBorder="1"/>
    <xf numFmtId="9" fontId="0" fillId="0" borderId="0" xfId="1" applyFont="1" applyBorder="1"/>
    <xf numFmtId="9" fontId="0" fillId="0" borderId="5" xfId="1" applyFont="1" applyBorder="1"/>
    <xf numFmtId="9" fontId="0" fillId="0" borderId="3" xfId="1" applyFont="1" applyBorder="1"/>
    <xf numFmtId="9" fontId="0" fillId="0" borderId="1" xfId="1" applyFont="1" applyBorder="1"/>
    <xf numFmtId="9" fontId="0" fillId="0" borderId="4" xfId="1" applyFont="1" applyBorder="1"/>
    <xf numFmtId="9" fontId="0" fillId="0" borderId="8" xfId="1" applyFont="1" applyBorder="1"/>
    <xf numFmtId="9" fontId="0" fillId="0" borderId="9" xfId="1" applyFont="1" applyBorder="1"/>
    <xf numFmtId="3" fontId="0" fillId="0" borderId="2" xfId="1" applyNumberFormat="1" applyFont="1" applyBorder="1"/>
    <xf numFmtId="3" fontId="0" fillId="0" borderId="0" xfId="1" applyNumberFormat="1" applyFont="1"/>
    <xf numFmtId="3" fontId="0" fillId="0" borderId="0" xfId="1" applyNumberFormat="1" applyFont="1" applyBorder="1"/>
    <xf numFmtId="3" fontId="0" fillId="0" borderId="5" xfId="1" applyNumberFormat="1" applyFont="1" applyBorder="1"/>
    <xf numFmtId="3" fontId="0" fillId="0" borderId="9" xfId="1" applyNumberFormat="1" applyFont="1" applyBorder="1"/>
    <xf numFmtId="3" fontId="0" fillId="0" borderId="3" xfId="1" applyNumberFormat="1" applyFont="1" applyBorder="1"/>
    <xf numFmtId="3" fontId="0" fillId="0" borderId="1" xfId="1" applyNumberFormat="1" applyFont="1" applyBorder="1"/>
    <xf numFmtId="3" fontId="0" fillId="0" borderId="4" xfId="1" applyNumberFormat="1" applyFont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 wrapText="1"/>
    </xf>
    <xf numFmtId="0" fontId="0" fillId="0" borderId="9" xfId="0" applyBorder="1" applyAlignment="1">
      <alignment horizontal="right"/>
    </xf>
    <xf numFmtId="0" fontId="0" fillId="0" borderId="0" xfId="0" applyFill="1" applyAlignment="1">
      <alignment horizontal="right"/>
    </xf>
    <xf numFmtId="9" fontId="0" fillId="0" borderId="8" xfId="1" applyFont="1" applyFill="1" applyBorder="1"/>
    <xf numFmtId="9" fontId="0" fillId="0" borderId="0" xfId="1" applyFont="1" applyFill="1" applyBorder="1"/>
    <xf numFmtId="9" fontId="0" fillId="0" borderId="9" xfId="1" applyFont="1" applyFill="1" applyBorder="1"/>
    <xf numFmtId="0" fontId="0" fillId="0" borderId="6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3" fontId="0" fillId="0" borderId="11" xfId="0" applyNumberFormat="1" applyBorder="1"/>
    <xf numFmtId="0" fontId="0" fillId="0" borderId="5" xfId="0" applyBorder="1" applyAlignment="1">
      <alignment horizontal="right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0000FF"/>
      <color rgb="FF00CC00"/>
      <color rgb="FFFFEBEB"/>
      <color rgb="FFEBFFEB"/>
      <color rgb="FFE7F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tabSelected="1" workbookViewId="0">
      <selection activeCell="C50" sqref="C50"/>
    </sheetView>
  </sheetViews>
  <sheetFormatPr defaultRowHeight="15" x14ac:dyDescent="0.25"/>
  <cols>
    <col min="1" max="1" width="11.85546875" customWidth="1"/>
    <col min="2" max="2" width="15.5703125" customWidth="1"/>
    <col min="3" max="6" width="10.7109375" customWidth="1"/>
    <col min="7" max="7" width="11" customWidth="1"/>
    <col min="8" max="8" width="9.140625" customWidth="1"/>
    <col min="10" max="10" width="11.85546875" customWidth="1"/>
    <col min="11" max="11" width="15.5703125" bestFit="1" customWidth="1"/>
    <col min="12" max="15" width="10.7109375" customWidth="1"/>
    <col min="16" max="16" width="11" customWidth="1"/>
    <col min="17" max="17" width="15.5703125" bestFit="1" customWidth="1"/>
  </cols>
  <sheetData>
    <row r="1" spans="1:24" x14ac:dyDescent="0.25">
      <c r="C1" s="8"/>
      <c r="D1" s="37" t="s">
        <v>16</v>
      </c>
      <c r="E1" s="10"/>
      <c r="L1" s="8"/>
      <c r="M1" s="37" t="s">
        <v>16</v>
      </c>
      <c r="N1" s="10"/>
    </row>
    <row r="2" spans="1:24" ht="30" x14ac:dyDescent="0.25">
      <c r="B2" s="3"/>
      <c r="C2" s="9" t="s">
        <v>9</v>
      </c>
      <c r="D2" s="7" t="s">
        <v>10</v>
      </c>
      <c r="E2" s="12" t="s">
        <v>11</v>
      </c>
      <c r="F2" s="8"/>
      <c r="K2" s="3"/>
      <c r="L2" s="9" t="s">
        <v>9</v>
      </c>
      <c r="M2" s="7" t="s">
        <v>10</v>
      </c>
      <c r="N2" s="12" t="s">
        <v>11</v>
      </c>
      <c r="O2" s="8"/>
    </row>
    <row r="3" spans="1:24" ht="15" customHeight="1" x14ac:dyDescent="0.25">
      <c r="A3" s="49" t="s">
        <v>13</v>
      </c>
      <c r="B3" s="1" t="s">
        <v>9</v>
      </c>
      <c r="C3" s="5">
        <v>7713</v>
      </c>
      <c r="D3" s="2">
        <v>3490</v>
      </c>
      <c r="E3" s="2">
        <v>2884</v>
      </c>
      <c r="F3" s="18">
        <f>SUM(C3:E3)</f>
        <v>14087</v>
      </c>
      <c r="G3" s="21">
        <f>(F3/F5)</f>
        <v>0.4761695511087074</v>
      </c>
      <c r="J3" s="49" t="s">
        <v>13</v>
      </c>
      <c r="K3" s="1" t="s">
        <v>9</v>
      </c>
      <c r="L3" s="20">
        <f t="shared" ref="L3:N4" si="0">C3/$F3</f>
        <v>0.54752608788244483</v>
      </c>
      <c r="M3" s="13">
        <f t="shared" si="0"/>
        <v>0.2477461489316391</v>
      </c>
      <c r="N3" s="21">
        <f t="shared" si="0"/>
        <v>0.2047277631859161</v>
      </c>
      <c r="O3" s="20">
        <f>SUM(L3:N3)</f>
        <v>1</v>
      </c>
    </row>
    <row r="4" spans="1:24" x14ac:dyDescent="0.25">
      <c r="A4" s="50"/>
      <c r="B4" s="11" t="s">
        <v>12</v>
      </c>
      <c r="C4" s="6">
        <v>3311</v>
      </c>
      <c r="D4" s="4">
        <v>7802</v>
      </c>
      <c r="E4" s="4">
        <v>4384</v>
      </c>
      <c r="F4" s="6">
        <f>SUM(C4:E4)</f>
        <v>15497</v>
      </c>
      <c r="G4" s="21">
        <f>(F4/F5)</f>
        <v>0.5238304488912926</v>
      </c>
      <c r="J4" s="50"/>
      <c r="K4" s="11" t="s">
        <v>12</v>
      </c>
      <c r="L4" s="23">
        <f t="shared" si="0"/>
        <v>0.21365425566238627</v>
      </c>
      <c r="M4" s="24">
        <f t="shared" si="0"/>
        <v>0.50345228108666196</v>
      </c>
      <c r="N4" s="24">
        <f t="shared" si="0"/>
        <v>0.28289346325095177</v>
      </c>
      <c r="O4" s="23">
        <f>SUM(L4:N4)</f>
        <v>1</v>
      </c>
      <c r="V4" s="2">
        <f>F3</f>
        <v>14087</v>
      </c>
      <c r="W4">
        <v>0</v>
      </c>
      <c r="X4" t="s">
        <v>20</v>
      </c>
    </row>
    <row r="5" spans="1:24" x14ac:dyDescent="0.25">
      <c r="C5" s="5">
        <f>SUM(C3:C4)</f>
        <v>11024</v>
      </c>
      <c r="D5" s="2">
        <f>SUM(D3:D4)</f>
        <v>11292</v>
      </c>
      <c r="E5" s="2">
        <f>SUM(E3:E4)</f>
        <v>7268</v>
      </c>
      <c r="F5" s="5">
        <f>SUM(F3:F4)</f>
        <v>29584</v>
      </c>
      <c r="K5" s="40"/>
      <c r="L5" s="41"/>
      <c r="M5" s="42"/>
      <c r="N5" s="43"/>
      <c r="O5" s="5"/>
      <c r="V5" s="2">
        <f>F4</f>
        <v>15497</v>
      </c>
      <c r="W5">
        <v>0</v>
      </c>
      <c r="X5" t="s">
        <v>21</v>
      </c>
    </row>
    <row r="11" spans="1:24" ht="30" customHeight="1" x14ac:dyDescent="0.25">
      <c r="B11" s="12"/>
      <c r="C11" s="51" t="s">
        <v>0</v>
      </c>
      <c r="D11" s="52" t="s">
        <v>1</v>
      </c>
      <c r="E11" s="53" t="s">
        <v>2</v>
      </c>
      <c r="F11" s="55" t="s">
        <v>11</v>
      </c>
      <c r="G11" s="3"/>
      <c r="K11" s="12"/>
      <c r="L11" s="9" t="s">
        <v>0</v>
      </c>
      <c r="M11" s="7" t="s">
        <v>1</v>
      </c>
      <c r="N11" s="12" t="s">
        <v>2</v>
      </c>
      <c r="O11" s="15" t="s">
        <v>11</v>
      </c>
      <c r="P11" s="3"/>
    </row>
    <row r="12" spans="1:24" ht="15" customHeight="1" x14ac:dyDescent="0.25">
      <c r="A12" s="49" t="s">
        <v>13</v>
      </c>
      <c r="B12" s="1" t="s">
        <v>9</v>
      </c>
      <c r="C12" s="18">
        <f>SUM(C18:C19)</f>
        <v>8719</v>
      </c>
      <c r="D12" s="54">
        <f t="shared" ref="D12:E12" si="1">SUM(D18:D19)</f>
        <v>1558</v>
      </c>
      <c r="E12" s="54">
        <f t="shared" si="1"/>
        <v>926</v>
      </c>
      <c r="F12" s="19">
        <f>E3</f>
        <v>2884</v>
      </c>
      <c r="G12" s="2">
        <f>SUM(C12:F12)</f>
        <v>14087</v>
      </c>
      <c r="J12" s="49" t="s">
        <v>13</v>
      </c>
      <c r="K12" s="1" t="s">
        <v>9</v>
      </c>
      <c r="L12" s="20">
        <f t="shared" ref="L12:O14" si="2">C12/$G12</f>
        <v>0.618939447717754</v>
      </c>
      <c r="M12" s="13">
        <f t="shared" si="2"/>
        <v>0.11059842407893802</v>
      </c>
      <c r="N12" s="21">
        <f t="shared" si="2"/>
        <v>6.5734365017391924E-2</v>
      </c>
      <c r="O12" s="22">
        <f t="shared" si="2"/>
        <v>0.2047277631859161</v>
      </c>
      <c r="P12" s="13">
        <f>SUM(L12:O12)</f>
        <v>1</v>
      </c>
    </row>
    <row r="13" spans="1:24" x14ac:dyDescent="0.25">
      <c r="A13" s="50"/>
      <c r="B13" s="7" t="s">
        <v>12</v>
      </c>
      <c r="C13" s="6">
        <f>SUM(C22:C23)</f>
        <v>8287</v>
      </c>
      <c r="D13" s="4">
        <f t="shared" ref="D13:E13" si="3">SUM(D22:D23)</f>
        <v>1711</v>
      </c>
      <c r="E13" s="4">
        <f t="shared" si="3"/>
        <v>1115</v>
      </c>
      <c r="F13" s="17">
        <f>E4</f>
        <v>4384</v>
      </c>
      <c r="G13" s="4">
        <f>SUM(C13:F13)</f>
        <v>15497</v>
      </c>
      <c r="J13" s="50"/>
      <c r="K13" s="11" t="s">
        <v>12</v>
      </c>
      <c r="L13" s="23">
        <f t="shared" si="2"/>
        <v>0.53474866103116736</v>
      </c>
      <c r="M13" s="24">
        <f t="shared" si="2"/>
        <v>0.11040846615473962</v>
      </c>
      <c r="N13" s="24">
        <f t="shared" si="2"/>
        <v>7.1949409563141248E-2</v>
      </c>
      <c r="O13" s="25">
        <f t="shared" si="2"/>
        <v>0.28289346325095177</v>
      </c>
      <c r="P13" s="23">
        <f>SUM(L13:O13)</f>
        <v>1</v>
      </c>
    </row>
    <row r="14" spans="1:24" x14ac:dyDescent="0.25">
      <c r="C14" s="5">
        <f>SUM(C12:C13)</f>
        <v>17006</v>
      </c>
      <c r="D14" s="14">
        <f>SUM(D12:D13)</f>
        <v>3269</v>
      </c>
      <c r="E14" s="14">
        <f>SUM(E12:E13)</f>
        <v>2041</v>
      </c>
      <c r="F14" s="16">
        <f>SUM(F12:F13)</f>
        <v>7268</v>
      </c>
      <c r="G14" s="14">
        <f>SUM(G12:G13)</f>
        <v>29584</v>
      </c>
      <c r="K14" s="1" t="s">
        <v>15</v>
      </c>
      <c r="L14" s="26">
        <f t="shared" si="2"/>
        <v>0.57483775013520821</v>
      </c>
      <c r="M14" s="21">
        <f t="shared" si="2"/>
        <v>0.11049891833423472</v>
      </c>
      <c r="N14" s="21">
        <f t="shared" si="2"/>
        <v>6.8989994591671169E-2</v>
      </c>
      <c r="O14" s="27">
        <f t="shared" si="2"/>
        <v>0.24567333693888588</v>
      </c>
      <c r="P14" s="21">
        <f>G14/$G14</f>
        <v>1</v>
      </c>
    </row>
    <row r="17" spans="1:16" ht="30" x14ac:dyDescent="0.25">
      <c r="B17" s="12"/>
      <c r="C17" s="9" t="s">
        <v>0</v>
      </c>
      <c r="D17" s="7" t="s">
        <v>1</v>
      </c>
      <c r="E17" s="12" t="s">
        <v>2</v>
      </c>
      <c r="F17" s="15" t="s">
        <v>11</v>
      </c>
      <c r="G17" s="3"/>
      <c r="K17" s="12"/>
      <c r="L17" s="9" t="s">
        <v>0</v>
      </c>
      <c r="M17" s="7" t="s">
        <v>1</v>
      </c>
      <c r="N17" s="12" t="s">
        <v>2</v>
      </c>
      <c r="O17" s="15" t="s">
        <v>11</v>
      </c>
      <c r="P17" s="3"/>
    </row>
    <row r="18" spans="1:16" ht="15" customHeight="1" x14ac:dyDescent="0.25">
      <c r="A18" s="44" t="s">
        <v>14</v>
      </c>
      <c r="B18" s="1" t="s">
        <v>3</v>
      </c>
      <c r="C18" s="28">
        <v>6824</v>
      </c>
      <c r="D18" s="29">
        <v>621</v>
      </c>
      <c r="E18" s="30">
        <v>268</v>
      </c>
      <c r="F18" s="31"/>
      <c r="G18" s="29">
        <f>SUM(C18:F18)</f>
        <v>7713</v>
      </c>
      <c r="J18" s="44" t="s">
        <v>14</v>
      </c>
      <c r="K18" s="1" t="s">
        <v>3</v>
      </c>
      <c r="L18" s="20">
        <f t="shared" ref="L18:N19" si="4">C18/$G18</f>
        <v>0.88474004926747052</v>
      </c>
      <c r="M18" s="13">
        <f t="shared" si="4"/>
        <v>8.051341890315053E-2</v>
      </c>
      <c r="N18" s="21">
        <f t="shared" si="4"/>
        <v>3.4746531829378972E-2</v>
      </c>
      <c r="O18" s="22"/>
      <c r="P18" s="13">
        <f>SUM(L18:O18)</f>
        <v>1</v>
      </c>
    </row>
    <row r="19" spans="1:16" x14ac:dyDescent="0.25">
      <c r="A19" s="45"/>
      <c r="B19" s="1" t="s">
        <v>4</v>
      </c>
      <c r="C19" s="28">
        <v>1895</v>
      </c>
      <c r="D19" s="29">
        <v>937</v>
      </c>
      <c r="E19" s="30">
        <v>658</v>
      </c>
      <c r="F19" s="31"/>
      <c r="G19" s="29">
        <f>SUM(C19:F19)</f>
        <v>3490</v>
      </c>
      <c r="H19" s="29">
        <f>SUM(G18:G20)</f>
        <v>14087</v>
      </c>
      <c r="J19" s="47"/>
      <c r="K19" s="1" t="s">
        <v>4</v>
      </c>
      <c r="L19" s="20">
        <f t="shared" si="4"/>
        <v>0.54297994269340977</v>
      </c>
      <c r="M19" s="21">
        <f t="shared" si="4"/>
        <v>0.26848137535816619</v>
      </c>
      <c r="N19" s="21">
        <f t="shared" si="4"/>
        <v>0.18853868194842408</v>
      </c>
      <c r="O19" s="22"/>
      <c r="P19" s="13">
        <f>SUM(L19:O19)</f>
        <v>1</v>
      </c>
    </row>
    <row r="20" spans="1:16" x14ac:dyDescent="0.25">
      <c r="A20" s="45"/>
      <c r="B20" s="1" t="s">
        <v>7</v>
      </c>
      <c r="C20" s="28"/>
      <c r="D20" s="29"/>
      <c r="E20" s="30"/>
      <c r="F20" s="16">
        <f>E3</f>
        <v>2884</v>
      </c>
      <c r="G20" s="29">
        <f>SUM(C20:F20)</f>
        <v>2884</v>
      </c>
      <c r="J20" s="47"/>
      <c r="K20" s="1" t="s">
        <v>7</v>
      </c>
      <c r="L20" s="20"/>
      <c r="M20" s="21"/>
      <c r="N20" s="21"/>
      <c r="O20" s="22"/>
      <c r="P20" s="13"/>
    </row>
    <row r="21" spans="1:16" x14ac:dyDescent="0.25">
      <c r="A21" s="45"/>
      <c r="C21" s="28"/>
      <c r="D21" s="29"/>
      <c r="E21" s="30"/>
      <c r="F21" s="31"/>
      <c r="J21" s="47"/>
      <c r="L21" s="20"/>
      <c r="M21" s="21"/>
      <c r="N21" s="21"/>
      <c r="O21" s="22"/>
      <c r="P21" s="13"/>
    </row>
    <row r="22" spans="1:16" x14ac:dyDescent="0.25">
      <c r="A22" s="45"/>
      <c r="B22" s="1" t="s">
        <v>6</v>
      </c>
      <c r="C22" s="28">
        <v>5708</v>
      </c>
      <c r="D22" s="29">
        <v>1227</v>
      </c>
      <c r="E22" s="30">
        <v>867</v>
      </c>
      <c r="F22" s="31"/>
      <c r="G22" s="29">
        <f>SUM(C22:F22)</f>
        <v>7802</v>
      </c>
      <c r="J22" s="47"/>
      <c r="K22" s="1" t="s">
        <v>6</v>
      </c>
      <c r="L22" s="20">
        <f t="shared" ref="L22:N23" si="5">C22/$G22</f>
        <v>0.73160728018456811</v>
      </c>
      <c r="M22" s="21">
        <f t="shared" si="5"/>
        <v>0.15726736734170726</v>
      </c>
      <c r="N22" s="21">
        <f t="shared" si="5"/>
        <v>0.11112535247372468</v>
      </c>
      <c r="O22" s="22"/>
      <c r="P22" s="13">
        <f>SUM(L22:O22)</f>
        <v>1</v>
      </c>
    </row>
    <row r="23" spans="1:16" x14ac:dyDescent="0.25">
      <c r="A23" s="45"/>
      <c r="B23" s="1" t="s">
        <v>5</v>
      </c>
      <c r="C23" s="28">
        <v>2579</v>
      </c>
      <c r="D23" s="29">
        <v>484</v>
      </c>
      <c r="E23" s="30">
        <v>248</v>
      </c>
      <c r="F23" s="31"/>
      <c r="G23" s="29">
        <f>SUM(C23:F23)</f>
        <v>3311</v>
      </c>
      <c r="H23" s="29">
        <f>SUM(G22:G24)</f>
        <v>15497</v>
      </c>
      <c r="J23" s="47"/>
      <c r="K23" s="1" t="s">
        <v>5</v>
      </c>
      <c r="L23" s="20">
        <f t="shared" si="5"/>
        <v>0.77891875566294166</v>
      </c>
      <c r="M23" s="21">
        <f t="shared" si="5"/>
        <v>0.1461794019933555</v>
      </c>
      <c r="N23" s="21">
        <f t="shared" si="5"/>
        <v>7.4901842343702812E-2</v>
      </c>
      <c r="O23" s="22"/>
      <c r="P23" s="13">
        <f>SUM(L23:O23)</f>
        <v>0.99999999999999989</v>
      </c>
    </row>
    <row r="24" spans="1:16" x14ac:dyDescent="0.25">
      <c r="A24" s="46"/>
      <c r="B24" s="11" t="s">
        <v>8</v>
      </c>
      <c r="C24" s="33"/>
      <c r="D24" s="34"/>
      <c r="E24" s="34"/>
      <c r="F24" s="35">
        <f>E4</f>
        <v>4384</v>
      </c>
      <c r="G24" s="34">
        <f>SUM(C24:F24)</f>
        <v>4384</v>
      </c>
      <c r="J24" s="48"/>
      <c r="K24" s="11" t="s">
        <v>8</v>
      </c>
      <c r="L24" s="23"/>
      <c r="M24" s="24"/>
      <c r="N24" s="24"/>
      <c r="O24" s="25"/>
      <c r="P24" s="24"/>
    </row>
    <row r="25" spans="1:16" x14ac:dyDescent="0.25">
      <c r="B25" s="36"/>
      <c r="C25" s="30">
        <f>SUM(C18:C24)</f>
        <v>17006</v>
      </c>
      <c r="D25" s="30">
        <f>SUM(D18:D24)</f>
        <v>3269</v>
      </c>
      <c r="E25" s="30">
        <f>SUM(E18:E24)</f>
        <v>2041</v>
      </c>
      <c r="F25" s="32">
        <f>SUM(F18:F24)</f>
        <v>7268</v>
      </c>
      <c r="G25" s="30">
        <f>SUM(G18:G24)</f>
        <v>29584</v>
      </c>
      <c r="H25" s="30"/>
      <c r="K25" s="39" t="s">
        <v>15</v>
      </c>
      <c r="L25" s="21">
        <f>C25/$G25</f>
        <v>0.57483775013520821</v>
      </c>
      <c r="M25" s="21">
        <f>D25/$G25</f>
        <v>0.11049891833423472</v>
      </c>
      <c r="N25" s="21">
        <f>E25/$G25</f>
        <v>6.8989994591671169E-2</v>
      </c>
      <c r="O25" s="21">
        <f>F25/$G25</f>
        <v>0.24567333693888588</v>
      </c>
      <c r="P25" s="21">
        <f>G25/$G25</f>
        <v>1</v>
      </c>
    </row>
    <row r="31" spans="1:16" ht="30" x14ac:dyDescent="0.25">
      <c r="B31" s="12"/>
      <c r="C31" s="38" t="s">
        <v>17</v>
      </c>
      <c r="D31" s="12" t="s">
        <v>18</v>
      </c>
      <c r="E31" s="12" t="s">
        <v>19</v>
      </c>
      <c r="F31" s="15" t="s">
        <v>11</v>
      </c>
      <c r="G31" s="3"/>
      <c r="K31" s="12"/>
      <c r="L31" s="38" t="s">
        <v>17</v>
      </c>
      <c r="M31" s="12" t="s">
        <v>18</v>
      </c>
      <c r="N31" s="12" t="s">
        <v>19</v>
      </c>
      <c r="O31" s="15" t="s">
        <v>11</v>
      </c>
      <c r="P31" s="3"/>
    </row>
    <row r="32" spans="1:16" ht="15" customHeight="1" x14ac:dyDescent="0.25">
      <c r="A32" s="49" t="s">
        <v>13</v>
      </c>
      <c r="B32" s="1" t="s">
        <v>9</v>
      </c>
      <c r="C32" s="5">
        <f>SUM(C38:C40)</f>
        <v>2502</v>
      </c>
      <c r="D32" s="2">
        <f>SUM(D38:D40)</f>
        <v>8646</v>
      </c>
      <c r="E32" s="14">
        <f>SUM(E38:E40)</f>
        <v>55</v>
      </c>
      <c r="F32" s="16">
        <f>SUM(F38:F40)</f>
        <v>2884</v>
      </c>
      <c r="G32" s="2">
        <f>SUM(C32:F32)</f>
        <v>14087</v>
      </c>
      <c r="J32" s="49" t="s">
        <v>13</v>
      </c>
      <c r="K32" s="1" t="s">
        <v>9</v>
      </c>
      <c r="L32" s="20">
        <f t="shared" ref="L32:O34" si="6">C32/$G32</f>
        <v>0.17761056293036132</v>
      </c>
      <c r="M32" s="13">
        <f t="shared" si="6"/>
        <v>0.61375736494640454</v>
      </c>
      <c r="N32" s="21">
        <f t="shared" si="6"/>
        <v>3.9043089373180947E-3</v>
      </c>
      <c r="O32" s="22">
        <f t="shared" si="6"/>
        <v>0.2047277631859161</v>
      </c>
      <c r="P32" s="13">
        <f>SUM(L32:O32)</f>
        <v>1</v>
      </c>
    </row>
    <row r="33" spans="1:16" x14ac:dyDescent="0.25">
      <c r="A33" s="50"/>
      <c r="B33" s="11" t="s">
        <v>12</v>
      </c>
      <c r="C33" s="6">
        <f>SUM(C42:C44)</f>
        <v>2066</v>
      </c>
      <c r="D33" s="4">
        <f>SUM(D42:D44)</f>
        <v>8893</v>
      </c>
      <c r="E33" s="4">
        <f>SUM(E42:E44)</f>
        <v>154</v>
      </c>
      <c r="F33" s="17">
        <f>SUM(F42:F44)</f>
        <v>4384</v>
      </c>
      <c r="G33" s="6">
        <f>SUM(C33:F33)</f>
        <v>15497</v>
      </c>
      <c r="J33" s="50"/>
      <c r="K33" s="11" t="s">
        <v>12</v>
      </c>
      <c r="L33" s="23">
        <f t="shared" si="6"/>
        <v>0.13331612570174872</v>
      </c>
      <c r="M33" s="24">
        <f t="shared" si="6"/>
        <v>0.57385300380718851</v>
      </c>
      <c r="N33" s="24">
        <f t="shared" si="6"/>
        <v>9.9374072401109889E-3</v>
      </c>
      <c r="O33" s="25">
        <f t="shared" si="6"/>
        <v>0.28289346325095177</v>
      </c>
      <c r="P33" s="23">
        <f>SUM(L33:O33)</f>
        <v>1</v>
      </c>
    </row>
    <row r="34" spans="1:16" x14ac:dyDescent="0.25">
      <c r="C34" s="18">
        <f>SUM(C32:C33)</f>
        <v>4568</v>
      </c>
      <c r="D34" s="14">
        <f>SUM(D32:D33)</f>
        <v>17539</v>
      </c>
      <c r="E34" s="14">
        <f>SUM(E32:E33)</f>
        <v>209</v>
      </c>
      <c r="F34" s="19">
        <f>SUM(F32:F33)</f>
        <v>7268</v>
      </c>
      <c r="G34" s="14">
        <f>SUM(G32:G33)</f>
        <v>29584</v>
      </c>
      <c r="K34" s="1" t="s">
        <v>15</v>
      </c>
      <c r="L34" s="26">
        <f t="shared" si="6"/>
        <v>0.15440778799351002</v>
      </c>
      <c r="M34" s="21">
        <f t="shared" si="6"/>
        <v>0.59285424553812871</v>
      </c>
      <c r="N34" s="21">
        <f t="shared" si="6"/>
        <v>7.0646295294753917E-3</v>
      </c>
      <c r="O34" s="27">
        <f t="shared" si="6"/>
        <v>0.24567333693888588</v>
      </c>
      <c r="P34" s="21">
        <f>G34/$G34</f>
        <v>1</v>
      </c>
    </row>
    <row r="37" spans="1:16" ht="30" x14ac:dyDescent="0.25">
      <c r="B37" s="12"/>
      <c r="C37" s="38" t="s">
        <v>17</v>
      </c>
      <c r="D37" s="12" t="s">
        <v>18</v>
      </c>
      <c r="E37" s="12" t="s">
        <v>19</v>
      </c>
      <c r="F37" s="15" t="s">
        <v>11</v>
      </c>
      <c r="G37" s="3"/>
      <c r="K37" s="12"/>
      <c r="L37" s="38" t="s">
        <v>17</v>
      </c>
      <c r="M37" s="12" t="s">
        <v>18</v>
      </c>
      <c r="N37" s="12" t="s">
        <v>19</v>
      </c>
      <c r="O37" s="15" t="s">
        <v>11</v>
      </c>
      <c r="P37" s="3"/>
    </row>
    <row r="38" spans="1:16" ht="15" customHeight="1" x14ac:dyDescent="0.25">
      <c r="A38" s="44" t="s">
        <v>14</v>
      </c>
      <c r="B38" s="1" t="s">
        <v>3</v>
      </c>
      <c r="C38" s="28">
        <v>1684</v>
      </c>
      <c r="D38" s="29">
        <v>6029</v>
      </c>
      <c r="E38" s="30">
        <v>0</v>
      </c>
      <c r="F38" s="31"/>
      <c r="G38" s="29">
        <f>SUM(C38:F38)</f>
        <v>7713</v>
      </c>
      <c r="J38" s="44" t="s">
        <v>14</v>
      </c>
      <c r="K38" s="1" t="s">
        <v>3</v>
      </c>
      <c r="L38" s="20">
        <f t="shared" ref="L38:N39" si="7">C38/$G38</f>
        <v>0.21833268507714249</v>
      </c>
      <c r="M38" s="13">
        <f t="shared" si="7"/>
        <v>0.78166731492285746</v>
      </c>
      <c r="N38" s="21">
        <f t="shared" si="7"/>
        <v>0</v>
      </c>
      <c r="O38" s="31"/>
      <c r="P38" s="13">
        <f>SUM(L38:O38)</f>
        <v>1</v>
      </c>
    </row>
    <row r="39" spans="1:16" x14ac:dyDescent="0.25">
      <c r="A39" s="45"/>
      <c r="B39" s="1" t="s">
        <v>4</v>
      </c>
      <c r="C39" s="28">
        <v>818</v>
      </c>
      <c r="D39" s="29">
        <v>2617</v>
      </c>
      <c r="E39" s="30">
        <v>55</v>
      </c>
      <c r="F39" s="31"/>
      <c r="G39" s="29">
        <f>SUM(C39:F39)</f>
        <v>3490</v>
      </c>
      <c r="H39" s="29">
        <f>SUM(G38:G40)</f>
        <v>14087</v>
      </c>
      <c r="J39" s="47"/>
      <c r="K39" s="1" t="s">
        <v>4</v>
      </c>
      <c r="L39" s="20">
        <f t="shared" si="7"/>
        <v>0.23438395415472779</v>
      </c>
      <c r="M39" s="21">
        <f t="shared" si="7"/>
        <v>0.74985673352435533</v>
      </c>
      <c r="N39" s="21">
        <f t="shared" si="7"/>
        <v>1.5759312320916905E-2</v>
      </c>
      <c r="O39" s="31"/>
      <c r="P39" s="13">
        <f>SUM(L39:O39)</f>
        <v>1</v>
      </c>
    </row>
    <row r="40" spans="1:16" x14ac:dyDescent="0.25">
      <c r="A40" s="45"/>
      <c r="B40" s="1" t="s">
        <v>7</v>
      </c>
      <c r="C40" s="28"/>
      <c r="D40" s="29"/>
      <c r="E40" s="30"/>
      <c r="F40" s="16">
        <f>E3</f>
        <v>2884</v>
      </c>
      <c r="G40" s="29">
        <f>SUM(C40:F40)</f>
        <v>2884</v>
      </c>
      <c r="J40" s="47"/>
      <c r="K40" s="1" t="s">
        <v>7</v>
      </c>
      <c r="L40" s="20"/>
      <c r="M40" s="21"/>
      <c r="N40" s="21"/>
      <c r="O40" s="16"/>
      <c r="P40" s="13"/>
    </row>
    <row r="41" spans="1:16" x14ac:dyDescent="0.25">
      <c r="A41" s="45"/>
      <c r="C41" s="28"/>
      <c r="D41" s="29"/>
      <c r="E41" s="30"/>
      <c r="F41" s="31"/>
      <c r="J41" s="47"/>
      <c r="L41" s="20"/>
      <c r="M41" s="21"/>
      <c r="N41" s="21"/>
      <c r="O41" s="31"/>
      <c r="P41" s="13"/>
    </row>
    <row r="42" spans="1:16" x14ac:dyDescent="0.25">
      <c r="A42" s="45"/>
      <c r="B42" s="1" t="s">
        <v>6</v>
      </c>
      <c r="C42" s="28">
        <v>1352</v>
      </c>
      <c r="D42" s="29">
        <v>6296</v>
      </c>
      <c r="E42" s="30">
        <v>154</v>
      </c>
      <c r="F42" s="31"/>
      <c r="G42" s="29">
        <f>SUM(C42:F42)</f>
        <v>7802</v>
      </c>
      <c r="J42" s="47"/>
      <c r="K42" s="1" t="s">
        <v>6</v>
      </c>
      <c r="L42" s="20">
        <f t="shared" ref="L42:N43" si="8">C42/$G42</f>
        <v>0.17328890028197899</v>
      </c>
      <c r="M42" s="21">
        <f t="shared" si="8"/>
        <v>0.80697257113560628</v>
      </c>
      <c r="N42" s="21">
        <f t="shared" si="8"/>
        <v>1.9738528582414764E-2</v>
      </c>
      <c r="O42" s="31"/>
      <c r="P42" s="13">
        <f>SUM(L42:O42)</f>
        <v>1</v>
      </c>
    </row>
    <row r="43" spans="1:16" x14ac:dyDescent="0.25">
      <c r="A43" s="45"/>
      <c r="B43" s="1" t="s">
        <v>5</v>
      </c>
      <c r="C43" s="28">
        <v>714</v>
      </c>
      <c r="D43" s="29">
        <v>2597</v>
      </c>
      <c r="E43" s="30">
        <v>0</v>
      </c>
      <c r="F43" s="31"/>
      <c r="G43" s="29">
        <f>SUM(C43:F43)</f>
        <v>3311</v>
      </c>
      <c r="H43" s="29">
        <f>SUM(G42:G44)</f>
        <v>15497</v>
      </c>
      <c r="J43" s="47"/>
      <c r="K43" s="1" t="s">
        <v>5</v>
      </c>
      <c r="L43" s="20">
        <f t="shared" si="8"/>
        <v>0.21564482029598309</v>
      </c>
      <c r="M43" s="21">
        <f t="shared" si="8"/>
        <v>0.78435517970401691</v>
      </c>
      <c r="N43" s="21">
        <f t="shared" si="8"/>
        <v>0</v>
      </c>
      <c r="O43" s="31"/>
      <c r="P43" s="13">
        <f>SUM(L43:O43)</f>
        <v>1</v>
      </c>
    </row>
    <row r="44" spans="1:16" x14ac:dyDescent="0.25">
      <c r="A44" s="46"/>
      <c r="B44" s="11" t="s">
        <v>8</v>
      </c>
      <c r="C44" s="33"/>
      <c r="D44" s="34"/>
      <c r="E44" s="34"/>
      <c r="F44" s="35">
        <f>E4</f>
        <v>4384</v>
      </c>
      <c r="G44" s="34">
        <f>SUM(C44:F44)</f>
        <v>4384</v>
      </c>
      <c r="J44" s="48"/>
      <c r="K44" s="11" t="s">
        <v>8</v>
      </c>
      <c r="L44" s="33"/>
      <c r="M44" s="34"/>
      <c r="N44" s="34"/>
      <c r="O44" s="35"/>
      <c r="P44" s="24"/>
    </row>
    <row r="45" spans="1:16" x14ac:dyDescent="0.25">
      <c r="B45" s="36"/>
      <c r="C45" s="30">
        <f>SUM(C38:C44)</f>
        <v>4568</v>
      </c>
      <c r="D45" s="30">
        <f>SUM(D38:D44)</f>
        <v>17539</v>
      </c>
      <c r="E45" s="30">
        <f>SUM(E38:E44)</f>
        <v>209</v>
      </c>
      <c r="F45" s="32">
        <f>SUM(F38:F44)</f>
        <v>7268</v>
      </c>
      <c r="G45" s="30">
        <f>SUM(G38:G44)</f>
        <v>29584</v>
      </c>
      <c r="H45" s="30"/>
      <c r="K45" s="36"/>
      <c r="L45" s="21">
        <f>C45/$G45</f>
        <v>0.15440778799351002</v>
      </c>
      <c r="M45" s="21">
        <f>D45/$G45</f>
        <v>0.59285424553812871</v>
      </c>
      <c r="N45" s="21">
        <f>E45/$G45</f>
        <v>7.0646295294753917E-3</v>
      </c>
      <c r="O45" s="27">
        <f>F45/$G45</f>
        <v>0.24567333693888588</v>
      </c>
      <c r="P45" s="21">
        <f>G45/$G45</f>
        <v>1</v>
      </c>
    </row>
  </sheetData>
  <mergeCells count="10">
    <mergeCell ref="A38:A44"/>
    <mergeCell ref="J38:J44"/>
    <mergeCell ref="A3:A4"/>
    <mergeCell ref="A18:A24"/>
    <mergeCell ref="J3:J4"/>
    <mergeCell ref="A12:A13"/>
    <mergeCell ref="J12:J13"/>
    <mergeCell ref="J18:J24"/>
    <mergeCell ref="A32:A33"/>
    <mergeCell ref="J32:J33"/>
  </mergeCells>
  <pageMargins left="0" right="0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0" sqref="N30"/>
    </sheetView>
  </sheetViews>
  <sheetFormatPr defaultRowHeight="15" x14ac:dyDescent="0.25"/>
  <cols>
    <col min="2" max="2" width="15.28515625" bestFit="1" customWidth="1"/>
    <col min="4" max="4" width="4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</vt:lpstr>
      <vt:lpstr>Sheet1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cp:lastPrinted>2018-03-19T22:31:51Z</cp:lastPrinted>
  <dcterms:created xsi:type="dcterms:W3CDTF">2017-09-21T16:38:05Z</dcterms:created>
  <dcterms:modified xsi:type="dcterms:W3CDTF">2018-03-20T00:07:48Z</dcterms:modified>
</cp:coreProperties>
</file>