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c\Documents\513HW\final\Excel Questions\"/>
    </mc:Choice>
  </mc:AlternateContent>
  <xr:revisionPtr revIDLastSave="0" documentId="8_{45391BB0-9DD5-4C5F-8782-10212EA2FD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O45" i="2"/>
  <c r="O44" i="2"/>
  <c r="O43" i="2"/>
  <c r="Q42" i="2" s="1"/>
  <c r="Q43" i="2" s="1"/>
  <c r="K51" i="2" s="1"/>
  <c r="O42" i="2"/>
  <c r="O41" i="2"/>
  <c r="O36" i="2"/>
  <c r="O35" i="2"/>
  <c r="C35" i="2"/>
  <c r="O34" i="2"/>
  <c r="O33" i="2"/>
  <c r="O32" i="2"/>
  <c r="Q32" i="2" s="1"/>
  <c r="Q33" i="2" s="1"/>
  <c r="K50" i="2" s="1"/>
  <c r="O49" i="1"/>
  <c r="O45" i="1"/>
  <c r="O44" i="1"/>
  <c r="O43" i="1"/>
  <c r="O42" i="1"/>
  <c r="O41" i="1"/>
  <c r="C35" i="1"/>
  <c r="O36" i="1"/>
  <c r="O35" i="1"/>
  <c r="Q32" i="1" s="1"/>
  <c r="Q33" i="1" s="1"/>
  <c r="K50" i="1" s="1"/>
  <c r="O34" i="1"/>
  <c r="O33" i="1"/>
  <c r="O32" i="1"/>
  <c r="O50" i="2" l="1"/>
  <c r="O51" i="2"/>
  <c r="Q42" i="1"/>
  <c r="Q43" i="1" s="1"/>
  <c r="K51" i="1" s="1"/>
  <c r="O51" i="1" s="1"/>
  <c r="O50" i="1"/>
  <c r="Q49" i="2" l="1"/>
  <c r="Q50" i="2" s="1"/>
  <c r="Q49" i="1"/>
  <c r="Q50" i="1" s="1"/>
  <c r="C32" i="1" s="1"/>
  <c r="C36" i="1"/>
  <c r="S14" i="2" l="1"/>
  <c r="C36" i="2"/>
  <c r="C32" i="2"/>
  <c r="S14" i="1"/>
  <c r="E45" i="1"/>
  <c r="E46" i="1"/>
  <c r="G46" i="1" s="1"/>
  <c r="E47" i="1"/>
  <c r="G47" i="1" s="1"/>
  <c r="E46" i="2" l="1"/>
  <c r="G46" i="2" s="1"/>
  <c r="E47" i="2"/>
  <c r="G47" i="2" s="1"/>
  <c r="E45" i="2"/>
  <c r="G45" i="1"/>
  <c r="E50" i="1"/>
  <c r="E60" i="1"/>
  <c r="G45" i="2" l="1"/>
  <c r="E50" i="2"/>
  <c r="E60" i="2"/>
  <c r="E65" i="1"/>
  <c r="G65" i="1" s="1"/>
  <c r="E63" i="1"/>
  <c r="G63" i="1" s="1"/>
  <c r="E66" i="1"/>
  <c r="G66" i="1" s="1"/>
  <c r="E64" i="1"/>
  <c r="G64" i="1" s="1"/>
  <c r="E62" i="1"/>
  <c r="G62" i="1" s="1"/>
  <c r="E56" i="1"/>
  <c r="G56" i="1" s="1"/>
  <c r="E54" i="1"/>
  <c r="G54" i="1" s="1"/>
  <c r="E52" i="1"/>
  <c r="G52" i="1" s="1"/>
  <c r="E55" i="1"/>
  <c r="G55" i="1" s="1"/>
  <c r="E53" i="1"/>
  <c r="G53" i="1" s="1"/>
  <c r="E56" i="2" l="1"/>
  <c r="G56" i="2" s="1"/>
  <c r="E54" i="2"/>
  <c r="G54" i="2" s="1"/>
  <c r="E52" i="2"/>
  <c r="G52" i="2" s="1"/>
  <c r="E55" i="2"/>
  <c r="G55" i="2" s="1"/>
  <c r="E53" i="2"/>
  <c r="G53" i="2" s="1"/>
  <c r="E63" i="2"/>
  <c r="G63" i="2" s="1"/>
  <c r="E66" i="2"/>
  <c r="G66" i="2" s="1"/>
  <c r="E64" i="2"/>
  <c r="G64" i="2" s="1"/>
  <c r="E62" i="2"/>
  <c r="G62" i="2" s="1"/>
  <c r="E65" i="2"/>
  <c r="G65" i="2" s="1"/>
</calcChain>
</file>

<file path=xl/sharedStrings.xml><?xml version="1.0" encoding="utf-8"?>
<sst xmlns="http://schemas.openxmlformats.org/spreadsheetml/2006/main" count="266" uniqueCount="33">
  <si>
    <t xml:space="preserve">Name: </t>
  </si>
  <si>
    <t>CWID: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</si>
  <si>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</si>
  <si>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</si>
  <si>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</si>
  <si>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</si>
  <si>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</si>
  <si>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</si>
  <si>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</si>
  <si>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</si>
  <si>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</si>
  <si>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</si>
  <si>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</si>
  <si>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</si>
  <si>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</si>
  <si>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</si>
  <si>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</si>
  <si>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</si>
  <si>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</si>
  <si>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</si>
  <si>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</si>
  <si>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</si>
  <si>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</si>
  <si>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</si>
  <si>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</si>
  <si>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</si>
  <si>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</si>
  <si>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</si>
  <si>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</si>
  <si>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</si>
  <si>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</si>
  <si>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</si>
  <si>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>Bhagawat Chapagain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</si>
</sst>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.0000_);_(* \(#,##0.0000\);_(* &quot;-&quot;??_);_(@_)"/>
    <numFmt numFmtId="166" formatCode="0.0000"/>
    <numFmt numFmtId="167" formatCode="0.00000"/>
    <numFmt numFmtId="168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3" borderId="9" xfId="0" applyFont="1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0" fontId="2" fillId="4" borderId="9" xfId="0" applyFont="1" applyFill="1" applyBorder="1"/>
    <xf numFmtId="166" fontId="2" fillId="4" borderId="9" xfId="1" applyNumberFormat="1" applyFont="1" applyFill="1" applyBorder="1"/>
    <xf numFmtId="167" fontId="2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4" borderId="9" xfId="0" applyFont="1" applyFill="1" applyBorder="1"/>
    <xf numFmtId="0" fontId="2" fillId="3" borderId="9" xfId="0" applyFont="1" applyFill="1" applyBorder="1"/>
    <xf numFmtId="168" fontId="2" fillId="4" borderId="9" xfId="0" applyNumberFormat="1" applyFont="1" applyFill="1" applyBorder="1"/>
    <xf numFmtId="166" fontId="2" fillId="4" borderId="9" xfId="0" applyNumberFormat="1" applyFont="1" applyFill="1" applyBorder="1"/>
    <xf numFmtId="0" fontId="5" fillId="4" borderId="9" xfId="0" applyFont="1" applyFill="1" applyBorder="1"/>
    <xf numFmtId="0" fontId="5" fillId="0" borderId="9" xfId="0" applyFont="1" applyBorder="1" applyAlignment="1">
      <alignment horizontal="center"/>
    </xf>
    <xf numFmtId="0" fontId="2" fillId="4" borderId="9" xfId="0" quotePrefix="1" applyFont="1" applyFill="1" applyBorder="1"/>
    <xf numFmtId="0" fontId="6" fillId="4" borderId="9" xfId="0" applyFont="1" applyFill="1" applyBorder="1"/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2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9" fillId="0" borderId="3" xfId="0" applyFont="1" applyBorder="1"/>
    <xf numFmtId="0" fontId="9" fillId="0" borderId="6" xfId="0" applyFont="1" applyBorder="1"/>
    <xf numFmtId="0" fontId="9" fillId="0" borderId="8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237573" y="1700621"/>
          <a:ext cx="1009650" cy="53040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237573" y="2461804"/>
          <a:ext cx="1009650" cy="5304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37573" y="3234690"/>
          <a:ext cx="1009650" cy="55136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852991" y="2133600"/>
          <a:ext cx="1019175" cy="52850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857073" y="3016976"/>
          <a:ext cx="1129393" cy="53231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180548" y="1967593"/>
          <a:ext cx="2701018" cy="43706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6247223" y="2442754"/>
          <a:ext cx="2567668" cy="28058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6199598" y="2723334"/>
          <a:ext cx="2687227" cy="66566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6228173" y="3404235"/>
          <a:ext cx="2696752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31024</xdr:rowOff>
    </xdr:from>
    <xdr:to>
      <xdr:col>19</xdr:col>
      <xdr:colOff>571684</xdr:colOff>
      <xdr:row>17</xdr:row>
      <xdr:rowOff>70213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0872291" y="2507524"/>
          <a:ext cx="2024743" cy="55353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9872166" y="2414179"/>
          <a:ext cx="1000125" cy="356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9995535" y="2780484"/>
          <a:ext cx="867231" cy="480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256623" y="885825"/>
          <a:ext cx="1009650" cy="54374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275798" y="1217839"/>
          <a:ext cx="2558143" cy="117729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256748" y="1217839"/>
          <a:ext cx="2614837" cy="2155916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8872041" y="1217839"/>
          <a:ext cx="1019175" cy="4923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1635652" y="272333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62550" y="3914927"/>
          <a:ext cx="1009650" cy="5685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6140094" y="2405831"/>
          <a:ext cx="2661741" cy="1822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9893393" y="1463584"/>
          <a:ext cx="968917" cy="133676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6176738" y="2083254"/>
          <a:ext cx="2694847" cy="1282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6159593" y="3419475"/>
          <a:ext cx="2734852" cy="80799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6224363" y="2434590"/>
          <a:ext cx="2647222" cy="1075509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441960</xdr:colOff>
          <xdr:row>1</xdr:row>
          <xdr:rowOff>22860</xdr:rowOff>
        </xdr:from>
        <xdr:to>
          <xdr:col>19</xdr:col>
          <xdr:colOff>213360</xdr:colOff>
          <xdr:row>4</xdr:row>
          <xdr:rowOff>144780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C0FD61F-BF7A-4632-AEC4-340595012F2D}"/>
            </a:ext>
          </a:extLst>
        </xdr:cNvPr>
        <xdr:cNvSpPr>
          <a:spLocks noChangeArrowheads="1"/>
        </xdr:cNvSpPr>
      </xdr:nvSpPr>
      <xdr:spPr bwMode="auto">
        <a:xfrm>
          <a:off x="5835743" y="1788251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3349648-93D4-40AE-BCD1-C6DD72F57FE2}"/>
            </a:ext>
          </a:extLst>
        </xdr:cNvPr>
        <xdr:cNvSpPr>
          <a:spLocks noChangeArrowheads="1"/>
        </xdr:cNvSpPr>
      </xdr:nvSpPr>
      <xdr:spPr bwMode="auto">
        <a:xfrm>
          <a:off x="5835743" y="2595154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C8711E5-FA0A-4B4D-8C63-9BF308473EB8}"/>
            </a:ext>
          </a:extLst>
        </xdr:cNvPr>
        <xdr:cNvSpPr>
          <a:spLocks noChangeArrowheads="1"/>
        </xdr:cNvSpPr>
      </xdr:nvSpPr>
      <xdr:spPr bwMode="auto">
        <a:xfrm>
          <a:off x="5835743" y="3425190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DAA27E0-73E4-4951-8FF3-8208B4C20FB6}"/>
            </a:ext>
          </a:extLst>
        </xdr:cNvPr>
        <xdr:cNvSpPr>
          <a:spLocks noChangeArrowheads="1"/>
        </xdr:cNvSpPr>
      </xdr:nvSpPr>
      <xdr:spPr bwMode="auto">
        <a:xfrm>
          <a:off x="9559746" y="2253615"/>
          <a:ext cx="103632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FA28E2-41F7-4D11-8F59-16CD0FAB2125}"/>
            </a:ext>
          </a:extLst>
        </xdr:cNvPr>
        <xdr:cNvSpPr>
          <a:spLocks noChangeArrowheads="1"/>
        </xdr:cNvSpPr>
      </xdr:nvSpPr>
      <xdr:spPr bwMode="auto">
        <a:xfrm>
          <a:off x="9563828" y="3196046"/>
          <a:ext cx="1163683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F5B22460-E0F1-4F27-B50D-6F1167399287}"/>
            </a:ext>
          </a:extLst>
        </xdr:cNvPr>
        <xdr:cNvSpPr>
          <a:spLocks noChangeShapeType="1"/>
        </xdr:cNvSpPr>
      </xdr:nvSpPr>
      <xdr:spPr bwMode="auto">
        <a:xfrm>
          <a:off x="6797768" y="2078083"/>
          <a:ext cx="2790553" cy="45992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11B9F20C-41AB-43E4-8686-447A6C6DBB6D}"/>
            </a:ext>
          </a:extLst>
        </xdr:cNvPr>
        <xdr:cNvSpPr>
          <a:spLocks noChangeShapeType="1"/>
        </xdr:cNvSpPr>
      </xdr:nvSpPr>
      <xdr:spPr bwMode="auto">
        <a:xfrm flipV="1">
          <a:off x="6864443" y="2576104"/>
          <a:ext cx="2657203" cy="30344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33D92C63-06EC-4A94-A3C8-3056C890C3BB}"/>
            </a:ext>
          </a:extLst>
        </xdr:cNvPr>
        <xdr:cNvSpPr>
          <a:spLocks noChangeShapeType="1"/>
        </xdr:cNvSpPr>
      </xdr:nvSpPr>
      <xdr:spPr bwMode="auto">
        <a:xfrm>
          <a:off x="6816818" y="2879544"/>
          <a:ext cx="2776762" cy="70947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8B61CF21-5744-496E-884F-CA58FD5277B9}"/>
            </a:ext>
          </a:extLst>
        </xdr:cNvPr>
        <xdr:cNvSpPr>
          <a:spLocks noChangeShapeType="1"/>
        </xdr:cNvSpPr>
      </xdr:nvSpPr>
      <xdr:spPr bwMode="auto">
        <a:xfrm flipV="1">
          <a:off x="6845393" y="3604260"/>
          <a:ext cx="2786287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31024</xdr:rowOff>
    </xdr:from>
    <xdr:to>
      <xdr:col>19</xdr:col>
      <xdr:colOff>571684</xdr:colOff>
      <xdr:row>17</xdr:row>
      <xdr:rowOff>70213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A2B0D84-D1A4-48E3-8D40-65799F786AEA}"/>
            </a:ext>
          </a:extLst>
        </xdr:cNvPr>
        <xdr:cNvSpPr>
          <a:spLocks noChangeArrowheads="1"/>
        </xdr:cNvSpPr>
      </xdr:nvSpPr>
      <xdr:spPr bwMode="auto">
        <a:xfrm>
          <a:off x="11630481" y="2652304"/>
          <a:ext cx="2078083" cy="58782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A7769AA-C606-4903-A4DF-36CDD7263467}"/>
            </a:ext>
          </a:extLst>
        </xdr:cNvPr>
        <xdr:cNvSpPr>
          <a:spLocks noChangeShapeType="1"/>
        </xdr:cNvSpPr>
      </xdr:nvSpPr>
      <xdr:spPr bwMode="auto">
        <a:xfrm>
          <a:off x="10596066" y="2547529"/>
          <a:ext cx="1034415" cy="3796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B6AB2416-7819-464F-86DE-3C6C9814E230}"/>
            </a:ext>
          </a:extLst>
        </xdr:cNvPr>
        <xdr:cNvSpPr>
          <a:spLocks noChangeShapeType="1"/>
        </xdr:cNvSpPr>
      </xdr:nvSpPr>
      <xdr:spPr bwMode="auto">
        <a:xfrm flipV="1">
          <a:off x="10736580" y="2936694"/>
          <a:ext cx="884376" cy="5151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5412102-18E3-4CED-9207-44657A20F3A8}"/>
            </a:ext>
          </a:extLst>
        </xdr:cNvPr>
        <xdr:cNvSpPr>
          <a:spLocks noChangeArrowheads="1"/>
        </xdr:cNvSpPr>
      </xdr:nvSpPr>
      <xdr:spPr bwMode="auto">
        <a:xfrm>
          <a:off x="5854793" y="937260"/>
          <a:ext cx="1028700" cy="5570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F7E58E-5484-47D7-B4D6-83AF9D0DDF82}"/>
            </a:ext>
          </a:extLst>
        </xdr:cNvPr>
        <xdr:cNvSpPr>
          <a:spLocks noChangeShapeType="1"/>
        </xdr:cNvSpPr>
      </xdr:nvSpPr>
      <xdr:spPr bwMode="auto">
        <a:xfrm>
          <a:off x="6893018" y="1271179"/>
          <a:ext cx="2647678" cy="125730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ECBBE12C-1DF3-4574-A2E3-25A78E94E8C1}"/>
            </a:ext>
          </a:extLst>
        </xdr:cNvPr>
        <xdr:cNvSpPr>
          <a:spLocks noChangeShapeType="1"/>
        </xdr:cNvSpPr>
      </xdr:nvSpPr>
      <xdr:spPr bwMode="auto">
        <a:xfrm>
          <a:off x="6873968" y="1271179"/>
          <a:ext cx="2704372" cy="2302601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5EFE1D4-CD55-434A-BB7D-0BDF92A5207B}"/>
            </a:ext>
          </a:extLst>
        </xdr:cNvPr>
        <xdr:cNvSpPr>
          <a:spLocks noChangeArrowheads="1"/>
        </xdr:cNvSpPr>
      </xdr:nvSpPr>
      <xdr:spPr bwMode="auto">
        <a:xfrm>
          <a:off x="9578796" y="1271179"/>
          <a:ext cx="1036320" cy="5265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5F64276C-798B-4A5C-9888-8D29CDE9A1A3}"/>
            </a:ext>
          </a:extLst>
        </xdr:cNvPr>
        <xdr:cNvSpPr txBox="1">
          <a:spLocks noChangeArrowheads="1"/>
        </xdr:cNvSpPr>
      </xdr:nvSpPr>
      <xdr:spPr bwMode="auto">
        <a:xfrm>
          <a:off x="12410987" y="287954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83F74AE-ACCF-4E0E-B8E5-B3CF5BA908D8}"/>
            </a:ext>
          </a:extLst>
        </xdr:cNvPr>
        <xdr:cNvSpPr>
          <a:spLocks noChangeArrowheads="1"/>
        </xdr:cNvSpPr>
      </xdr:nvSpPr>
      <xdr:spPr bwMode="auto">
        <a:xfrm>
          <a:off x="5760720" y="4130192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7EEDBBD-C27E-4E0D-BAF2-33EAE81616A6}"/>
            </a:ext>
          </a:extLst>
        </xdr:cNvPr>
        <xdr:cNvCxnSpPr/>
      </xdr:nvCxnSpPr>
      <xdr:spPr>
        <a:xfrm flipV="1">
          <a:off x="6757314" y="2539181"/>
          <a:ext cx="2751276" cy="1896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5E9CC89B-4818-4986-BD7F-43D835BF578C}"/>
            </a:ext>
          </a:extLst>
        </xdr:cNvPr>
        <xdr:cNvSpPr>
          <a:spLocks noChangeShapeType="1"/>
        </xdr:cNvSpPr>
      </xdr:nvSpPr>
      <xdr:spPr bwMode="auto">
        <a:xfrm>
          <a:off x="10617293" y="1539784"/>
          <a:ext cx="1003207" cy="14167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1DBC3F26-D164-4694-ACC0-3A3F106AE872}"/>
            </a:ext>
          </a:extLst>
        </xdr:cNvPr>
        <xdr:cNvSpPr>
          <a:spLocks noChangeShapeType="1"/>
        </xdr:cNvSpPr>
      </xdr:nvSpPr>
      <xdr:spPr bwMode="auto">
        <a:xfrm>
          <a:off x="6793958" y="2193744"/>
          <a:ext cx="2784382" cy="137241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6968B6D4-A662-4181-B3ED-72A094803B8F}"/>
            </a:ext>
          </a:extLst>
        </xdr:cNvPr>
        <xdr:cNvSpPr>
          <a:spLocks noChangeShapeType="1"/>
        </xdr:cNvSpPr>
      </xdr:nvSpPr>
      <xdr:spPr bwMode="auto">
        <a:xfrm flipV="1">
          <a:off x="6776813" y="3619500"/>
          <a:ext cx="2824387" cy="81561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9A1200A5-619E-46E2-BA86-4F8ECD632D09}"/>
            </a:ext>
          </a:extLst>
        </xdr:cNvPr>
        <xdr:cNvSpPr>
          <a:spLocks noChangeShapeType="1"/>
        </xdr:cNvSpPr>
      </xdr:nvSpPr>
      <xdr:spPr bwMode="auto">
        <a:xfrm flipV="1">
          <a:off x="6841583" y="2567940"/>
          <a:ext cx="2736757" cy="1142184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441960</xdr:colOff>
          <xdr:row>1</xdr:row>
          <xdr:rowOff>22860</xdr:rowOff>
        </xdr:from>
        <xdr:to>
          <xdr:col>19</xdr:col>
          <xdr:colOff>213360</xdr:colOff>
          <xdr:row>4</xdr:row>
          <xdr:rowOff>144780</xdr:rowOff>
        </xdr:to>
        <xdr:sp macro="" textlink="">
          <xdr:nvSpPr>
            <xdr:cNvPr id="2049" name="Object 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7D0D725-7772-4ABE-8ECA-7C86CD673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workbookViewId="0">
      <selection activeCell="H60" sqref="H60"/>
    </sheetView>
  </sheetViews>
  <sheetFormatPr defaultRowHeight="14.4" x14ac:dyDescent="0.3"/>
  <cols>
    <col min="1" max="1" width="10.8867187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09375" style="1" bestFit="1" customWidth="1"/>
    <col min="6" max="6" width="9" style="1" bestFit="1" customWidth="1"/>
    <col min="7" max="7" width="12" style="1" bestFit="1" customWidth="1"/>
    <col min="8" max="9" width="8.88671875" style="1"/>
    <col min="10" max="11" width="9" style="1" bestFit="1" customWidth="1"/>
    <col min="12" max="12" width="8.88671875" style="1"/>
    <col min="13" max="17" width="9" style="1" bestFit="1" customWidth="1"/>
    <col min="18" max="18" width="8.88671875" style="1"/>
    <col min="19" max="19" width="9" style="1" bestFit="1" customWidth="1"/>
    <col min="20" max="24" width="9.109375" style="1"/>
  </cols>
  <sheetData>
    <row r="1" spans="1:19" ht="15" thickBot="1" x14ac:dyDescent="0.35">
      <c r="A1" s="33"/>
      <c r="B1" s="33"/>
      <c r="C1" s="33"/>
    </row>
    <row r="2" spans="1:19" x14ac:dyDescent="0.3">
      <c r="A2" s="34" t="s">
        <v>0</v>
      </c>
      <c r="B2" s="35" t="s">
        <v>32</v>
      </c>
      <c r="C2" s="33"/>
    </row>
    <row r="3" spans="1:19" ht="15" thickBot="1" x14ac:dyDescent="0.35">
      <c r="A3" s="36" t="s">
        <v>1</v>
      </c>
      <c r="B3" s="37">
        <v>20048127</v>
      </c>
      <c r="C3" s="33"/>
    </row>
    <row r="4" spans="1:19" x14ac:dyDescent="0.3">
      <c r="A4" s="33"/>
      <c r="B4" s="33"/>
      <c r="C4" s="33"/>
    </row>
    <row r="5" spans="1:19" ht="15" thickBot="1" x14ac:dyDescent="0.35"/>
    <row r="6" spans="1:19" ht="17.399999999999999" x14ac:dyDescent="0.3">
      <c r="B6" s="24" t="s">
        <v>2</v>
      </c>
      <c r="C6" s="25" t="s">
        <v>3</v>
      </c>
      <c r="D6" s="26" t="s">
        <v>4</v>
      </c>
      <c r="G6" s="1">
        <v>1</v>
      </c>
    </row>
    <row r="7" spans="1:19" x14ac:dyDescent="0.3">
      <c r="B7" s="27" t="s">
        <v>5</v>
      </c>
      <c r="C7" s="28" t="s">
        <v>6</v>
      </c>
      <c r="D7" s="29">
        <v>0.5</v>
      </c>
    </row>
    <row r="8" spans="1:19" x14ac:dyDescent="0.3">
      <c r="B8" s="27" t="s">
        <v>7</v>
      </c>
      <c r="C8" s="28" t="s">
        <v>6</v>
      </c>
      <c r="D8" s="29">
        <v>0.6</v>
      </c>
      <c r="M8" s="1">
        <v>1</v>
      </c>
    </row>
    <row r="9" spans="1:19" x14ac:dyDescent="0.3">
      <c r="B9" s="27" t="s">
        <v>8</v>
      </c>
      <c r="C9" s="28" t="s">
        <v>6</v>
      </c>
      <c r="D9" s="29">
        <v>0.8</v>
      </c>
      <c r="K9" s="1">
        <v>0.5</v>
      </c>
    </row>
    <row r="10" spans="1:19" x14ac:dyDescent="0.3">
      <c r="B10" s="27" t="s">
        <v>9</v>
      </c>
      <c r="C10" s="28" t="s">
        <v>6</v>
      </c>
      <c r="D10" s="29">
        <v>0.6</v>
      </c>
    </row>
    <row r="11" spans="1:19" x14ac:dyDescent="0.3">
      <c r="B11" s="27" t="s">
        <v>10</v>
      </c>
      <c r="C11" s="28" t="s">
        <v>6</v>
      </c>
      <c r="D11" s="29">
        <v>0.2</v>
      </c>
      <c r="G11" s="1">
        <v>0.4</v>
      </c>
      <c r="K11" s="1">
        <v>0.7</v>
      </c>
    </row>
    <row r="12" spans="1:19" x14ac:dyDescent="0.3">
      <c r="B12" s="27" t="s">
        <v>11</v>
      </c>
      <c r="C12" s="28" t="s">
        <v>12</v>
      </c>
      <c r="D12" s="29">
        <v>0.7</v>
      </c>
      <c r="J12" s="1">
        <v>0.6</v>
      </c>
      <c r="N12" s="1">
        <v>0.85319999999999996</v>
      </c>
      <c r="Q12" s="1">
        <v>0.5</v>
      </c>
    </row>
    <row r="13" spans="1:19" x14ac:dyDescent="0.3">
      <c r="B13" s="27" t="s">
        <v>7</v>
      </c>
      <c r="C13" s="28" t="s">
        <v>12</v>
      </c>
      <c r="D13" s="29">
        <v>0.9</v>
      </c>
    </row>
    <row r="14" spans="1:19" x14ac:dyDescent="0.3">
      <c r="B14" s="27" t="s">
        <v>8</v>
      </c>
      <c r="C14" s="28" t="s">
        <v>12</v>
      </c>
      <c r="D14" s="29">
        <v>0.8</v>
      </c>
      <c r="J14" s="1">
        <v>0.9</v>
      </c>
      <c r="P14" s="1">
        <v>0.9</v>
      </c>
      <c r="S14" s="1">
        <f>Q50</f>
        <v>0.88905861083862014</v>
      </c>
    </row>
    <row r="15" spans="1:19" x14ac:dyDescent="0.3">
      <c r="B15" s="27" t="s">
        <v>9</v>
      </c>
      <c r="C15" s="28" t="s">
        <v>12</v>
      </c>
      <c r="D15" s="29">
        <v>0.4</v>
      </c>
      <c r="G15" s="1">
        <v>0.7</v>
      </c>
      <c r="J15" s="1">
        <v>0.8</v>
      </c>
    </row>
    <row r="16" spans="1:19" x14ac:dyDescent="0.3">
      <c r="B16" s="27" t="s">
        <v>10</v>
      </c>
      <c r="C16" s="28" t="s">
        <v>12</v>
      </c>
      <c r="D16" s="29">
        <v>0.2</v>
      </c>
    </row>
    <row r="17" spans="2:17" x14ac:dyDescent="0.3">
      <c r="B17" s="27" t="s">
        <v>13</v>
      </c>
      <c r="C17" s="28" t="s">
        <v>14</v>
      </c>
      <c r="D17" s="29">
        <v>0.5</v>
      </c>
      <c r="J17" s="1">
        <v>0.8</v>
      </c>
      <c r="P17" s="1">
        <v>0.9</v>
      </c>
    </row>
    <row r="18" spans="2:17" x14ac:dyDescent="0.3">
      <c r="B18" s="27" t="s">
        <v>6</v>
      </c>
      <c r="C18" s="28" t="s">
        <v>14</v>
      </c>
      <c r="D18" s="29">
        <v>0.9</v>
      </c>
    </row>
    <row r="19" spans="2:17" ht="15" thickBot="1" x14ac:dyDescent="0.35">
      <c r="B19" s="30" t="s">
        <v>12</v>
      </c>
      <c r="C19" s="31" t="s">
        <v>14</v>
      </c>
      <c r="D19" s="32">
        <v>0.9</v>
      </c>
      <c r="J19" s="1">
        <v>0.6</v>
      </c>
    </row>
    <row r="20" spans="2:17" x14ac:dyDescent="0.3">
      <c r="G20" s="1">
        <v>0.7</v>
      </c>
      <c r="J20" s="1">
        <v>0.4</v>
      </c>
    </row>
    <row r="22" spans="2:17" x14ac:dyDescent="0.3">
      <c r="J22" s="1">
        <v>0.2</v>
      </c>
      <c r="K22" s="1">
        <v>0.2</v>
      </c>
      <c r="N22" s="1">
        <v>0.87439999999999996</v>
      </c>
    </row>
    <row r="24" spans="2:17" x14ac:dyDescent="0.3">
      <c r="G24" s="1">
        <v>0.2</v>
      </c>
    </row>
    <row r="31" spans="2:17" ht="18" x14ac:dyDescent="0.35">
      <c r="K31" s="2" t="s">
        <v>15</v>
      </c>
      <c r="L31" s="2" t="s">
        <v>2</v>
      </c>
      <c r="M31" s="2" t="s">
        <v>3</v>
      </c>
      <c r="N31" s="2" t="s">
        <v>4</v>
      </c>
      <c r="O31" s="2" t="s">
        <v>16</v>
      </c>
    </row>
    <row r="32" spans="2:17" x14ac:dyDescent="0.3">
      <c r="B32" s="7" t="s">
        <v>19</v>
      </c>
      <c r="C32" s="8">
        <f>Q50</f>
        <v>0.88905861083862014</v>
      </c>
      <c r="D32" s="3"/>
      <c r="E32" s="3"/>
      <c r="K32" s="4">
        <v>1</v>
      </c>
      <c r="L32" s="4" t="s">
        <v>11</v>
      </c>
      <c r="M32" s="4" t="s">
        <v>6</v>
      </c>
      <c r="N32" s="4">
        <v>0.5</v>
      </c>
      <c r="O32" s="4">
        <f>K32*N32</f>
        <v>0.5</v>
      </c>
      <c r="P32" s="21" t="s">
        <v>17</v>
      </c>
      <c r="Q32" s="22">
        <f>SUM(O32:O36)</f>
        <v>1.9000000000000001</v>
      </c>
    </row>
    <row r="33" spans="2:17" x14ac:dyDescent="0.3">
      <c r="B33" s="7" t="s">
        <v>20</v>
      </c>
      <c r="C33" s="8">
        <v>0.75</v>
      </c>
      <c r="E33" s="5"/>
      <c r="K33" s="4">
        <v>0.4</v>
      </c>
      <c r="L33" s="4" t="s">
        <v>7</v>
      </c>
      <c r="M33" s="4" t="s">
        <v>6</v>
      </c>
      <c r="N33" s="4">
        <v>0.6</v>
      </c>
      <c r="O33" s="4">
        <f t="shared" ref="O33:O36" si="0">K33*N33</f>
        <v>0.24</v>
      </c>
      <c r="P33" s="21" t="s">
        <v>18</v>
      </c>
      <c r="Q33" s="22">
        <f>(1/(1+EXP(-Q32)))</f>
        <v>0.86989152563700212</v>
      </c>
    </row>
    <row r="34" spans="2:17" x14ac:dyDescent="0.3">
      <c r="B34" s="7" t="s">
        <v>21</v>
      </c>
      <c r="C34" s="7">
        <v>0.1</v>
      </c>
      <c r="E34" s="5"/>
      <c r="K34" s="4">
        <v>0.8</v>
      </c>
      <c r="L34" s="4" t="s">
        <v>8</v>
      </c>
      <c r="M34" s="4" t="s">
        <v>6</v>
      </c>
      <c r="N34" s="4">
        <v>0.8</v>
      </c>
      <c r="O34" s="4">
        <f t="shared" si="0"/>
        <v>0.64000000000000012</v>
      </c>
    </row>
    <row r="35" spans="2:17" x14ac:dyDescent="0.3">
      <c r="B35" s="7" t="s">
        <v>22</v>
      </c>
      <c r="C35" s="9">
        <f>C33-C34</f>
        <v>0.65</v>
      </c>
      <c r="E35" s="6"/>
      <c r="K35" s="4">
        <v>0.8</v>
      </c>
      <c r="L35" s="4" t="s">
        <v>9</v>
      </c>
      <c r="M35" s="4" t="s">
        <v>6</v>
      </c>
      <c r="N35" s="4">
        <v>0.6</v>
      </c>
      <c r="O35" s="4">
        <f t="shared" si="0"/>
        <v>0.48</v>
      </c>
    </row>
    <row r="36" spans="2:17" x14ac:dyDescent="0.3">
      <c r="B36" s="7" t="s">
        <v>23</v>
      </c>
      <c r="C36" s="9">
        <f>Q50*(1-Q50)*C35</f>
        <v>6.4111708266010037E-2</v>
      </c>
      <c r="K36" s="4">
        <v>0.2</v>
      </c>
      <c r="L36" s="4" t="s">
        <v>10</v>
      </c>
      <c r="M36" s="4" t="s">
        <v>6</v>
      </c>
      <c r="N36" s="4">
        <v>0.2</v>
      </c>
      <c r="O36" s="4">
        <f t="shared" si="0"/>
        <v>4.0000000000000008E-2</v>
      </c>
    </row>
    <row r="40" spans="2:17" ht="18" x14ac:dyDescent="0.35">
      <c r="H40" s="10"/>
      <c r="K40" s="2" t="s">
        <v>15</v>
      </c>
      <c r="L40" s="2" t="s">
        <v>2</v>
      </c>
      <c r="M40" s="2" t="s">
        <v>3</v>
      </c>
      <c r="N40" s="2" t="s">
        <v>4</v>
      </c>
      <c r="O40" s="2" t="s">
        <v>16</v>
      </c>
    </row>
    <row r="41" spans="2:17" x14ac:dyDescent="0.3">
      <c r="H41" s="11"/>
      <c r="K41" s="4">
        <v>1</v>
      </c>
      <c r="L41" s="4" t="s">
        <v>11</v>
      </c>
      <c r="M41" s="4" t="s">
        <v>12</v>
      </c>
      <c r="N41" s="4">
        <v>0.7</v>
      </c>
      <c r="O41" s="4">
        <f>K41*N41</f>
        <v>0.7</v>
      </c>
    </row>
    <row r="42" spans="2:17" x14ac:dyDescent="0.3">
      <c r="K42" s="4">
        <v>0.4</v>
      </c>
      <c r="L42" s="4" t="s">
        <v>7</v>
      </c>
      <c r="M42" s="4" t="s">
        <v>12</v>
      </c>
      <c r="N42" s="4">
        <v>0.9</v>
      </c>
      <c r="O42" s="4">
        <f t="shared" ref="O42:O45" si="1">K42*N42</f>
        <v>0.36000000000000004</v>
      </c>
      <c r="P42" s="21" t="s">
        <v>17</v>
      </c>
      <c r="Q42" s="22">
        <f>SUM(O41:O45)</f>
        <v>2.0600000000000005</v>
      </c>
    </row>
    <row r="43" spans="2:17" x14ac:dyDescent="0.3">
      <c r="B43" s="13" t="s">
        <v>24</v>
      </c>
      <c r="C43" s="7"/>
      <c r="D43" s="7"/>
      <c r="E43" s="7"/>
      <c r="F43" s="7"/>
      <c r="G43" s="7"/>
      <c r="K43" s="4">
        <v>0.8</v>
      </c>
      <c r="L43" s="4" t="s">
        <v>8</v>
      </c>
      <c r="M43" s="4" t="s">
        <v>12</v>
      </c>
      <c r="N43" s="4">
        <v>0.8</v>
      </c>
      <c r="O43" s="4">
        <f t="shared" si="1"/>
        <v>0.64000000000000012</v>
      </c>
      <c r="P43" s="21" t="s">
        <v>18</v>
      </c>
      <c r="Q43" s="22">
        <f>(1/(1+EXP(-Q42)))</f>
        <v>0.88695416992792109</v>
      </c>
    </row>
    <row r="44" spans="2:17" x14ac:dyDescent="0.3">
      <c r="B44" s="23" t="s">
        <v>2</v>
      </c>
      <c r="C44" s="23" t="s">
        <v>3</v>
      </c>
      <c r="D44" s="23" t="s">
        <v>25</v>
      </c>
      <c r="E44" s="23" t="s">
        <v>26</v>
      </c>
      <c r="F44" s="23" t="s">
        <v>27</v>
      </c>
      <c r="G44" s="23" t="s">
        <v>28</v>
      </c>
      <c r="K44" s="4">
        <v>0.8</v>
      </c>
      <c r="L44" s="4" t="s">
        <v>9</v>
      </c>
      <c r="M44" s="4" t="s">
        <v>12</v>
      </c>
      <c r="N44" s="4">
        <v>0.4</v>
      </c>
      <c r="O44" s="4">
        <f t="shared" si="1"/>
        <v>0.32000000000000006</v>
      </c>
    </row>
    <row r="45" spans="2:17" x14ac:dyDescent="0.3">
      <c r="B45" s="7" t="s">
        <v>13</v>
      </c>
      <c r="C45" s="7" t="s">
        <v>14</v>
      </c>
      <c r="D45" s="7">
        <v>1</v>
      </c>
      <c r="E45" s="15">
        <f>$C$34*$C$36*D45</f>
        <v>6.4111708266010037E-3</v>
      </c>
      <c r="F45" s="7">
        <v>0.5</v>
      </c>
      <c r="G45" s="15">
        <f>E45+F45</f>
        <v>0.50641117082660103</v>
      </c>
      <c r="K45" s="4">
        <v>0.2</v>
      </c>
      <c r="L45" s="4" t="s">
        <v>10</v>
      </c>
      <c r="M45" s="4" t="s">
        <v>12</v>
      </c>
      <c r="N45" s="4">
        <v>0.2</v>
      </c>
      <c r="O45" s="4">
        <f t="shared" si="1"/>
        <v>4.0000000000000008E-2</v>
      </c>
    </row>
    <row r="46" spans="2:17" x14ac:dyDescent="0.3">
      <c r="B46" s="7" t="s">
        <v>6</v>
      </c>
      <c r="C46" s="7" t="s">
        <v>14</v>
      </c>
      <c r="D46" s="16">
        <v>0.85320966019861766</v>
      </c>
      <c r="E46" s="15">
        <f>$C$34*$C$36*D46</f>
        <v>5.4700728824395332E-3</v>
      </c>
      <c r="F46" s="7">
        <v>0.9</v>
      </c>
      <c r="G46" s="15">
        <f>E46+F46</f>
        <v>0.90547007288243953</v>
      </c>
    </row>
    <row r="47" spans="2:17" x14ac:dyDescent="0.3">
      <c r="B47" s="7" t="s">
        <v>12</v>
      </c>
      <c r="C47" s="7" t="s">
        <v>14</v>
      </c>
      <c r="D47" s="16">
        <v>0.8743521434846544</v>
      </c>
      <c r="E47" s="15">
        <f>$C$34*$C$36*D47</f>
        <v>5.6056209544848709E-3</v>
      </c>
      <c r="F47" s="7">
        <v>0.9</v>
      </c>
      <c r="G47" s="15">
        <f>E47+F47</f>
        <v>0.90560562095448494</v>
      </c>
    </row>
    <row r="48" spans="2:17" ht="18" x14ac:dyDescent="0.35">
      <c r="B48" s="12"/>
      <c r="C48" s="12"/>
      <c r="D48" s="12"/>
      <c r="E48" s="12"/>
      <c r="F48" s="12"/>
      <c r="G48" s="12"/>
      <c r="K48" s="2" t="s">
        <v>15</v>
      </c>
      <c r="L48" s="2" t="s">
        <v>2</v>
      </c>
      <c r="M48" s="2" t="s">
        <v>3</v>
      </c>
      <c r="N48" s="2" t="s">
        <v>4</v>
      </c>
      <c r="O48" s="2" t="s">
        <v>16</v>
      </c>
    </row>
    <row r="49" spans="2:17" x14ac:dyDescent="0.3">
      <c r="B49" s="13" t="s">
        <v>29</v>
      </c>
      <c r="C49" s="7"/>
      <c r="D49" s="17"/>
      <c r="E49" s="7"/>
      <c r="F49" s="7"/>
      <c r="G49" s="7"/>
      <c r="K49" s="4">
        <v>1</v>
      </c>
      <c r="L49" s="18" t="s">
        <v>13</v>
      </c>
      <c r="M49" s="18" t="s">
        <v>14</v>
      </c>
      <c r="N49" s="4">
        <v>0.5</v>
      </c>
      <c r="O49" s="4">
        <f>K49*N49</f>
        <v>0.5</v>
      </c>
      <c r="P49" s="21" t="s">
        <v>17</v>
      </c>
      <c r="Q49" s="22">
        <f>SUM(O49:O51)</f>
        <v>2.0811611260084311</v>
      </c>
    </row>
    <row r="50" spans="2:17" x14ac:dyDescent="0.3">
      <c r="B50" s="19"/>
      <c r="C50" s="7"/>
      <c r="D50" s="20" t="s">
        <v>30</v>
      </c>
      <c r="E50" s="7">
        <f>K50*(1-K50)*(1-C34)*E45</f>
        <v>6.5305617869450706E-4</v>
      </c>
      <c r="F50" s="12"/>
      <c r="G50" s="7"/>
      <c r="K50" s="4">
        <f>Q33</f>
        <v>0.86989152563700212</v>
      </c>
      <c r="L50" s="18" t="s">
        <v>6</v>
      </c>
      <c r="M50" s="18" t="s">
        <v>14</v>
      </c>
      <c r="N50" s="4">
        <v>0.9</v>
      </c>
      <c r="O50" s="4">
        <f t="shared" ref="O50:O51" si="2">K50*N50</f>
        <v>0.7829023730733019</v>
      </c>
      <c r="P50" s="21" t="s">
        <v>18</v>
      </c>
      <c r="Q50" s="21">
        <f>(1/(1+EXP(-Q49)))</f>
        <v>0.88905861083862014</v>
      </c>
    </row>
    <row r="51" spans="2:17" x14ac:dyDescent="0.3">
      <c r="B51" s="14" t="s">
        <v>2</v>
      </c>
      <c r="C51" s="14" t="s">
        <v>3</v>
      </c>
      <c r="D51" s="14" t="s">
        <v>25</v>
      </c>
      <c r="E51" s="14" t="s">
        <v>26</v>
      </c>
      <c r="F51" s="14" t="s">
        <v>27</v>
      </c>
      <c r="G51" s="14" t="s">
        <v>28</v>
      </c>
      <c r="K51" s="4">
        <f>Q43</f>
        <v>0.88695416992792109</v>
      </c>
      <c r="L51" s="18" t="s">
        <v>12</v>
      </c>
      <c r="M51" s="18" t="s">
        <v>14</v>
      </c>
      <c r="N51" s="4">
        <v>0.9</v>
      </c>
      <c r="O51" s="4">
        <f t="shared" si="2"/>
        <v>0.79825875293512905</v>
      </c>
    </row>
    <row r="52" spans="2:17" x14ac:dyDescent="0.3">
      <c r="B52" s="7" t="s">
        <v>11</v>
      </c>
      <c r="C52" s="7" t="s">
        <v>6</v>
      </c>
      <c r="D52" s="7">
        <v>1</v>
      </c>
      <c r="E52" s="7">
        <f>$C$34*$E$50*D52</f>
        <v>6.5305617869450711E-5</v>
      </c>
      <c r="F52" s="7">
        <v>0.5</v>
      </c>
      <c r="G52" s="7">
        <f>F52+E52</f>
        <v>0.50006530561786944</v>
      </c>
    </row>
    <row r="53" spans="2:17" x14ac:dyDescent="0.3">
      <c r="B53" s="7" t="s">
        <v>7</v>
      </c>
      <c r="C53" s="7" t="s">
        <v>6</v>
      </c>
      <c r="D53" s="7">
        <v>0.4</v>
      </c>
      <c r="E53" s="7">
        <f>$C$34*$E$50*D53</f>
        <v>2.6122247147780287E-5</v>
      </c>
      <c r="F53" s="7">
        <v>0.6</v>
      </c>
      <c r="G53" s="7">
        <f>F53+E53</f>
        <v>0.6000261222471478</v>
      </c>
    </row>
    <row r="54" spans="2:17" x14ac:dyDescent="0.3">
      <c r="B54" s="7" t="s">
        <v>8</v>
      </c>
      <c r="C54" s="7" t="s">
        <v>6</v>
      </c>
      <c r="D54" s="7">
        <v>0.7</v>
      </c>
      <c r="E54" s="7">
        <f>$C$34*$E$50*D54</f>
        <v>4.5713932508615492E-5</v>
      </c>
      <c r="F54" s="7">
        <v>0.8</v>
      </c>
      <c r="G54" s="7">
        <f>F54+E54</f>
        <v>0.80004571393250867</v>
      </c>
    </row>
    <row r="55" spans="2:17" x14ac:dyDescent="0.3">
      <c r="B55" s="7" t="s">
        <v>9</v>
      </c>
      <c r="C55" s="7" t="s">
        <v>6</v>
      </c>
      <c r="D55" s="7">
        <v>0.7</v>
      </c>
      <c r="E55" s="7">
        <f>$C$34*$E$50*D55</f>
        <v>4.5713932508615492E-5</v>
      </c>
      <c r="F55" s="7">
        <v>0.6</v>
      </c>
      <c r="G55" s="7">
        <f>F55+E55</f>
        <v>0.60004571393250861</v>
      </c>
    </row>
    <row r="56" spans="2:17" x14ac:dyDescent="0.3">
      <c r="B56" s="7" t="s">
        <v>10</v>
      </c>
      <c r="C56" s="7" t="s">
        <v>6</v>
      </c>
      <c r="D56" s="7">
        <v>0.2</v>
      </c>
      <c r="E56" s="7">
        <f>$C$34*$E$50*D56</f>
        <v>1.3061123573890144E-5</v>
      </c>
      <c r="F56" s="7">
        <v>0.2</v>
      </c>
      <c r="G56" s="7">
        <f>F56+E56</f>
        <v>0.20001306112357389</v>
      </c>
    </row>
    <row r="57" spans="2:17" x14ac:dyDescent="0.3">
      <c r="B57" s="12"/>
      <c r="C57" s="12"/>
      <c r="D57" s="12"/>
      <c r="E57" s="12"/>
      <c r="F57" s="12"/>
      <c r="G57" s="12"/>
    </row>
    <row r="58" spans="2:17" x14ac:dyDescent="0.3">
      <c r="B58" s="12"/>
      <c r="C58" s="12"/>
      <c r="D58" s="12"/>
      <c r="E58" s="12"/>
      <c r="F58" s="12"/>
      <c r="G58" s="12"/>
    </row>
    <row r="59" spans="2:17" x14ac:dyDescent="0.3">
      <c r="B59" s="13" t="s">
        <v>31</v>
      </c>
      <c r="C59" s="7"/>
      <c r="D59" s="17"/>
      <c r="E59" s="7"/>
      <c r="F59" s="7"/>
      <c r="G59" s="7"/>
    </row>
    <row r="60" spans="2:17" x14ac:dyDescent="0.3">
      <c r="B60" s="19"/>
      <c r="C60" s="7"/>
      <c r="D60" s="20" t="s">
        <v>30</v>
      </c>
      <c r="E60" s="7">
        <f>K51*(1-K51)*(1-C34)*E45</f>
        <v>5.7854292278127937E-4</v>
      </c>
      <c r="F60" s="12"/>
      <c r="G60" s="7"/>
    </row>
    <row r="61" spans="2:17" x14ac:dyDescent="0.3">
      <c r="B61" s="14" t="s">
        <v>2</v>
      </c>
      <c r="C61" s="14" t="s">
        <v>3</v>
      </c>
      <c r="D61" s="14" t="s">
        <v>25</v>
      </c>
      <c r="E61" s="14" t="s">
        <v>26</v>
      </c>
      <c r="F61" s="14" t="s">
        <v>27</v>
      </c>
      <c r="G61" s="14" t="s">
        <v>28</v>
      </c>
    </row>
    <row r="62" spans="2:17" x14ac:dyDescent="0.3">
      <c r="B62" s="7" t="s">
        <v>11</v>
      </c>
      <c r="C62" s="7" t="s">
        <v>12</v>
      </c>
      <c r="D62" s="7">
        <v>1</v>
      </c>
      <c r="E62" s="7">
        <f>$C$34*$E$60*D62</f>
        <v>5.7854292278127941E-5</v>
      </c>
      <c r="F62" s="7">
        <v>0.7</v>
      </c>
      <c r="G62" s="7">
        <f>F62+E62</f>
        <v>0.70005785429227807</v>
      </c>
    </row>
    <row r="63" spans="2:17" x14ac:dyDescent="0.3">
      <c r="B63" s="7" t="s">
        <v>7</v>
      </c>
      <c r="C63" s="7" t="s">
        <v>12</v>
      </c>
      <c r="D63" s="7">
        <v>0.4</v>
      </c>
      <c r="E63" s="7">
        <f>$C$34*$E$60*D63</f>
        <v>2.3141716911251177E-5</v>
      </c>
      <c r="F63" s="7">
        <v>0.9</v>
      </c>
      <c r="G63" s="7">
        <f>F63+E63</f>
        <v>0.90002314171691122</v>
      </c>
    </row>
    <row r="64" spans="2:17" x14ac:dyDescent="0.3">
      <c r="B64" s="7" t="s">
        <v>8</v>
      </c>
      <c r="C64" s="7" t="s">
        <v>12</v>
      </c>
      <c r="D64" s="7">
        <v>0.7</v>
      </c>
      <c r="E64" s="7">
        <f>$C$34*$E$60*D64</f>
        <v>4.0498004594689556E-5</v>
      </c>
      <c r="F64" s="7">
        <v>0.8</v>
      </c>
      <c r="G64" s="7">
        <f>F64+E64</f>
        <v>0.80004049800459476</v>
      </c>
    </row>
    <row r="65" spans="2:7" x14ac:dyDescent="0.3">
      <c r="B65" s="7" t="s">
        <v>9</v>
      </c>
      <c r="C65" s="7" t="s">
        <v>12</v>
      </c>
      <c r="D65" s="7">
        <v>0.7</v>
      </c>
      <c r="E65" s="7">
        <f>$C$34*$E$60*D65</f>
        <v>4.0498004594689556E-5</v>
      </c>
      <c r="F65" s="7">
        <v>0.4</v>
      </c>
      <c r="G65" s="7">
        <f>F65+E65</f>
        <v>0.40004049800459474</v>
      </c>
    </row>
    <row r="66" spans="2:7" x14ac:dyDescent="0.3">
      <c r="B66" s="7" t="s">
        <v>10</v>
      </c>
      <c r="C66" s="7" t="s">
        <v>12</v>
      </c>
      <c r="D66" s="7">
        <v>0.2</v>
      </c>
      <c r="E66" s="7">
        <f>$C$34*$E$60*D66</f>
        <v>1.1570858455625588E-5</v>
      </c>
      <c r="F66" s="7">
        <v>0.2</v>
      </c>
      <c r="G66" s="7">
        <f>F66+E66</f>
        <v>0.20001157085845564</v>
      </c>
    </row>
    <row r="67" spans="2:7" x14ac:dyDescent="0.3">
      <c r="B67" s="12"/>
      <c r="C67" s="12"/>
      <c r="D67" s="12"/>
      <c r="E67" s="12"/>
      <c r="F67" s="12"/>
      <c r="G67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12</xdr:col>
                <xdr:colOff>441960</xdr:colOff>
                <xdr:row>1</xdr:row>
                <xdr:rowOff>22860</xdr:rowOff>
              </from>
              <to>
                <xdr:col>19</xdr:col>
                <xdr:colOff>213360</xdr:colOff>
                <xdr:row>4</xdr:row>
                <xdr:rowOff>144780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5B5-AFDA-4648-8D02-7746246019DB}">
  <dimension ref="A1:X67"/>
  <sheetViews>
    <sheetView workbookViewId="0">
      <selection activeCell="K11" sqref="K11"/>
    </sheetView>
  </sheetViews>
  <sheetFormatPr defaultRowHeight="14.4" x14ac:dyDescent="0.3"/>
  <cols>
    <col min="1" max="1" width="10.8867187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09375" style="1" bestFit="1" customWidth="1"/>
    <col min="6" max="6" width="9" style="1" bestFit="1" customWidth="1"/>
    <col min="7" max="7" width="12" style="1" bestFit="1" customWidth="1"/>
    <col min="8" max="9" width="8.88671875" style="1"/>
    <col min="10" max="11" width="9" style="1" bestFit="1" customWidth="1"/>
    <col min="12" max="12" width="8.88671875" style="1"/>
    <col min="13" max="17" width="9" style="1" bestFit="1" customWidth="1"/>
    <col min="18" max="18" width="8.88671875" style="1"/>
    <col min="19" max="19" width="9" style="1" bestFit="1" customWidth="1"/>
    <col min="20" max="24" width="8.88671875" style="1"/>
  </cols>
  <sheetData>
    <row r="1" spans="1:19" ht="15" thickBot="1" x14ac:dyDescent="0.35">
      <c r="A1" s="33"/>
      <c r="B1" s="33"/>
      <c r="C1" s="33"/>
    </row>
    <row r="2" spans="1:19" x14ac:dyDescent="0.3">
      <c r="A2" s="34" t="s">
        <v>0</v>
      </c>
      <c r="B2" s="35" t="s">
        <v>32</v>
      </c>
      <c r="C2" s="33"/>
    </row>
    <row r="3" spans="1:19" ht="15" thickBot="1" x14ac:dyDescent="0.35">
      <c r="A3" s="36" t="s">
        <v>1</v>
      </c>
      <c r="B3" s="37">
        <v>20048127</v>
      </c>
      <c r="C3" s="33"/>
    </row>
    <row r="4" spans="1:19" x14ac:dyDescent="0.3">
      <c r="A4" s="33"/>
      <c r="B4" s="33"/>
      <c r="C4" s="33"/>
    </row>
    <row r="5" spans="1:19" ht="15" thickBot="1" x14ac:dyDescent="0.35"/>
    <row r="6" spans="1:19" ht="17.399999999999999" x14ac:dyDescent="0.3">
      <c r="B6" s="24" t="s">
        <v>2</v>
      </c>
      <c r="C6" s="25" t="s">
        <v>3</v>
      </c>
      <c r="D6" s="26" t="s">
        <v>4</v>
      </c>
      <c r="G6" s="1">
        <v>1</v>
      </c>
    </row>
    <row r="7" spans="1:19" x14ac:dyDescent="0.3">
      <c r="B7" s="27" t="s">
        <v>5</v>
      </c>
      <c r="C7" s="28" t="s">
        <v>6</v>
      </c>
      <c r="D7" s="29">
        <v>0.5</v>
      </c>
    </row>
    <row r="8" spans="1:19" x14ac:dyDescent="0.3">
      <c r="B8" s="27" t="s">
        <v>7</v>
      </c>
      <c r="C8" s="28" t="s">
        <v>6</v>
      </c>
      <c r="D8" s="29">
        <v>0.6</v>
      </c>
      <c r="M8" s="1">
        <v>1</v>
      </c>
    </row>
    <row r="9" spans="1:19" x14ac:dyDescent="0.3">
      <c r="B9" s="27" t="s">
        <v>8</v>
      </c>
      <c r="C9" s="28" t="s">
        <v>6</v>
      </c>
      <c r="D9" s="29">
        <v>0.8</v>
      </c>
      <c r="K9" s="1">
        <v>0.5</v>
      </c>
    </row>
    <row r="10" spans="1:19" x14ac:dyDescent="0.3">
      <c r="B10" s="27" t="s">
        <v>9</v>
      </c>
      <c r="C10" s="28" t="s">
        <v>6</v>
      </c>
      <c r="D10" s="29">
        <v>0.6</v>
      </c>
    </row>
    <row r="11" spans="1:19" x14ac:dyDescent="0.3">
      <c r="B11" s="27" t="s">
        <v>10</v>
      </c>
      <c r="C11" s="28" t="s">
        <v>6</v>
      </c>
      <c r="D11" s="29">
        <v>0.2</v>
      </c>
      <c r="G11" s="1">
        <v>0.4</v>
      </c>
      <c r="K11" s="1">
        <v>0.7</v>
      </c>
    </row>
    <row r="12" spans="1:19" x14ac:dyDescent="0.3">
      <c r="B12" s="27" t="s">
        <v>11</v>
      </c>
      <c r="C12" s="28" t="s">
        <v>12</v>
      </c>
      <c r="D12" s="29">
        <v>0.7</v>
      </c>
      <c r="J12" s="1">
        <v>0.6</v>
      </c>
      <c r="K12" s="1">
        <v>0.7</v>
      </c>
      <c r="N12" s="1">
        <v>0.85319999999999996</v>
      </c>
      <c r="Q12" s="1">
        <v>0.5</v>
      </c>
    </row>
    <row r="13" spans="1:19" x14ac:dyDescent="0.3">
      <c r="B13" s="27" t="s">
        <v>7</v>
      </c>
      <c r="C13" s="28" t="s">
        <v>12</v>
      </c>
      <c r="D13" s="29">
        <v>0.9</v>
      </c>
    </row>
    <row r="14" spans="1:19" x14ac:dyDescent="0.3">
      <c r="B14" s="27" t="s">
        <v>8</v>
      </c>
      <c r="C14" s="28" t="s">
        <v>12</v>
      </c>
      <c r="D14" s="29">
        <v>0.8</v>
      </c>
      <c r="J14" s="1">
        <v>0.9</v>
      </c>
      <c r="P14" s="1">
        <v>0.9</v>
      </c>
      <c r="S14" s="1">
        <f>Q50</f>
        <v>0.88905861083862014</v>
      </c>
    </row>
    <row r="15" spans="1:19" x14ac:dyDescent="0.3">
      <c r="B15" s="27" t="s">
        <v>9</v>
      </c>
      <c r="C15" s="28" t="s">
        <v>12</v>
      </c>
      <c r="D15" s="29">
        <v>0.4</v>
      </c>
      <c r="G15" s="1">
        <v>0.8</v>
      </c>
      <c r="J15" s="1">
        <v>0.8</v>
      </c>
    </row>
    <row r="16" spans="1:19" x14ac:dyDescent="0.3">
      <c r="B16" s="27" t="s">
        <v>10</v>
      </c>
      <c r="C16" s="28" t="s">
        <v>12</v>
      </c>
      <c r="D16" s="29">
        <v>0.2</v>
      </c>
    </row>
    <row r="17" spans="2:17" x14ac:dyDescent="0.3">
      <c r="B17" s="27" t="s">
        <v>13</v>
      </c>
      <c r="C17" s="28" t="s">
        <v>14</v>
      </c>
      <c r="D17" s="29">
        <v>0.5</v>
      </c>
      <c r="J17" s="1">
        <v>0.8</v>
      </c>
      <c r="P17" s="1">
        <v>0.9</v>
      </c>
    </row>
    <row r="18" spans="2:17" x14ac:dyDescent="0.3">
      <c r="B18" s="27" t="s">
        <v>6</v>
      </c>
      <c r="C18" s="28" t="s">
        <v>14</v>
      </c>
      <c r="D18" s="29">
        <v>0.9</v>
      </c>
    </row>
    <row r="19" spans="2:17" ht="15" thickBot="1" x14ac:dyDescent="0.35">
      <c r="B19" s="30" t="s">
        <v>12</v>
      </c>
      <c r="C19" s="31" t="s">
        <v>14</v>
      </c>
      <c r="D19" s="32">
        <v>0.9</v>
      </c>
      <c r="J19" s="1">
        <v>0.6</v>
      </c>
    </row>
    <row r="20" spans="2:17" x14ac:dyDescent="0.3">
      <c r="G20" s="1">
        <v>0.8</v>
      </c>
      <c r="J20" s="1">
        <v>0.4</v>
      </c>
    </row>
    <row r="22" spans="2:17" x14ac:dyDescent="0.3">
      <c r="J22" s="1">
        <v>0.2</v>
      </c>
      <c r="K22" s="1">
        <v>0.2</v>
      </c>
      <c r="N22" s="1">
        <v>0.87439999999999996</v>
      </c>
    </row>
    <row r="24" spans="2:17" x14ac:dyDescent="0.3">
      <c r="G24" s="1">
        <v>0.2</v>
      </c>
    </row>
    <row r="31" spans="2:17" ht="18" x14ac:dyDescent="0.35">
      <c r="K31" s="2" t="s">
        <v>15</v>
      </c>
      <c r="L31" s="2" t="s">
        <v>2</v>
      </c>
      <c r="M31" s="2" t="s">
        <v>3</v>
      </c>
      <c r="N31" s="2" t="s">
        <v>4</v>
      </c>
      <c r="O31" s="2" t="s">
        <v>16</v>
      </c>
    </row>
    <row r="32" spans="2:17" x14ac:dyDescent="0.3">
      <c r="B32" s="7" t="s">
        <v>19</v>
      </c>
      <c r="C32" s="8">
        <f>Q50</f>
        <v>0.88905861083862014</v>
      </c>
      <c r="D32" s="3"/>
      <c r="E32" s="3"/>
      <c r="K32" s="4">
        <v>1</v>
      </c>
      <c r="L32" s="4" t="s">
        <v>11</v>
      </c>
      <c r="M32" s="4" t="s">
        <v>6</v>
      </c>
      <c r="N32" s="4">
        <v>0.5</v>
      </c>
      <c r="O32" s="4">
        <f>K32*N32</f>
        <v>0.5</v>
      </c>
      <c r="P32" s="21" t="s">
        <v>17</v>
      </c>
      <c r="Q32" s="22">
        <f>SUM(O32:O36)</f>
        <v>1.9000000000000001</v>
      </c>
    </row>
    <row r="33" spans="2:17" x14ac:dyDescent="0.3">
      <c r="B33" s="7" t="s">
        <v>20</v>
      </c>
      <c r="C33" s="8">
        <v>0.85</v>
      </c>
      <c r="E33" s="5"/>
      <c r="K33" s="4">
        <v>0.4</v>
      </c>
      <c r="L33" s="4" t="s">
        <v>7</v>
      </c>
      <c r="M33" s="4" t="s">
        <v>6</v>
      </c>
      <c r="N33" s="4">
        <v>0.6</v>
      </c>
      <c r="O33" s="4">
        <f t="shared" ref="O33:O36" si="0">K33*N33</f>
        <v>0.24</v>
      </c>
      <c r="P33" s="21" t="s">
        <v>18</v>
      </c>
      <c r="Q33" s="22">
        <f>(1/(1+EXP(-Q32)))</f>
        <v>0.86989152563700212</v>
      </c>
    </row>
    <row r="34" spans="2:17" x14ac:dyDescent="0.3">
      <c r="B34" s="7" t="s">
        <v>21</v>
      </c>
      <c r="C34" s="7">
        <v>0.1</v>
      </c>
      <c r="E34" s="5"/>
      <c r="K34" s="4">
        <v>0.8</v>
      </c>
      <c r="L34" s="4" t="s">
        <v>8</v>
      </c>
      <c r="M34" s="4" t="s">
        <v>6</v>
      </c>
      <c r="N34" s="4">
        <v>0.8</v>
      </c>
      <c r="O34" s="4">
        <f t="shared" si="0"/>
        <v>0.64000000000000012</v>
      </c>
    </row>
    <row r="35" spans="2:17" x14ac:dyDescent="0.3">
      <c r="B35" s="7" t="s">
        <v>22</v>
      </c>
      <c r="C35" s="9">
        <f>C33-C34</f>
        <v>0.75</v>
      </c>
      <c r="E35" s="6"/>
      <c r="K35" s="4">
        <v>0.8</v>
      </c>
      <c r="L35" s="4" t="s">
        <v>9</v>
      </c>
      <c r="M35" s="4" t="s">
        <v>6</v>
      </c>
      <c r="N35" s="4">
        <v>0.6</v>
      </c>
      <c r="O35" s="4">
        <f t="shared" si="0"/>
        <v>0.48</v>
      </c>
    </row>
    <row r="36" spans="2:17" x14ac:dyDescent="0.3">
      <c r="B36" s="7" t="s">
        <v>23</v>
      </c>
      <c r="C36" s="9">
        <f>Q50*(1-Q50)*C35</f>
        <v>7.3975047999242344E-2</v>
      </c>
      <c r="K36" s="4">
        <v>0.2</v>
      </c>
      <c r="L36" s="4" t="s">
        <v>10</v>
      </c>
      <c r="M36" s="4" t="s">
        <v>6</v>
      </c>
      <c r="N36" s="4">
        <v>0.2</v>
      </c>
      <c r="O36" s="4">
        <f t="shared" si="0"/>
        <v>4.0000000000000008E-2</v>
      </c>
    </row>
    <row r="40" spans="2:17" ht="18" x14ac:dyDescent="0.35">
      <c r="H40" s="10"/>
      <c r="K40" s="2" t="s">
        <v>15</v>
      </c>
      <c r="L40" s="2" t="s">
        <v>2</v>
      </c>
      <c r="M40" s="2" t="s">
        <v>3</v>
      </c>
      <c r="N40" s="2" t="s">
        <v>4</v>
      </c>
      <c r="O40" s="2" t="s">
        <v>16</v>
      </c>
    </row>
    <row r="41" spans="2:17" x14ac:dyDescent="0.3">
      <c r="H41" s="11"/>
      <c r="K41" s="4">
        <v>1</v>
      </c>
      <c r="L41" s="4" t="s">
        <v>11</v>
      </c>
      <c r="M41" s="4" t="s">
        <v>12</v>
      </c>
      <c r="N41" s="4">
        <v>0.7</v>
      </c>
      <c r="O41" s="4">
        <f>K41*N41</f>
        <v>0.7</v>
      </c>
    </row>
    <row r="42" spans="2:17" x14ac:dyDescent="0.3">
      <c r="K42" s="4">
        <v>0.4</v>
      </c>
      <c r="L42" s="4" t="s">
        <v>7</v>
      </c>
      <c r="M42" s="4" t="s">
        <v>12</v>
      </c>
      <c r="N42" s="4">
        <v>0.9</v>
      </c>
      <c r="O42" s="4">
        <f t="shared" ref="O42:O45" si="1">K42*N42</f>
        <v>0.36000000000000004</v>
      </c>
      <c r="P42" s="21" t="s">
        <v>17</v>
      </c>
      <c r="Q42" s="22">
        <f>SUM(O41:O45)</f>
        <v>2.0600000000000005</v>
      </c>
    </row>
    <row r="43" spans="2:17" x14ac:dyDescent="0.3">
      <c r="B43" s="13" t="s">
        <v>24</v>
      </c>
      <c r="C43" s="7"/>
      <c r="D43" s="7"/>
      <c r="E43" s="7"/>
      <c r="F43" s="7"/>
      <c r="G43" s="7"/>
      <c r="K43" s="4">
        <v>0.8</v>
      </c>
      <c r="L43" s="4" t="s">
        <v>8</v>
      </c>
      <c r="M43" s="4" t="s">
        <v>12</v>
      </c>
      <c r="N43" s="4">
        <v>0.8</v>
      </c>
      <c r="O43" s="4">
        <f t="shared" si="1"/>
        <v>0.64000000000000012</v>
      </c>
      <c r="P43" s="21" t="s">
        <v>18</v>
      </c>
      <c r="Q43" s="22">
        <f>(1/(1+EXP(-Q42)))</f>
        <v>0.88695416992792109</v>
      </c>
    </row>
    <row r="44" spans="2:17" x14ac:dyDescent="0.3">
      <c r="B44" s="23" t="s">
        <v>2</v>
      </c>
      <c r="C44" s="23" t="s">
        <v>3</v>
      </c>
      <c r="D44" s="23" t="s">
        <v>25</v>
      </c>
      <c r="E44" s="23" t="s">
        <v>26</v>
      </c>
      <c r="F44" s="23" t="s">
        <v>27</v>
      </c>
      <c r="G44" s="23" t="s">
        <v>28</v>
      </c>
      <c r="K44" s="4">
        <v>0.8</v>
      </c>
      <c r="L44" s="4" t="s">
        <v>9</v>
      </c>
      <c r="M44" s="4" t="s">
        <v>12</v>
      </c>
      <c r="N44" s="4">
        <v>0.4</v>
      </c>
      <c r="O44" s="4">
        <f t="shared" si="1"/>
        <v>0.32000000000000006</v>
      </c>
    </row>
    <row r="45" spans="2:17" x14ac:dyDescent="0.3">
      <c r="B45" s="7" t="s">
        <v>13</v>
      </c>
      <c r="C45" s="7" t="s">
        <v>14</v>
      </c>
      <c r="D45" s="7">
        <v>1</v>
      </c>
      <c r="E45" s="15">
        <f>$C$34*$C$36*D45</f>
        <v>7.3975047999242345E-3</v>
      </c>
      <c r="F45" s="7">
        <v>0.5</v>
      </c>
      <c r="G45" s="15">
        <f>E45+F45</f>
        <v>0.50739750479992418</v>
      </c>
      <c r="K45" s="4">
        <v>0.2</v>
      </c>
      <c r="L45" s="4" t="s">
        <v>10</v>
      </c>
      <c r="M45" s="4" t="s">
        <v>12</v>
      </c>
      <c r="N45" s="4">
        <v>0.2</v>
      </c>
      <c r="O45" s="4">
        <f t="shared" si="1"/>
        <v>4.0000000000000008E-2</v>
      </c>
    </row>
    <row r="46" spans="2:17" x14ac:dyDescent="0.3">
      <c r="B46" s="7" t="s">
        <v>6</v>
      </c>
      <c r="C46" s="7" t="s">
        <v>14</v>
      </c>
      <c r="D46" s="16">
        <v>0.85320966019861766</v>
      </c>
      <c r="E46" s="15">
        <f>$C$34*$C$36*D46</f>
        <v>6.3116225566609997E-3</v>
      </c>
      <c r="F46" s="7">
        <v>0.9</v>
      </c>
      <c r="G46" s="15">
        <f>E46+F46</f>
        <v>0.90631162255666098</v>
      </c>
    </row>
    <row r="47" spans="2:17" x14ac:dyDescent="0.3">
      <c r="B47" s="7" t="s">
        <v>12</v>
      </c>
      <c r="C47" s="7" t="s">
        <v>14</v>
      </c>
      <c r="D47" s="16">
        <v>0.8743521434846544</v>
      </c>
      <c r="E47" s="15">
        <f>$C$34*$C$36*D47</f>
        <v>6.4680241782517738E-3</v>
      </c>
      <c r="F47" s="7">
        <v>0.9</v>
      </c>
      <c r="G47" s="15">
        <f>E47+F47</f>
        <v>0.90646802417825179</v>
      </c>
    </row>
    <row r="48" spans="2:17" ht="18" x14ac:dyDescent="0.35">
      <c r="B48" s="12"/>
      <c r="C48" s="12"/>
      <c r="D48" s="12"/>
      <c r="E48" s="12"/>
      <c r="F48" s="12"/>
      <c r="G48" s="12"/>
      <c r="K48" s="2" t="s">
        <v>15</v>
      </c>
      <c r="L48" s="2" t="s">
        <v>2</v>
      </c>
      <c r="M48" s="2" t="s">
        <v>3</v>
      </c>
      <c r="N48" s="2" t="s">
        <v>4</v>
      </c>
      <c r="O48" s="2" t="s">
        <v>16</v>
      </c>
    </row>
    <row r="49" spans="2:17" x14ac:dyDescent="0.3">
      <c r="B49" s="13" t="s">
        <v>29</v>
      </c>
      <c r="C49" s="7"/>
      <c r="D49" s="17"/>
      <c r="E49" s="7"/>
      <c r="F49" s="7"/>
      <c r="G49" s="7"/>
      <c r="K49" s="4">
        <v>1</v>
      </c>
      <c r="L49" s="18" t="s">
        <v>13</v>
      </c>
      <c r="M49" s="18" t="s">
        <v>14</v>
      </c>
      <c r="N49" s="4">
        <v>0.5</v>
      </c>
      <c r="O49" s="4">
        <f>K49*N49</f>
        <v>0.5</v>
      </c>
      <c r="P49" s="21" t="s">
        <v>17</v>
      </c>
      <c r="Q49" s="22">
        <f>SUM(O49:O51)</f>
        <v>2.0811611260084311</v>
      </c>
    </row>
    <row r="50" spans="2:17" x14ac:dyDescent="0.3">
      <c r="B50" s="19"/>
      <c r="C50" s="7"/>
      <c r="D50" s="20" t="s">
        <v>30</v>
      </c>
      <c r="E50" s="7">
        <f>K50*(1-K50)*(1-C34)*E45</f>
        <v>7.5352636003212349E-4</v>
      </c>
      <c r="F50" s="12"/>
      <c r="G50" s="7"/>
      <c r="K50" s="4">
        <f>Q33</f>
        <v>0.86989152563700212</v>
      </c>
      <c r="L50" s="18" t="s">
        <v>6</v>
      </c>
      <c r="M50" s="18" t="s">
        <v>14</v>
      </c>
      <c r="N50" s="4">
        <v>0.9</v>
      </c>
      <c r="O50" s="4">
        <f t="shared" ref="O50:O51" si="2">K50*N50</f>
        <v>0.7829023730733019</v>
      </c>
      <c r="P50" s="21" t="s">
        <v>18</v>
      </c>
      <c r="Q50" s="21">
        <f>(1/(1+EXP(-Q49)))</f>
        <v>0.88905861083862014</v>
      </c>
    </row>
    <row r="51" spans="2:17" x14ac:dyDescent="0.3">
      <c r="B51" s="14" t="s">
        <v>2</v>
      </c>
      <c r="C51" s="14" t="s">
        <v>3</v>
      </c>
      <c r="D51" s="14" t="s">
        <v>25</v>
      </c>
      <c r="E51" s="14" t="s">
        <v>26</v>
      </c>
      <c r="F51" s="14" t="s">
        <v>27</v>
      </c>
      <c r="G51" s="14" t="s">
        <v>28</v>
      </c>
      <c r="K51" s="4">
        <f>Q43</f>
        <v>0.88695416992792109</v>
      </c>
      <c r="L51" s="18" t="s">
        <v>12</v>
      </c>
      <c r="M51" s="18" t="s">
        <v>14</v>
      </c>
      <c r="N51" s="4">
        <v>0.9</v>
      </c>
      <c r="O51" s="4">
        <f t="shared" si="2"/>
        <v>0.79825875293512905</v>
      </c>
    </row>
    <row r="52" spans="2:17" x14ac:dyDescent="0.3">
      <c r="B52" s="7" t="s">
        <v>11</v>
      </c>
      <c r="C52" s="7" t="s">
        <v>6</v>
      </c>
      <c r="D52" s="7">
        <v>1</v>
      </c>
      <c r="E52" s="7">
        <f>$C$34*$E$50*D52</f>
        <v>7.5352636003212355E-5</v>
      </c>
      <c r="F52" s="7">
        <v>0.5</v>
      </c>
      <c r="G52" s="7">
        <f>F52+E52</f>
        <v>0.50007535263600322</v>
      </c>
    </row>
    <row r="53" spans="2:17" x14ac:dyDescent="0.3">
      <c r="B53" s="7" t="s">
        <v>7</v>
      </c>
      <c r="C53" s="7" t="s">
        <v>6</v>
      </c>
      <c r="D53" s="7">
        <v>0.4</v>
      </c>
      <c r="E53" s="7">
        <f>$C$34*$E$50*D53</f>
        <v>3.0141054401284945E-5</v>
      </c>
      <c r="F53" s="7">
        <v>0.6</v>
      </c>
      <c r="G53" s="7">
        <f>F53+E53</f>
        <v>0.60003014105440122</v>
      </c>
    </row>
    <row r="54" spans="2:17" x14ac:dyDescent="0.3">
      <c r="B54" s="7" t="s">
        <v>8</v>
      </c>
      <c r="C54" s="7" t="s">
        <v>6</v>
      </c>
      <c r="D54" s="7">
        <v>0.7</v>
      </c>
      <c r="E54" s="7">
        <f>$C$34*$E$50*D54</f>
        <v>5.2746845202248643E-5</v>
      </c>
      <c r="F54" s="7">
        <v>0.8</v>
      </c>
      <c r="G54" s="7">
        <f>F54+E54</f>
        <v>0.80005274684520233</v>
      </c>
    </row>
    <row r="55" spans="2:17" x14ac:dyDescent="0.3">
      <c r="B55" s="7" t="s">
        <v>9</v>
      </c>
      <c r="C55" s="7" t="s">
        <v>6</v>
      </c>
      <c r="D55" s="7">
        <v>0.7</v>
      </c>
      <c r="E55" s="7">
        <f>$C$34*$E$50*D55</f>
        <v>5.2746845202248643E-5</v>
      </c>
      <c r="F55" s="7">
        <v>0.6</v>
      </c>
      <c r="G55" s="7">
        <f>F55+E55</f>
        <v>0.60005274684520227</v>
      </c>
    </row>
    <row r="56" spans="2:17" x14ac:dyDescent="0.3">
      <c r="B56" s="7" t="s">
        <v>10</v>
      </c>
      <c r="C56" s="7" t="s">
        <v>6</v>
      </c>
      <c r="D56" s="7">
        <v>0.2</v>
      </c>
      <c r="E56" s="7">
        <f>$C$34*$E$50*D56</f>
        <v>1.5070527200642472E-5</v>
      </c>
      <c r="F56" s="7">
        <v>0.2</v>
      </c>
      <c r="G56" s="7">
        <f>F56+E56</f>
        <v>0.20001507052720066</v>
      </c>
    </row>
    <row r="57" spans="2:17" x14ac:dyDescent="0.3">
      <c r="B57" s="12"/>
      <c r="C57" s="12"/>
      <c r="D57" s="12"/>
      <c r="E57" s="12"/>
      <c r="F57" s="12"/>
      <c r="G57" s="12"/>
    </row>
    <row r="58" spans="2:17" x14ac:dyDescent="0.3">
      <c r="B58" s="12"/>
      <c r="C58" s="12"/>
      <c r="D58" s="12"/>
      <c r="E58" s="12"/>
      <c r="F58" s="12"/>
      <c r="G58" s="12"/>
    </row>
    <row r="59" spans="2:17" x14ac:dyDescent="0.3">
      <c r="B59" s="13" t="s">
        <v>31</v>
      </c>
      <c r="C59" s="7"/>
      <c r="D59" s="17"/>
      <c r="E59" s="7"/>
      <c r="F59" s="7"/>
      <c r="G59" s="7"/>
    </row>
    <row r="60" spans="2:17" x14ac:dyDescent="0.3">
      <c r="B60" s="19"/>
      <c r="C60" s="7"/>
      <c r="D60" s="20" t="s">
        <v>30</v>
      </c>
      <c r="E60" s="7">
        <f>K51*(1-K51)*(1-C34)*E45</f>
        <v>6.6754952628609156E-4</v>
      </c>
      <c r="F60" s="12"/>
      <c r="G60" s="7"/>
    </row>
    <row r="61" spans="2:17" x14ac:dyDescent="0.3">
      <c r="B61" s="14" t="s">
        <v>2</v>
      </c>
      <c r="C61" s="14" t="s">
        <v>3</v>
      </c>
      <c r="D61" s="14" t="s">
        <v>25</v>
      </c>
      <c r="E61" s="14" t="s">
        <v>26</v>
      </c>
      <c r="F61" s="14" t="s">
        <v>27</v>
      </c>
      <c r="G61" s="14" t="s">
        <v>28</v>
      </c>
    </row>
    <row r="62" spans="2:17" x14ac:dyDescent="0.3">
      <c r="B62" s="7" t="s">
        <v>11</v>
      </c>
      <c r="C62" s="7" t="s">
        <v>12</v>
      </c>
      <c r="D62" s="7">
        <v>1</v>
      </c>
      <c r="E62" s="7">
        <f>$C$34*$E$60*D62</f>
        <v>6.6754952628609153E-5</v>
      </c>
      <c r="F62" s="7">
        <v>0.7</v>
      </c>
      <c r="G62" s="7">
        <f>F62+E62</f>
        <v>0.7000667549526286</v>
      </c>
    </row>
    <row r="63" spans="2:17" x14ac:dyDescent="0.3">
      <c r="B63" s="7" t="s">
        <v>7</v>
      </c>
      <c r="C63" s="7" t="s">
        <v>12</v>
      </c>
      <c r="D63" s="7">
        <v>0.4</v>
      </c>
      <c r="E63" s="7">
        <f>$C$34*$E$60*D63</f>
        <v>2.6701981051443663E-5</v>
      </c>
      <c r="F63" s="7">
        <v>0.9</v>
      </c>
      <c r="G63" s="7">
        <f>F63+E63</f>
        <v>0.9000267019810515</v>
      </c>
    </row>
    <row r="64" spans="2:17" x14ac:dyDescent="0.3">
      <c r="B64" s="7" t="s">
        <v>8</v>
      </c>
      <c r="C64" s="7" t="s">
        <v>12</v>
      </c>
      <c r="D64" s="7">
        <v>0.7</v>
      </c>
      <c r="E64" s="7">
        <f>$C$34*$E$60*D64</f>
        <v>4.6728466840026404E-5</v>
      </c>
      <c r="F64" s="7">
        <v>0.8</v>
      </c>
      <c r="G64" s="7">
        <f>F64+E64</f>
        <v>0.80004672846684011</v>
      </c>
    </row>
    <row r="65" spans="2:7" x14ac:dyDescent="0.3">
      <c r="B65" s="7" t="s">
        <v>9</v>
      </c>
      <c r="C65" s="7" t="s">
        <v>12</v>
      </c>
      <c r="D65" s="7">
        <v>0.7</v>
      </c>
      <c r="E65" s="7">
        <f>$C$34*$E$60*D65</f>
        <v>4.6728466840026404E-5</v>
      </c>
      <c r="F65" s="7">
        <v>0.4</v>
      </c>
      <c r="G65" s="7">
        <f>F65+E65</f>
        <v>0.40004672846684003</v>
      </c>
    </row>
    <row r="66" spans="2:7" x14ac:dyDescent="0.3">
      <c r="B66" s="7" t="s">
        <v>10</v>
      </c>
      <c r="C66" s="7" t="s">
        <v>12</v>
      </c>
      <c r="D66" s="7">
        <v>0.2</v>
      </c>
      <c r="E66" s="7">
        <f>$C$34*$E$60*D66</f>
        <v>1.3350990525721831E-5</v>
      </c>
      <c r="F66" s="7">
        <v>0.2</v>
      </c>
      <c r="G66" s="7">
        <f>F66+E66</f>
        <v>0.20001335099052572</v>
      </c>
    </row>
    <row r="67" spans="2:7" x14ac:dyDescent="0.3">
      <c r="B67" s="12"/>
      <c r="C67" s="12"/>
      <c r="D67" s="12"/>
      <c r="E67" s="12"/>
      <c r="F67" s="12"/>
      <c r="G67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 sizeWithCells="1">
              <from>
                <xdr:col>12</xdr:col>
                <xdr:colOff>441960</xdr:colOff>
                <xdr:row>1</xdr:row>
                <xdr:rowOff>22860</xdr:rowOff>
              </from>
              <to>
                <xdr:col>19</xdr:col>
                <xdr:colOff>213360</xdr:colOff>
                <xdr:row>4</xdr:row>
                <xdr:rowOff>144780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Bhagawat Chapagain</cp:lastModifiedBy>
  <dcterms:created xsi:type="dcterms:W3CDTF">2015-06-05T18:17:20Z</dcterms:created>
  <dcterms:modified xsi:type="dcterms:W3CDTF">2024-12-15T03:28:44Z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2024-12-15T03:22:29Z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52fd9500-e362-4c07-99f4-306c81be5399</vt:lpwstr>
  </property>
  <property fmtid="{D5CDD505-2E9C-101B-9397-08002B2CF9AE}" pid="8" name="MSIP_Label_a73fd474-4f3c-44ed-88fb-5cc4bd2471bf_ContentBits">
    <vt:lpwstr>0</vt:lpwstr>
  </property>
</Properties>
</file>