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4allcom-my.sharepoint.com/personal/kbialowas_bc4all_com/Documents/bc4all-customers/ITJobsManagement/ITJobsManagement/layouts/"/>
    </mc:Choice>
  </mc:AlternateContent>
  <xr:revisionPtr revIDLastSave="24" documentId="13_ncr:1_{BC27E47D-6309-46E4-BD69-41F6D2E8D3D5}" xr6:coauthVersionLast="47" xr6:coauthVersionMax="47" xr10:uidLastSave="{295489AF-DAC7-40F6-BCBF-4D46F1FB2C08}"/>
  <bookViews>
    <workbookView xWindow="-110" yWindow="-110" windowWidth="22780" windowHeight="14540" activeTab="1" xr2:uid="{00000000-000D-0000-FFFF-FFFF00000000}"/>
  </bookViews>
  <sheets>
    <sheet name="ResourceStatistics" sheetId="6" r:id="rId1"/>
    <sheet name="Data" sheetId="1" r:id="rId2"/>
    <sheet name="CompanyReport" sheetId="3" r:id="rId3"/>
    <sheet name="CurrencySetup" sheetId="2" r:id="rId4"/>
  </sheets>
  <definedNames>
    <definedName name="_xlcn.WorksheetConnection_JobReportedHours.xlsxData" hidden="1">Data[]</definedName>
  </definedNames>
  <calcPr calcId="191029" forceFullCalc="1"/>
  <pivotCaches>
    <pivotCache cacheId="4" r:id="rId5"/>
  </pivotCaches>
  <extLst>
    <ext xmlns:x15="http://schemas.microsoft.com/office/spreadsheetml/2010/11/main" uri="{FCE2AD5D-F65C-4FA6-A056-5C36A1767C68}">
      <x15:dataModel>
        <x15:modelTables>
          <x15:modelTable id="Data" name="Data" connection="WorksheetConnection_Job - Reported Hours.xlsx!Dat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3" i="3" l="1"/>
  <c r="B22" i="3"/>
  <c r="B9" i="3"/>
  <c r="B3" i="3"/>
  <c r="B2" i="3"/>
  <c r="B7" i="3"/>
  <c r="B2" i="2" a="1"/>
  <c r="B2" i="2" s="1"/>
  <c r="C9" i="3" s="1" a="1"/>
  <c r="C9" i="3" s="1"/>
  <c r="B17" i="3" l="1"/>
  <c r="B16" i="3"/>
  <c r="C16" i="3" s="1" a="1"/>
  <c r="C16" i="3" s="1"/>
  <c r="B10" i="3"/>
  <c r="C10" i="3" s="1" a="1"/>
  <c r="C10" i="3" s="1"/>
  <c r="C8" i="3" a="1"/>
  <c r="C8" i="3" s="1"/>
  <c r="C7" i="3" a="1"/>
  <c r="C7" i="3" s="1"/>
  <c r="B18" i="3" l="1"/>
  <c r="C17" i="3" a="1"/>
  <c r="C17" i="3" s="1"/>
  <c r="C18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E19482-DD40-4FDE-BED1-5E3AD949B63E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66C00C1-2B3D-4203-8EFD-092EA7813E0D}" name="WorksheetConnection_Job - Reported Hours.xlsx!Data" type="102" refreshedVersion="7" minRefreshableVersion="5">
    <extLst>
      <ext xmlns:x15="http://schemas.microsoft.com/office/spreadsheetml/2010/11/main" uri="{DE250136-89BD-433C-8126-D09CA5730AF9}">
        <x15:connection id="Data">
          <x15:rangePr sourceName="_xlcn.WorksheetConnection_JobReportedHours.xlsxData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<sst xmlns="http://schemas.openxmlformats.org/spreadsheetml/2006/main" count="43" uniqueCount="40">
  <si>
    <t>Planning_Date</t>
  </si>
  <si>
    <t>JobNo</t>
  </si>
  <si>
    <t>JobTaskNo</t>
  </si>
  <si>
    <t>LineType</t>
  </si>
  <si>
    <t>No</t>
  </si>
  <si>
    <t>WorkTypeCode</t>
  </si>
  <si>
    <t>Quantity</t>
  </si>
  <si>
    <t>UnitCost</t>
  </si>
  <si>
    <t>UnitPrice</t>
  </si>
  <si>
    <t>TotalCost</t>
  </si>
  <si>
    <t>TotalPrice</t>
  </si>
  <si>
    <t>MNB_Paid</t>
  </si>
  <si>
    <t>Currency Pair</t>
  </si>
  <si>
    <t>Price</t>
  </si>
  <si>
    <t>Period Start</t>
  </si>
  <si>
    <t>Period End</t>
  </si>
  <si>
    <t>Report for Dates</t>
  </si>
  <si>
    <t>Statement for the period</t>
  </si>
  <si>
    <t>USD</t>
  </si>
  <si>
    <t>PLN</t>
  </si>
  <si>
    <t>Currency</t>
  </si>
  <si>
    <t>Resource Costs</t>
  </si>
  <si>
    <t>Resource Price</t>
  </si>
  <si>
    <t>Balance</t>
  </si>
  <si>
    <t>General Costs</t>
  </si>
  <si>
    <t>Paid</t>
  </si>
  <si>
    <t>Not Paid</t>
  </si>
  <si>
    <t>To Pay</t>
  </si>
  <si>
    <t>Resource Payments for period</t>
  </si>
  <si>
    <t>Hours Budget vs Billable</t>
  </si>
  <si>
    <t>Budget Hours</t>
  </si>
  <si>
    <t>Billable Hours</t>
  </si>
  <si>
    <t>Grand Total</t>
  </si>
  <si>
    <t>(All)</t>
  </si>
  <si>
    <t>Date</t>
  </si>
  <si>
    <t>Resource No.</t>
  </si>
  <si>
    <t>Total Price</t>
  </si>
  <si>
    <t>Total Cost</t>
  </si>
  <si>
    <t>Hours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</si>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</sst>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#####"/>
    <numFmt numFmtId="165" formatCode="#,##0.00###"/>
    <numFmt numFmtId="166" formatCode="#,##0.00\ &quot;zł&quot;"/>
    <numFmt numFmtId="167" formatCode="_-* #,##0.00\ [$zł-415]_-;\-* #,##0.00\ [$zł-415]_-;_-* &quot;-&quot;??\ [$zł-415]_-;_-@_-"/>
    <numFmt numFmtId="168" formatCode="_-[$$-409]* #,##0.00_ ;_-[$$-409]* \-#,##0.00\ ;_-[$$-409]* &quot;-&quot;??_ ;_-@_ "/>
  </numFmts>
  <fonts count="3" x14ac:knownFonts="1">
    <font>
      <sz val="1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4" fontId="0" fillId="0" borderId="0" xfId="0" applyNumberFormat="1"/>
    <xf numFmtId="1" fontId="0" fillId="0" borderId="0" xfId="0" applyNumberFormat="1"/>
    <xf numFmtId="166" fontId="0" fillId="0" borderId="0" xfId="0" applyNumberFormat="1"/>
    <xf numFmtId="0" fontId="1" fillId="0" borderId="1" xfId="0" applyFont="1" applyBorder="1"/>
    <xf numFmtId="0" fontId="1" fillId="0" borderId="4" xfId="0" applyFont="1" applyBorder="1"/>
    <xf numFmtId="0" fontId="1" fillId="3" borderId="0" xfId="0" applyFont="1" applyFill="1" applyBorder="1" applyAlignment="1">
      <alignment horizontal="center"/>
    </xf>
    <xf numFmtId="168" fontId="0" fillId="0" borderId="0" xfId="0" applyNumberFormat="1"/>
    <xf numFmtId="167" fontId="0" fillId="0" borderId="0" xfId="0" applyNumberFormat="1"/>
    <xf numFmtId="168" fontId="0" fillId="4" borderId="0" xfId="0" applyNumberFormat="1" applyFill="1"/>
    <xf numFmtId="0" fontId="2" fillId="5" borderId="0" xfId="0" applyFont="1" applyFill="1"/>
    <xf numFmtId="166" fontId="0" fillId="0" borderId="0" xfId="0" applyNumberFormat="1" applyBorder="1"/>
    <xf numFmtId="168" fontId="0" fillId="0" borderId="0" xfId="0" applyNumberFormat="1" applyBorder="1"/>
    <xf numFmtId="0" fontId="0" fillId="0" borderId="8" xfId="0" applyBorder="1"/>
    <xf numFmtId="166" fontId="0" fillId="0" borderId="8" xfId="0" applyNumberFormat="1" applyBorder="1"/>
    <xf numFmtId="168" fontId="0" fillId="0" borderId="8" xfId="0" applyNumberFormat="1" applyBorder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14" fontId="1" fillId="0" borderId="6" xfId="0" applyNumberFormat="1" applyFont="1" applyBorder="1" applyAlignment="1">
      <alignment horizontal="right"/>
    </xf>
    <xf numFmtId="14" fontId="1" fillId="0" borderId="2" xfId="0" applyNumberFormat="1" applyFont="1" applyBorder="1" applyAlignment="1">
      <alignment horizontal="right"/>
    </xf>
    <xf numFmtId="14" fontId="1" fillId="0" borderId="7" xfId="0" applyNumberFormat="1" applyFont="1" applyBorder="1"/>
    <xf numFmtId="14" fontId="1" fillId="0" borderId="5" xfId="0" applyNumberFormat="1" applyFont="1" applyBorder="1"/>
  </cellXfs>
  <cellStyles count="1">
    <cellStyle name="Normal" xfId="0" builtinId="0"/>
  </cellStyles>
  <dxfs count="4">
    <dxf>
      <numFmt numFmtId="166" formatCode="#,##0.00\ &quot;zł&quot;"/>
    </dxf>
    <dxf>
      <numFmt numFmtId="166" formatCode="#,##0.00\ &quot;zł&quot;"/>
    </dxf>
    <dxf>
      <numFmt numFmtId="166" formatCode="#,##0.00\ &quot;zł&quot;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ichStyles" Target="richData/richStyle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microsoft.com/office/2017/06/relationships/rdRichValueStructure" Target="richData/rdrichvaluestructure.xml"/><Relationship Id="rId1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" Target="richData/rdrichvalue.xml"/><Relationship Id="rId5" Type="http://schemas.openxmlformats.org/officeDocument/2006/relationships/pivotCacheDefinition" Target="pivotCache/pivotCacheDefinition1.xml"/><Relationship Id="rId15" Type="http://schemas.microsoft.com/office/2017/06/relationships/rdSupportingPropertyBag" Target="richData/rdsupportingpropertybag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SupportingPropertyBagStructure" Target="richData/rdsupportingpropertybagstructure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bial" refreshedDate="44711.859616666668" createdVersion="7" refreshedVersion="7" minRefreshableVersion="3" recordCount="1" xr:uid="{FE1A3A5B-5BAB-400D-91BC-06485B5F975A}">
  <cacheSource type="worksheet">
    <worksheetSource name="Data"/>
  </cacheSource>
  <cacheFields count="12">
    <cacheField name="Planning_Date" numFmtId="14">
      <sharedItems containsNonDate="0" containsDate="1" containsString="0" containsBlank="1" minDate="2022-01-26T00:00:00" maxDate="2022-04-12T00:00:00" count="3">
        <m/>
        <d v="2022-04-11T00:00:00" u="1"/>
        <d v="2022-01-26T00:00:00" u="1"/>
      </sharedItems>
    </cacheField>
    <cacheField name="JobNo" numFmtId="49">
      <sharedItems containsNonDate="0" containsString="0" containsBlank="1"/>
    </cacheField>
    <cacheField name="JobTaskNo" numFmtId="49">
      <sharedItems containsNonDate="0" containsString="0" containsBlank="1"/>
    </cacheField>
    <cacheField name="LineType" numFmtId="49">
      <sharedItems containsNonDate="0" containsString="0" containsBlank="1"/>
    </cacheField>
    <cacheField name="No" numFmtId="49">
      <sharedItems containsNonDate="0" containsBlank="1" count="11">
        <m/>
        <s v="" u="1"/>
        <s v="61200" u="1"/>
        <s v="KATHERINE" u="1"/>
        <s v="1936-S" u="1"/>
        <s v="MARTY" u="1"/>
        <s v="1908-S" u="1"/>
        <s v="LINA" u="1"/>
        <s v="10400" u="1"/>
        <s v="1920-S" u="1"/>
        <s v="TERRY" u="1"/>
      </sharedItems>
    </cacheField>
    <cacheField name="WorkTypeCode" numFmtId="49">
      <sharedItems containsNonDate="0" containsString="0" containsBlank="1"/>
    </cacheField>
    <cacheField name="Quantity" numFmtId="164">
      <sharedItems containsNonDate="0" containsString="0" containsBlank="1"/>
    </cacheField>
    <cacheField name="UnitCost" numFmtId="165">
      <sharedItems containsNonDate="0" containsString="0" containsBlank="1"/>
    </cacheField>
    <cacheField name="UnitPrice" numFmtId="165">
      <sharedItems containsNonDate="0" containsString="0" containsBlank="1"/>
    </cacheField>
    <cacheField name="TotalCost" numFmtId="4">
      <sharedItems containsNonDate="0" containsString="0" containsBlank="1"/>
    </cacheField>
    <cacheField name="TotalPrice" numFmtId="4">
      <sharedItems containsNonDate="0" containsString="0" containsBlank="1"/>
    </cacheField>
    <cacheField name="MNB_Paid" numFmtId="1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m/>
    <m/>
    <m/>
    <x v="0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FE2BD1-9E25-4E8A-BED4-5E69A0A33D4B}" name="PivotTable1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Resource No.">
  <location ref="A3:D5" firstHeaderRow="0" firstDataRow="1" firstDataCol="1" rowPageCount="1" colPageCount="1"/>
  <pivotFields count="12">
    <pivotField name="Date" axis="axisPage" numFmtId="14" showAll="0">
      <items count="4">
        <item m="1" x="2"/>
        <item m="1" x="1"/>
        <item x="0"/>
        <item t="default"/>
      </items>
    </pivotField>
    <pivotField showAll="0"/>
    <pivotField showAll="0"/>
    <pivotField showAll="0"/>
    <pivotField name="Resource No." axis="axisRow" showAll="0">
      <items count="12">
        <item m="1" x="1"/>
        <item m="1" x="8"/>
        <item m="1" x="6"/>
        <item m="1" x="9"/>
        <item m="1" x="4"/>
        <item m="1" x="2"/>
        <item m="1" x="3"/>
        <item m="1" x="7"/>
        <item m="1" x="5"/>
        <item m="1" x="10"/>
        <item x="0"/>
        <item t="default"/>
      </items>
    </pivotField>
    <pivotField showAll="0"/>
    <pivotField dataField="1" numFmtId="164" showAll="0"/>
    <pivotField numFmtId="165" showAll="0"/>
    <pivotField numFmtId="165" showAll="0"/>
    <pivotField dataField="1" numFmtId="4" showAll="0"/>
    <pivotField dataField="1" numFmtId="4" showAll="0"/>
    <pivotField showAll="0"/>
  </pivotFields>
  <rowFields count="1">
    <field x="4"/>
  </rowFields>
  <rowItems count="2">
    <i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 hier="-1"/>
  </pageFields>
  <dataFields count="3">
    <dataField name="Hours" fld="6" baseField="0" baseItem="0"/>
    <dataField name="Total Price" fld="10" baseField="0" baseItem="0"/>
    <dataField name="Total Cost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2">
  <rv s="0">
    <v>en-GB</v>
    <v>avyrtc</v>
    <v>268435456</v>
    <v>1</v>
    <v>Powered by Refinitiv</v>
    <v>0</v>
    <v>USD/PLN</v>
    <v>2</v>
    <v>3</v>
    <v>Finance</v>
    <v>4</v>
    <v>4.6139999999999999</v>
    <v>3.6392000000000002</v>
    <v>-7.0000000000000001E-3</v>
    <v>-1.645E-3</v>
    <v>PLN</v>
    <v>USD</v>
    <v>4.2664999999999997</v>
    <v>Currency Pair</v>
    <v>44711.776041666664</v>
    <v>4.2384000000000004</v>
    <v>US Dollar/Polish Zloty FX Spot Rate</v>
    <v>4.2576000000000001</v>
    <v>4.2561</v>
    <v>4.2491000000000003</v>
    <v>USDPLN</v>
    <v>USD/PLN</v>
  </rv>
  <rv s="1">
    <v>0</v>
  </rv>
</rvData>
</file>

<file path=xl/richData/rdrichvaluestructure.xml><?xml version="1.0" encoding="utf-8"?>
<rvStructures xmlns="http://schemas.microsoft.com/office/spreadsheetml/2017/richdata" count="2"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7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</spbArrays>
  <spbData count="5">
    <spb s="0">
      <v>0</v>
      <v>Name</v>
    </spb>
    <spb s="1">
      <v>0</v>
      <v>0</v>
      <v>0</v>
    </spb>
    <spb s="2">
      <v>1</v>
      <v>1</v>
    </spb>
    <spb s="3">
      <v>1</v>
      <v>1</v>
      <v>2</v>
      <v>1</v>
      <v>1</v>
      <v>1</v>
      <v>3</v>
      <v>1</v>
      <v>1</v>
      <v>1</v>
      <v>4</v>
      <v>5</v>
    </spb>
    <spb s="4"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dd/mm/yyyy\ hh:mm"/>
    </x:dxf>
    <x:dxf>
      <x:numFmt numFmtId="14" formatCode="0.00%"/>
    </x:dxf>
  </dxfs>
  <richProperties>
    <rPr n="NumberFormat" t="s"/>
    <rPr n="IsTitleField" t="b"/>
  </richProperties>
  <richStyles>
    <rSty dxfid="1">
      <rpv i="0">_-* #,##0.00 [$zł-pl-PL]_-;-* #,##0.00 [$zł-pl-PL]_-;_-* "-"?? [$zł-pl-PL]_-;_-@_-</rpv>
    </rSty>
    <rSty>
      <rpv i="1">1</rpv>
    </rSty>
    <rSty dxfid="3"/>
    <rSty dxfid="2"/>
    <rSty dxfid="0">
      <rpv i="0">0.00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726F2-778D-4B1C-A5EA-875FED73D050}" name="Data" displayName="Data" ref="A1:L2" totalsRowShown="0" headerRowDxfId="3">
  <autoFilter ref="A1:L2" xr:uid="{00000000-0009-0000-0100-000001000000}"/>
  <tableColumns count="12">
    <tableColumn id="1" xr3:uid="{21867904-D69E-41E3-B5BE-D9B124B8D7E4}" name="Planning_Date"/>
    <tableColumn id="2" xr3:uid="{21867904-D69E-41E3-B5BE-D9B124B8D7E4}" name="JobNo"/>
    <tableColumn id="3" xr3:uid="{21867904-D69E-41E3-B5BE-D9B124B8D7E4}" name="JobTaskNo"/>
    <tableColumn id="4" xr3:uid="{21867904-D69E-41E3-B5BE-D9B124B8D7E4}" name="LineType"/>
    <tableColumn id="5" xr3:uid="{21867904-D69E-41E3-B5BE-D9B124B8D7E4}" name="No"/>
    <tableColumn id="6" xr3:uid="{21867904-D69E-41E3-B5BE-D9B124B8D7E4}" name="WorkTypeCode"/>
    <tableColumn id="7" xr3:uid="{21867904-D69E-41E3-B5BE-D9B124B8D7E4}" name="Quantity"/>
    <tableColumn id="8" xr3:uid="{21867904-D69E-41E3-B5BE-D9B124B8D7E4}" name="UnitCost"/>
    <tableColumn id="9" xr3:uid="{21867904-D69E-41E3-B5BE-D9B124B8D7E4}" name="UnitPrice"/>
    <tableColumn id="10" xr3:uid="{21867904-D69E-41E3-B5BE-D9B124B8D7E4}" name="TotalCost"/>
    <tableColumn id="11" xr3:uid="{21867904-D69E-41E3-B5BE-D9B124B8D7E4}" name="TotalPrice"/>
    <tableColumn id="12" xr3:uid="{21867904-D69E-41E3-B5BE-D9B124B8D7E4}" name="MNB_Pa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B58C09-8F97-4991-A3AC-BACE714E261E}" name="Table2" displayName="Table2" ref="A1:B2" totalsRowShown="0" dataDxfId="2">
  <autoFilter ref="A1:B2" xr:uid="{2BB58C09-8F97-4991-A3AC-BACE714E261E}"/>
  <tableColumns count="2">
    <tableColumn id="1" xr3:uid="{6EFB4027-86BE-46C7-A2D7-5E6B7D2A9FDA}" name="Currency Pair" dataDxfId="1"/>
    <tableColumn id="4" xr3:uid="{F7219F74-1176-489B-89ED-D9F6205C6107}" name="Price" dataDxfId="0">
      <calculatedColumnFormula array="1">_FV(Table2[[#This Row],[Currency Pair]],"Price")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9356D-50A8-4599-966D-9A77F7BDBC18}">
  <dimension ref="A1:D5"/>
  <sheetViews>
    <sheetView workbookViewId="0">
      <selection activeCell="A7" sqref="A7"/>
    </sheetView>
  </sheetViews>
  <sheetFormatPr defaultRowHeight="14.5" x14ac:dyDescent="0.35"/>
  <cols>
    <col min="1" max="1" width="14.08984375" bestFit="1" customWidth="1"/>
    <col min="2" max="2" width="6.453125" bestFit="1" customWidth="1"/>
    <col min="3" max="3" width="9.6328125" bestFit="1" customWidth="1"/>
    <col min="4" max="4" width="9.26953125" bestFit="1" customWidth="1"/>
  </cols>
  <sheetData>
    <row r="1" spans="1:4" x14ac:dyDescent="0.35">
      <c r="A1" s="21" t="s">
        <v>34</v>
      </c>
      <c r="B1" t="s">
        <v>33</v>
      </c>
    </row>
    <row r="3" spans="1:4" x14ac:dyDescent="0.35">
      <c r="A3" s="21" t="s">
        <v>35</v>
      </c>
      <c r="B3" t="s">
        <v>38</v>
      </c>
      <c r="C3" t="s">
        <v>36</v>
      </c>
      <c r="D3" t="s">
        <v>37</v>
      </c>
    </row>
    <row r="4" spans="1:4" x14ac:dyDescent="0.35">
      <c r="A4" s="22" t="s">
        <v>39</v>
      </c>
      <c r="B4" s="23"/>
      <c r="C4" s="23"/>
      <c r="D4" s="23"/>
    </row>
    <row r="5" spans="1:4" x14ac:dyDescent="0.35">
      <c r="A5" s="22" t="s">
        <v>32</v>
      </c>
      <c r="B5" s="23"/>
      <c r="C5" s="23"/>
      <c r="D5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pane ySplit="1" topLeftCell="A17" activePane="bottomLeft" state="frozen"/>
      <selection pane="bottomLeft" activeCell="A2" sqref="A2:XFD2"/>
    </sheetView>
  </sheetViews>
  <sheetFormatPr defaultRowHeight="14.5" x14ac:dyDescent="0.35"/>
  <cols>
    <col min="1" max="1" width="18.453125" bestFit="1" customWidth="1"/>
    <col min="2" max="2" width="8.90625" bestFit="1" customWidth="1"/>
    <col min="3" max="3" width="12.08984375" bestFit="1" customWidth="1"/>
    <col min="4" max="4" width="21.36328125" bestFit="1" customWidth="1"/>
    <col min="5" max="5" width="10.1796875" bestFit="1" customWidth="1"/>
    <col min="6" max="6" width="16.08984375" bestFit="1" customWidth="1"/>
    <col min="7" max="7" width="10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/>
      <c r="B2" s="2"/>
      <c r="C2" s="2"/>
      <c r="D2" s="2"/>
      <c r="E2" s="2"/>
      <c r="F2" s="2"/>
      <c r="G2" s="3"/>
      <c r="H2" s="4"/>
      <c r="I2" s="4"/>
      <c r="J2" s="5"/>
      <c r="K2" s="5"/>
      <c r="L2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CC57D-5A28-4ED8-934E-FF9615DB4F80}">
  <dimension ref="A1:C23"/>
  <sheetViews>
    <sheetView workbookViewId="0">
      <selection activeCell="B24" sqref="B24"/>
    </sheetView>
  </sheetViews>
  <sheetFormatPr defaultRowHeight="14.5" x14ac:dyDescent="0.35"/>
  <cols>
    <col min="1" max="1" width="31.54296875" customWidth="1"/>
    <col min="2" max="2" width="28.81640625" customWidth="1"/>
    <col min="3" max="3" width="23.81640625" customWidth="1"/>
  </cols>
  <sheetData>
    <row r="1" spans="1:3" ht="18.5" x14ac:dyDescent="0.45">
      <c r="A1" s="24" t="s">
        <v>16</v>
      </c>
      <c r="B1" s="25"/>
      <c r="C1" s="26"/>
    </row>
    <row r="2" spans="1:3" ht="18.5" x14ac:dyDescent="0.45">
      <c r="A2" s="8" t="s">
        <v>14</v>
      </c>
      <c r="B2" s="31">
        <f>MIN(Data!A:A)</f>
        <v>0</v>
      </c>
      <c r="C2" s="32"/>
    </row>
    <row r="3" spans="1:3" ht="18.5" x14ac:dyDescent="0.45">
      <c r="A3" s="9" t="s">
        <v>15</v>
      </c>
      <c r="B3" s="33">
        <f>MAX(Data!A:A)</f>
        <v>0</v>
      </c>
      <c r="C3" s="34"/>
    </row>
    <row r="5" spans="1:3" ht="18.5" x14ac:dyDescent="0.45">
      <c r="A5" s="27" t="s">
        <v>17</v>
      </c>
      <c r="B5" s="28"/>
      <c r="C5" s="28"/>
    </row>
    <row r="6" spans="1:3" ht="18.5" x14ac:dyDescent="0.45">
      <c r="A6" s="10" t="s">
        <v>20</v>
      </c>
      <c r="B6" s="10" t="s">
        <v>18</v>
      </c>
      <c r="C6" s="10" t="s">
        <v>19</v>
      </c>
    </row>
    <row r="7" spans="1:3" x14ac:dyDescent="0.35">
      <c r="A7" t="s">
        <v>21</v>
      </c>
      <c r="B7" s="11">
        <f>SUM(Data!J:J)</f>
        <v>0</v>
      </c>
      <c r="C7" s="12" cm="1">
        <f t="array" ref="C7">B7*Table2[Price]</f>
        <v>0</v>
      </c>
    </row>
    <row r="8" spans="1:3" x14ac:dyDescent="0.35">
      <c r="A8" t="s">
        <v>24</v>
      </c>
      <c r="B8" s="13"/>
      <c r="C8" s="12" cm="1">
        <f t="array" ref="C8">B8*Table2[Price]</f>
        <v>0</v>
      </c>
    </row>
    <row r="9" spans="1:3" ht="15" thickBot="1" x14ac:dyDescent="0.4">
      <c r="A9" s="17" t="s">
        <v>22</v>
      </c>
      <c r="B9" s="17">
        <f>SUM(Data!K:K)</f>
        <v>0</v>
      </c>
      <c r="C9" s="18" cm="1">
        <f t="array" ref="C9">B9*Table2[Price]</f>
        <v>0</v>
      </c>
    </row>
    <row r="10" spans="1:3" ht="19" thickTop="1" x14ac:dyDescent="0.45">
      <c r="A10" s="14" t="s">
        <v>23</v>
      </c>
      <c r="B10" s="16">
        <f>B9-SUM(B7:B8)</f>
        <v>0</v>
      </c>
      <c r="C10" s="15" cm="1">
        <f t="array" ref="C10">B10*Table2[Price]</f>
        <v>0</v>
      </c>
    </row>
    <row r="14" spans="1:3" ht="18.5" x14ac:dyDescent="0.45">
      <c r="A14" s="27" t="s">
        <v>28</v>
      </c>
      <c r="B14" s="28"/>
      <c r="C14" s="28"/>
    </row>
    <row r="15" spans="1:3" ht="18.5" x14ac:dyDescent="0.45">
      <c r="A15" s="10" t="s">
        <v>20</v>
      </c>
      <c r="B15" s="10" t="s">
        <v>18</v>
      </c>
      <c r="C15" s="10" t="s">
        <v>19</v>
      </c>
    </row>
    <row r="16" spans="1:3" x14ac:dyDescent="0.35">
      <c r="A16" t="s">
        <v>25</v>
      </c>
      <c r="B16" s="11">
        <f>SUMIF(Data!L:L,TRUE,Data!J:J)</f>
        <v>0</v>
      </c>
      <c r="C16" s="7" cm="1">
        <f t="array" ref="C16">B16*Table2[Price]</f>
        <v>0</v>
      </c>
    </row>
    <row r="17" spans="1:3" ht="15" thickBot="1" x14ac:dyDescent="0.4">
      <c r="A17" s="17" t="s">
        <v>26</v>
      </c>
      <c r="B17" s="19">
        <f>SUMIF(Data!L:L,FALSE,Data!J:J)</f>
        <v>0</v>
      </c>
      <c r="C17" s="18" cm="1">
        <f t="array" ref="C17">B17*Table2[Price]</f>
        <v>0</v>
      </c>
    </row>
    <row r="18" spans="1:3" ht="19" thickTop="1" x14ac:dyDescent="0.45">
      <c r="A18" s="14" t="s">
        <v>27</v>
      </c>
      <c r="B18" s="16">
        <f>B17-B16</f>
        <v>0</v>
      </c>
      <c r="C18" s="16">
        <f>C17-C16</f>
        <v>0</v>
      </c>
    </row>
    <row r="21" spans="1:3" ht="18.5" x14ac:dyDescent="0.45">
      <c r="A21" s="27" t="s">
        <v>29</v>
      </c>
      <c r="B21" s="28"/>
      <c r="C21" s="28"/>
    </row>
    <row r="22" spans="1:3" ht="18.5" x14ac:dyDescent="0.45">
      <c r="A22" s="20" t="s">
        <v>30</v>
      </c>
      <c r="B22" s="29">
        <f>SUMIF(Data!D:D,"Budget",Data!G:G)</f>
        <v>0</v>
      </c>
      <c r="C22" s="29"/>
    </row>
    <row r="23" spans="1:3" ht="18.5" x14ac:dyDescent="0.45">
      <c r="A23" s="20" t="s">
        <v>31</v>
      </c>
      <c r="B23" s="30">
        <f>SUMIF(Data!D:D,"Billable",Data!G:G)</f>
        <v>0</v>
      </c>
      <c r="C23" s="30"/>
    </row>
  </sheetData>
  <mergeCells count="8">
    <mergeCell ref="B23:C23"/>
    <mergeCell ref="B2:C2"/>
    <mergeCell ref="B3:C3"/>
    <mergeCell ref="A1:C1"/>
    <mergeCell ref="A5:C5"/>
    <mergeCell ref="A14:C14"/>
    <mergeCell ref="A21:C21"/>
    <mergeCell ref="B22:C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5B08E-F877-46F1-B629-66997657FC19}">
  <dimension ref="A1:B2"/>
  <sheetViews>
    <sheetView workbookViewId="0">
      <selection activeCell="B2" sqref="B2"/>
    </sheetView>
  </sheetViews>
  <sheetFormatPr defaultRowHeight="14.5" x14ac:dyDescent="0.35"/>
  <cols>
    <col min="1" max="1" width="20.90625" bestFit="1" customWidth="1"/>
  </cols>
  <sheetData>
    <row r="1" spans="1:2" x14ac:dyDescent="0.35">
      <c r="A1" t="s">
        <v>12</v>
      </c>
      <c r="B1" t="s">
        <v>13</v>
      </c>
    </row>
    <row r="2" spans="1:2" x14ac:dyDescent="0.35">
      <c r="A2" s="7" t="e" vm="1">
        <v>#VALUE!</v>
      </c>
      <c r="B2" s="7" cm="1">
        <f t="array" ref="B2">_FV(Table2[[#This Row],[Currency Pair]],"Price")</f>
        <v>4.2491000000000003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ResourceStatistics</vt:lpstr>
      <vt:lpstr>Data</vt:lpstr>
      <vt:lpstr>CompanyReport</vt:lpstr>
      <vt:lpstr>CurrencySetup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kbialowas@bc4ll.com</cp:lastModifiedBy>
  <dcterms:modified xsi:type="dcterms:W3CDTF">2022-05-30T18:38:00Z</dcterms:modified>
</cp:coreProperties>
</file>