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ropbox/BenAnalysis/BRFSS/brfssR/data-raw/"/>
    </mc:Choice>
  </mc:AlternateContent>
  <xr:revisionPtr revIDLastSave="0" documentId="8_{BC095679-19BC-A04D-82CA-162B94E5EA59}" xr6:coauthVersionLast="45" xr6:coauthVersionMax="45" xr10:uidLastSave="{00000000-0000-0000-0000-000000000000}"/>
  <bookViews>
    <workbookView xWindow="0" yWindow="460" windowWidth="17460" windowHeight="17540" firstSheet="3" activeTab="9" xr2:uid="{1EA68701-B437-4F46-81E0-6C2E6881A539}"/>
  </bookViews>
  <sheets>
    <sheet name="SGM_States" sheetId="3" r:id="rId1"/>
    <sheet name="FLU" sheetId="10" r:id="rId2"/>
    <sheet name="CG_States" sheetId="4" r:id="rId3"/>
    <sheet name="IO_States" sheetId="5" r:id="rId4"/>
    <sheet name="SDH" sheetId="7" r:id="rId5"/>
    <sheet name="EmSpt" sheetId="8" r:id="rId6"/>
    <sheet name="COG_States" sheetId="13" r:id="rId7"/>
    <sheet name="DEP" sheetId="14" r:id="rId8"/>
    <sheet name="SGMCG" sheetId="11" r:id="rId9"/>
    <sheet name="Medicaid_Expansi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3" l="1"/>
  <c r="T2" i="13"/>
  <c r="T3" i="13"/>
  <c r="T4" i="13"/>
  <c r="T5" i="13"/>
  <c r="T9" i="13"/>
  <c r="T10" i="13"/>
  <c r="T11" i="13"/>
  <c r="T12" i="13"/>
  <c r="T13" i="13"/>
  <c r="T6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54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7" i="13"/>
  <c r="S8" i="13"/>
  <c r="S2" i="13"/>
  <c r="S3" i="13"/>
  <c r="S4" i="13"/>
  <c r="S5" i="13"/>
  <c r="S9" i="13"/>
  <c r="S10" i="13"/>
  <c r="S11" i="13"/>
  <c r="S12" i="13"/>
  <c r="S13" i="13"/>
  <c r="S6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54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7" i="13"/>
  <c r="D55" i="13"/>
  <c r="G55" i="13"/>
  <c r="S55" i="13" s="1"/>
  <c r="J55" i="13"/>
  <c r="T55" i="13" l="1"/>
  <c r="T3" i="11" l="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2" i="1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2" i="4"/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2" i="7"/>
  <c r="Q2" i="7"/>
  <c r="R55" i="7" l="1"/>
  <c r="Y5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2" i="3"/>
  <c r="Y56" i="4" l="1"/>
  <c r="U3" i="5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2" i="11"/>
  <c r="K2" i="11"/>
  <c r="H2" i="11"/>
  <c r="E2" i="11"/>
  <c r="M3" i="11"/>
  <c r="O3" i="11" s="1"/>
  <c r="M4" i="11"/>
  <c r="O4" i="11" s="1"/>
  <c r="M5" i="11"/>
  <c r="O5" i="11" s="1"/>
  <c r="M6" i="11"/>
  <c r="O6" i="11" s="1"/>
  <c r="M7" i="11"/>
  <c r="O7" i="11" s="1"/>
  <c r="M8" i="11"/>
  <c r="O8" i="11" s="1"/>
  <c r="M9" i="11"/>
  <c r="O9" i="11" s="1"/>
  <c r="M10" i="11"/>
  <c r="O10" i="11" s="1"/>
  <c r="M11" i="11"/>
  <c r="O11" i="11" s="1"/>
  <c r="M12" i="11"/>
  <c r="O12" i="11" s="1"/>
  <c r="M13" i="11"/>
  <c r="O13" i="11" s="1"/>
  <c r="M14" i="11"/>
  <c r="O14" i="11" s="1"/>
  <c r="M15" i="11"/>
  <c r="O15" i="11" s="1"/>
  <c r="M16" i="11"/>
  <c r="O16" i="11" s="1"/>
  <c r="M17" i="11"/>
  <c r="O17" i="11" s="1"/>
  <c r="M18" i="11"/>
  <c r="O18" i="11" s="1"/>
  <c r="M19" i="11"/>
  <c r="O19" i="11" s="1"/>
  <c r="M20" i="11"/>
  <c r="O20" i="11" s="1"/>
  <c r="M21" i="11"/>
  <c r="O21" i="11" s="1"/>
  <c r="M22" i="11"/>
  <c r="O22" i="11" s="1"/>
  <c r="M23" i="11"/>
  <c r="O23" i="11" s="1"/>
  <c r="M24" i="11"/>
  <c r="O24" i="11" s="1"/>
  <c r="M25" i="11"/>
  <c r="O25" i="11" s="1"/>
  <c r="M26" i="11"/>
  <c r="O26" i="11" s="1"/>
  <c r="M27" i="11"/>
  <c r="O27" i="11" s="1"/>
  <c r="M28" i="11"/>
  <c r="O28" i="11" s="1"/>
  <c r="M29" i="11"/>
  <c r="O29" i="11" s="1"/>
  <c r="M30" i="11"/>
  <c r="O30" i="11" s="1"/>
  <c r="M31" i="11"/>
  <c r="O31" i="11" s="1"/>
  <c r="M32" i="11"/>
  <c r="O32" i="11" s="1"/>
  <c r="M33" i="11"/>
  <c r="O33" i="11" s="1"/>
  <c r="M34" i="11"/>
  <c r="O34" i="11" s="1"/>
  <c r="M35" i="11"/>
  <c r="O35" i="11" s="1"/>
  <c r="M36" i="11"/>
  <c r="O36" i="11" s="1"/>
  <c r="M37" i="11"/>
  <c r="O37" i="11" s="1"/>
  <c r="M38" i="11"/>
  <c r="O38" i="11" s="1"/>
  <c r="M39" i="11"/>
  <c r="O39" i="11" s="1"/>
  <c r="M40" i="11"/>
  <c r="O40" i="11" s="1"/>
  <c r="M41" i="11"/>
  <c r="O41" i="11" s="1"/>
  <c r="M42" i="11"/>
  <c r="O42" i="11" s="1"/>
  <c r="M43" i="11"/>
  <c r="O43" i="11" s="1"/>
  <c r="M44" i="11"/>
  <c r="O44" i="11" s="1"/>
  <c r="M45" i="11"/>
  <c r="O45" i="11" s="1"/>
  <c r="M46" i="11"/>
  <c r="O46" i="11" s="1"/>
  <c r="M47" i="11"/>
  <c r="O47" i="11" s="1"/>
  <c r="M48" i="11"/>
  <c r="O48" i="11" s="1"/>
  <c r="M49" i="11"/>
  <c r="O49" i="11" s="1"/>
  <c r="M50" i="11"/>
  <c r="O50" i="11" s="1"/>
  <c r="M51" i="11"/>
  <c r="O51" i="11" s="1"/>
  <c r="M52" i="11"/>
  <c r="O52" i="11" s="1"/>
  <c r="M53" i="11"/>
  <c r="O53" i="11" s="1"/>
  <c r="M54" i="11"/>
  <c r="O54" i="11" s="1"/>
  <c r="J3" i="11"/>
  <c r="L3" i="11" s="1"/>
  <c r="J4" i="11"/>
  <c r="L4" i="11" s="1"/>
  <c r="J5" i="11"/>
  <c r="L5" i="11" s="1"/>
  <c r="J6" i="11"/>
  <c r="L6" i="11" s="1"/>
  <c r="J7" i="11"/>
  <c r="L7" i="11" s="1"/>
  <c r="J8" i="11"/>
  <c r="L8" i="11" s="1"/>
  <c r="J9" i="11"/>
  <c r="L9" i="11" s="1"/>
  <c r="J10" i="11"/>
  <c r="L10" i="11" s="1"/>
  <c r="J11" i="11"/>
  <c r="L11" i="11" s="1"/>
  <c r="J12" i="11"/>
  <c r="L12" i="11" s="1"/>
  <c r="J13" i="11"/>
  <c r="L13" i="11" s="1"/>
  <c r="J14" i="11"/>
  <c r="L14" i="11" s="1"/>
  <c r="J15" i="11"/>
  <c r="L15" i="11" s="1"/>
  <c r="J16" i="11"/>
  <c r="L16" i="11" s="1"/>
  <c r="J17" i="11"/>
  <c r="L17" i="11" s="1"/>
  <c r="J18" i="11"/>
  <c r="L18" i="11" s="1"/>
  <c r="J19" i="11"/>
  <c r="L19" i="11" s="1"/>
  <c r="J20" i="11"/>
  <c r="L20" i="11" s="1"/>
  <c r="J21" i="11"/>
  <c r="L21" i="11" s="1"/>
  <c r="J22" i="11"/>
  <c r="L22" i="11" s="1"/>
  <c r="J23" i="11"/>
  <c r="L23" i="11" s="1"/>
  <c r="J24" i="11"/>
  <c r="L24" i="11" s="1"/>
  <c r="J25" i="11"/>
  <c r="L25" i="11" s="1"/>
  <c r="J26" i="11"/>
  <c r="L26" i="11" s="1"/>
  <c r="J27" i="11"/>
  <c r="L27" i="11" s="1"/>
  <c r="J28" i="11"/>
  <c r="L28" i="11" s="1"/>
  <c r="J29" i="11"/>
  <c r="L29" i="11" s="1"/>
  <c r="J30" i="11"/>
  <c r="L30" i="11" s="1"/>
  <c r="J31" i="11"/>
  <c r="L31" i="11" s="1"/>
  <c r="J32" i="11"/>
  <c r="L32" i="11" s="1"/>
  <c r="J33" i="11"/>
  <c r="L33" i="11" s="1"/>
  <c r="J34" i="11"/>
  <c r="L34" i="11" s="1"/>
  <c r="J35" i="11"/>
  <c r="L35" i="11" s="1"/>
  <c r="J36" i="11"/>
  <c r="L36" i="11" s="1"/>
  <c r="J37" i="11"/>
  <c r="L37" i="11" s="1"/>
  <c r="J38" i="11"/>
  <c r="L38" i="11" s="1"/>
  <c r="J39" i="11"/>
  <c r="L39" i="11" s="1"/>
  <c r="J40" i="11"/>
  <c r="L40" i="11" s="1"/>
  <c r="J41" i="11"/>
  <c r="L41" i="11" s="1"/>
  <c r="J42" i="11"/>
  <c r="L42" i="11" s="1"/>
  <c r="J43" i="11"/>
  <c r="L43" i="11" s="1"/>
  <c r="J44" i="11"/>
  <c r="L44" i="11" s="1"/>
  <c r="J45" i="11"/>
  <c r="L45" i="11" s="1"/>
  <c r="J46" i="11"/>
  <c r="L46" i="11" s="1"/>
  <c r="J47" i="11"/>
  <c r="L47" i="11" s="1"/>
  <c r="J48" i="11"/>
  <c r="L48" i="11" s="1"/>
  <c r="J49" i="11"/>
  <c r="L49" i="11" s="1"/>
  <c r="J50" i="11"/>
  <c r="L50" i="11" s="1"/>
  <c r="J51" i="11"/>
  <c r="L51" i="11" s="1"/>
  <c r="J52" i="11"/>
  <c r="L52" i="11" s="1"/>
  <c r="J53" i="11"/>
  <c r="L53" i="11" s="1"/>
  <c r="J54" i="11"/>
  <c r="L54" i="11" s="1"/>
  <c r="G3" i="11"/>
  <c r="I3" i="11" s="1"/>
  <c r="G4" i="11"/>
  <c r="I4" i="11" s="1"/>
  <c r="G5" i="11"/>
  <c r="I5" i="11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I47" i="11" s="1"/>
  <c r="G48" i="11"/>
  <c r="I48" i="11" s="1"/>
  <c r="G49" i="11"/>
  <c r="I49" i="11" s="1"/>
  <c r="G50" i="11"/>
  <c r="I50" i="11" s="1"/>
  <c r="G51" i="11"/>
  <c r="I51" i="11" s="1"/>
  <c r="G52" i="11"/>
  <c r="I52" i="11" s="1"/>
  <c r="G53" i="11"/>
  <c r="I53" i="11" s="1"/>
  <c r="G54" i="11"/>
  <c r="I54" i="11" s="1"/>
  <c r="D3" i="11"/>
  <c r="F3" i="11" s="1"/>
  <c r="D4" i="11"/>
  <c r="F4" i="11" s="1"/>
  <c r="D5" i="11"/>
  <c r="D6" i="11"/>
  <c r="F6" i="11" s="1"/>
  <c r="D7" i="11"/>
  <c r="F7" i="11" s="1"/>
  <c r="D8" i="11"/>
  <c r="F8" i="11" s="1"/>
  <c r="D9" i="11"/>
  <c r="D10" i="11"/>
  <c r="F10" i="11" s="1"/>
  <c r="D11" i="11"/>
  <c r="F11" i="11" s="1"/>
  <c r="D12" i="11"/>
  <c r="F12" i="11" s="1"/>
  <c r="D13" i="11"/>
  <c r="D14" i="11"/>
  <c r="F14" i="11" s="1"/>
  <c r="D15" i="11"/>
  <c r="F15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25" i="11"/>
  <c r="F25" i="11" s="1"/>
  <c r="D26" i="11"/>
  <c r="F26" i="11" s="1"/>
  <c r="D27" i="11"/>
  <c r="F27" i="11" s="1"/>
  <c r="D28" i="11"/>
  <c r="F28" i="11" s="1"/>
  <c r="D29" i="11"/>
  <c r="F29" i="11" s="1"/>
  <c r="D30" i="11"/>
  <c r="F30" i="11" s="1"/>
  <c r="D31" i="11"/>
  <c r="F31" i="11" s="1"/>
  <c r="D32" i="11"/>
  <c r="F32" i="11" s="1"/>
  <c r="D33" i="11"/>
  <c r="F33" i="11" s="1"/>
  <c r="D34" i="11"/>
  <c r="F34" i="11" s="1"/>
  <c r="D35" i="11"/>
  <c r="F35" i="11" s="1"/>
  <c r="D36" i="11"/>
  <c r="F36" i="11" s="1"/>
  <c r="D37" i="11"/>
  <c r="F37" i="11" s="1"/>
  <c r="D38" i="11"/>
  <c r="F38" i="11" s="1"/>
  <c r="D39" i="11"/>
  <c r="F39" i="11" s="1"/>
  <c r="D40" i="11"/>
  <c r="F40" i="11" s="1"/>
  <c r="D41" i="11"/>
  <c r="F41" i="11" s="1"/>
  <c r="D42" i="11"/>
  <c r="F42" i="11" s="1"/>
  <c r="D43" i="11"/>
  <c r="F43" i="11" s="1"/>
  <c r="D44" i="11"/>
  <c r="F44" i="11" s="1"/>
  <c r="D45" i="11"/>
  <c r="F45" i="11" s="1"/>
  <c r="D46" i="11"/>
  <c r="F46" i="11" s="1"/>
  <c r="D47" i="11"/>
  <c r="F47" i="11" s="1"/>
  <c r="D48" i="11"/>
  <c r="F48" i="11" s="1"/>
  <c r="D49" i="11"/>
  <c r="F49" i="11" s="1"/>
  <c r="D50" i="11"/>
  <c r="F50" i="11" s="1"/>
  <c r="D51" i="11"/>
  <c r="F51" i="11" s="1"/>
  <c r="D52" i="11"/>
  <c r="F52" i="11" s="1"/>
  <c r="D53" i="11"/>
  <c r="F53" i="11" s="1"/>
  <c r="D54" i="11"/>
  <c r="F54" i="11" s="1"/>
  <c r="M2" i="11"/>
  <c r="O2" i="11" s="1"/>
  <c r="J2" i="11"/>
  <c r="L2" i="11" s="1"/>
  <c r="G2" i="11"/>
  <c r="I2" i="11" s="1"/>
  <c r="D2" i="11"/>
  <c r="F2" i="11" s="1"/>
  <c r="A2" i="11"/>
  <c r="B2" i="11"/>
  <c r="C2" i="11"/>
  <c r="A3" i="11"/>
  <c r="B3" i="11"/>
  <c r="C3" i="11"/>
  <c r="A4" i="11"/>
  <c r="B4" i="11"/>
  <c r="C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B1" i="11"/>
  <c r="C1" i="11"/>
  <c r="A1" i="11"/>
  <c r="F13" i="11" l="1"/>
  <c r="F9" i="11"/>
  <c r="F5" i="11"/>
  <c r="T56" i="11" l="1"/>
  <c r="S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2" i="10"/>
  <c r="U2" i="4"/>
  <c r="U3" i="4"/>
  <c r="D55" i="10"/>
  <c r="G55" i="10"/>
  <c r="N55" i="5"/>
  <c r="N55" i="4" l="1"/>
  <c r="Q2" i="8" l="1"/>
  <c r="T2" i="8" s="1"/>
  <c r="Q3" i="8"/>
  <c r="T3" i="8" s="1"/>
  <c r="Q4" i="8"/>
  <c r="T4" i="8"/>
  <c r="Q5" i="8"/>
  <c r="T5" i="8" s="1"/>
  <c r="Q6" i="8"/>
  <c r="T6" i="8" s="1"/>
  <c r="Q7" i="8"/>
  <c r="T7" i="8" s="1"/>
  <c r="Q8" i="8"/>
  <c r="T8" i="8"/>
  <c r="Q9" i="8"/>
  <c r="T9" i="8" s="1"/>
  <c r="Q10" i="8"/>
  <c r="T10" i="8" s="1"/>
  <c r="Q11" i="8"/>
  <c r="T11" i="8" s="1"/>
  <c r="Q12" i="8"/>
  <c r="T12" i="8"/>
  <c r="Q13" i="8"/>
  <c r="T13" i="8" s="1"/>
  <c r="Q14" i="8"/>
  <c r="T14" i="8" s="1"/>
  <c r="Q15" i="8"/>
  <c r="T15" i="8" s="1"/>
  <c r="Q16" i="8"/>
  <c r="T16" i="8"/>
  <c r="Q17" i="8"/>
  <c r="T17" i="8" s="1"/>
  <c r="Q18" i="8"/>
  <c r="T18" i="8" s="1"/>
  <c r="Q19" i="8"/>
  <c r="T19" i="8" s="1"/>
  <c r="Q20" i="8"/>
  <c r="T20" i="8"/>
  <c r="Q21" i="8"/>
  <c r="T21" i="8" s="1"/>
  <c r="Q22" i="8"/>
  <c r="T22" i="8" s="1"/>
  <c r="Q23" i="8"/>
  <c r="T23" i="8" s="1"/>
  <c r="Q24" i="8"/>
  <c r="T24" i="8"/>
  <c r="Q25" i="8"/>
  <c r="T25" i="8" s="1"/>
  <c r="Q26" i="8"/>
  <c r="Q27" i="8"/>
  <c r="T27" i="8"/>
  <c r="Q28" i="8"/>
  <c r="T28" i="8"/>
  <c r="Q29" i="8"/>
  <c r="T29" i="8"/>
  <c r="Q30" i="8"/>
  <c r="T30" i="8"/>
  <c r="Q31" i="8"/>
  <c r="T31" i="8"/>
  <c r="Q32" i="8"/>
  <c r="T32" i="8"/>
  <c r="Q33" i="8"/>
  <c r="T33" i="8"/>
  <c r="Q34" i="8"/>
  <c r="T34" i="8"/>
  <c r="Q35" i="8"/>
  <c r="T35" i="8"/>
  <c r="Q36" i="8"/>
  <c r="T36" i="8"/>
  <c r="Q37" i="8"/>
  <c r="T37" i="8"/>
  <c r="Q38" i="8"/>
  <c r="T38" i="8"/>
  <c r="Q39" i="8"/>
  <c r="T39" i="8" s="1"/>
  <c r="Q40" i="8"/>
  <c r="T40" i="8" s="1"/>
  <c r="Q41" i="8"/>
  <c r="T41" i="8"/>
  <c r="Q42" i="8"/>
  <c r="T42" i="8" s="1"/>
  <c r="Q43" i="8"/>
  <c r="T43" i="8" s="1"/>
  <c r="Q44" i="8"/>
  <c r="T44" i="8" s="1"/>
  <c r="Q45" i="8"/>
  <c r="T45" i="8"/>
  <c r="Q46" i="8"/>
  <c r="Q47" i="8"/>
  <c r="T47" i="8" s="1"/>
  <c r="Q48" i="8"/>
  <c r="T48" i="8" s="1"/>
  <c r="Q49" i="8"/>
  <c r="T49" i="8" s="1"/>
  <c r="Q50" i="8"/>
  <c r="T50" i="8" s="1"/>
  <c r="Q51" i="8"/>
  <c r="T51" i="8" s="1"/>
  <c r="Q52" i="8"/>
  <c r="T52" i="8" s="1"/>
  <c r="Q53" i="8"/>
  <c r="T53" i="8" s="1"/>
  <c r="Q54" i="8"/>
  <c r="T54" i="8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H55" i="8"/>
  <c r="K55" i="8"/>
  <c r="N55" i="8"/>
  <c r="X2" i="4"/>
  <c r="Q19" i="7"/>
  <c r="Q51" i="7"/>
  <c r="K55" i="7"/>
  <c r="H55" i="7"/>
  <c r="E55" i="7"/>
  <c r="O54" i="7"/>
  <c r="N54" i="7"/>
  <c r="Q54" i="7" s="1"/>
  <c r="O53" i="7"/>
  <c r="N53" i="7"/>
  <c r="Q53" i="7" s="1"/>
  <c r="O52" i="7"/>
  <c r="N52" i="7"/>
  <c r="Q52" i="7" s="1"/>
  <c r="O51" i="7"/>
  <c r="N51" i="7"/>
  <c r="O50" i="7"/>
  <c r="N50" i="7"/>
  <c r="Q50" i="7" s="1"/>
  <c r="O49" i="7"/>
  <c r="N49" i="7"/>
  <c r="Q49" i="7" s="1"/>
  <c r="O48" i="7"/>
  <c r="N48" i="7"/>
  <c r="Q48" i="7" s="1"/>
  <c r="O47" i="7"/>
  <c r="N47" i="7"/>
  <c r="Q47" i="7" s="1"/>
  <c r="O46" i="7"/>
  <c r="N46" i="7"/>
  <c r="Q46" i="7" s="1"/>
  <c r="O45" i="7"/>
  <c r="N45" i="7"/>
  <c r="Q45" i="7" s="1"/>
  <c r="O44" i="7"/>
  <c r="N44" i="7"/>
  <c r="Q44" i="7" s="1"/>
  <c r="O43" i="7"/>
  <c r="N43" i="7"/>
  <c r="Q43" i="7" s="1"/>
  <c r="O42" i="7"/>
  <c r="N42" i="7"/>
  <c r="Q42" i="7" s="1"/>
  <c r="O41" i="7"/>
  <c r="N41" i="7"/>
  <c r="Q41" i="7" s="1"/>
  <c r="O40" i="7"/>
  <c r="N40" i="7"/>
  <c r="Q40" i="7" s="1"/>
  <c r="O39" i="7"/>
  <c r="N39" i="7"/>
  <c r="Q39" i="7" s="1"/>
  <c r="O38" i="7"/>
  <c r="N38" i="7"/>
  <c r="Q38" i="7" s="1"/>
  <c r="O37" i="7"/>
  <c r="N37" i="7"/>
  <c r="Q37" i="7" s="1"/>
  <c r="O36" i="7"/>
  <c r="N36" i="7"/>
  <c r="Q36" i="7" s="1"/>
  <c r="O35" i="7"/>
  <c r="N35" i="7"/>
  <c r="Q35" i="7" s="1"/>
  <c r="O34" i="7"/>
  <c r="N34" i="7"/>
  <c r="Q34" i="7" s="1"/>
  <c r="O33" i="7"/>
  <c r="N33" i="7"/>
  <c r="Q33" i="7" s="1"/>
  <c r="O32" i="7"/>
  <c r="N32" i="7"/>
  <c r="Q32" i="7" s="1"/>
  <c r="O31" i="7"/>
  <c r="N31" i="7"/>
  <c r="Q31" i="7" s="1"/>
  <c r="O30" i="7"/>
  <c r="N30" i="7"/>
  <c r="Q30" i="7" s="1"/>
  <c r="O29" i="7"/>
  <c r="N29" i="7"/>
  <c r="Q29" i="7" s="1"/>
  <c r="O28" i="7"/>
  <c r="N28" i="7"/>
  <c r="Q28" i="7" s="1"/>
  <c r="O27" i="7"/>
  <c r="N27" i="7"/>
  <c r="Q27" i="7" s="1"/>
  <c r="O26" i="7"/>
  <c r="N26" i="7"/>
  <c r="Q26" i="7" s="1"/>
  <c r="O25" i="7"/>
  <c r="N25" i="7"/>
  <c r="Q25" i="7" s="1"/>
  <c r="O24" i="7"/>
  <c r="N24" i="7"/>
  <c r="Q24" i="7" s="1"/>
  <c r="O23" i="7"/>
  <c r="N23" i="7"/>
  <c r="Q23" i="7" s="1"/>
  <c r="O22" i="7"/>
  <c r="N22" i="7"/>
  <c r="Q22" i="7" s="1"/>
  <c r="O21" i="7"/>
  <c r="N21" i="7"/>
  <c r="Q21" i="7" s="1"/>
  <c r="O20" i="7"/>
  <c r="N20" i="7"/>
  <c r="Q20" i="7" s="1"/>
  <c r="O19" i="7"/>
  <c r="N19" i="7"/>
  <c r="O18" i="7"/>
  <c r="N18" i="7"/>
  <c r="Q18" i="7" s="1"/>
  <c r="O17" i="7"/>
  <c r="N17" i="7"/>
  <c r="Q17" i="7" s="1"/>
  <c r="O16" i="7"/>
  <c r="N16" i="7"/>
  <c r="Q16" i="7" s="1"/>
  <c r="O15" i="7"/>
  <c r="N15" i="7"/>
  <c r="Q15" i="7" s="1"/>
  <c r="O14" i="7"/>
  <c r="N14" i="7"/>
  <c r="Q14" i="7" s="1"/>
  <c r="O13" i="7"/>
  <c r="N13" i="7"/>
  <c r="Q13" i="7" s="1"/>
  <c r="O12" i="7"/>
  <c r="N12" i="7"/>
  <c r="Q12" i="7" s="1"/>
  <c r="O11" i="7"/>
  <c r="N11" i="7"/>
  <c r="Q11" i="7" s="1"/>
  <c r="O10" i="7"/>
  <c r="N10" i="7"/>
  <c r="Q10" i="7" s="1"/>
  <c r="O9" i="7"/>
  <c r="N9" i="7"/>
  <c r="Q9" i="7" s="1"/>
  <c r="O8" i="7"/>
  <c r="N8" i="7"/>
  <c r="Q8" i="7" s="1"/>
  <c r="O7" i="7"/>
  <c r="N7" i="7"/>
  <c r="Q7" i="7" s="1"/>
  <c r="O6" i="7"/>
  <c r="N6" i="7"/>
  <c r="Q6" i="7" s="1"/>
  <c r="O5" i="7"/>
  <c r="N5" i="7"/>
  <c r="Q5" i="7" s="1"/>
  <c r="O4" i="7"/>
  <c r="N4" i="7"/>
  <c r="Q4" i="7" s="1"/>
  <c r="O3" i="7"/>
  <c r="O55" i="7" s="1"/>
  <c r="N3" i="7"/>
  <c r="Q3" i="7" s="1"/>
  <c r="O2" i="7"/>
  <c r="N2" i="7"/>
  <c r="K55" i="5"/>
  <c r="H55" i="5"/>
  <c r="E55" i="5"/>
  <c r="U54" i="5"/>
  <c r="T54" i="5"/>
  <c r="U53" i="5"/>
  <c r="T53" i="5"/>
  <c r="U52" i="5"/>
  <c r="T52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T3" i="5"/>
  <c r="U2" i="5"/>
  <c r="T2" i="5"/>
  <c r="U55" i="5"/>
  <c r="W55" i="3"/>
  <c r="M55" i="3"/>
  <c r="K55" i="4"/>
  <c r="H55" i="4"/>
  <c r="E55" i="4"/>
  <c r="U52" i="4"/>
  <c r="X52" i="4" s="1"/>
  <c r="U51" i="4"/>
  <c r="X51" i="4" s="1"/>
  <c r="U50" i="4"/>
  <c r="X50" i="4" s="1"/>
  <c r="U49" i="4"/>
  <c r="U48" i="4"/>
  <c r="X48" i="4" s="1"/>
  <c r="U47" i="4"/>
  <c r="X47" i="4" s="1"/>
  <c r="U46" i="4"/>
  <c r="X46" i="4" s="1"/>
  <c r="U45" i="4"/>
  <c r="X45" i="4" s="1"/>
  <c r="U44" i="4"/>
  <c r="X44" i="4" s="1"/>
  <c r="U43" i="4"/>
  <c r="X43" i="4" s="1"/>
  <c r="U42" i="4"/>
  <c r="X42" i="4" s="1"/>
  <c r="U41" i="4"/>
  <c r="X41" i="4" s="1"/>
  <c r="U54" i="4"/>
  <c r="U40" i="4"/>
  <c r="X40" i="4" s="1"/>
  <c r="U39" i="4"/>
  <c r="X39" i="4" s="1"/>
  <c r="U38" i="4"/>
  <c r="X38" i="4" s="1"/>
  <c r="U37" i="4"/>
  <c r="X37" i="4" s="1"/>
  <c r="U36" i="4"/>
  <c r="X36" i="4" s="1"/>
  <c r="U35" i="4"/>
  <c r="U34" i="4"/>
  <c r="X34" i="4" s="1"/>
  <c r="U33" i="4"/>
  <c r="X33" i="4" s="1"/>
  <c r="U32" i="4"/>
  <c r="X32" i="4" s="1"/>
  <c r="U31" i="4"/>
  <c r="U30" i="4"/>
  <c r="X30" i="4" s="1"/>
  <c r="U29" i="4"/>
  <c r="X29" i="4" s="1"/>
  <c r="U28" i="4"/>
  <c r="X28" i="4" s="1"/>
  <c r="U27" i="4"/>
  <c r="X27" i="4" s="1"/>
  <c r="U26" i="4"/>
  <c r="X26" i="4" s="1"/>
  <c r="U25" i="4"/>
  <c r="X25" i="4" s="1"/>
  <c r="U24" i="4"/>
  <c r="X24" i="4" s="1"/>
  <c r="U23" i="4"/>
  <c r="U22" i="4"/>
  <c r="X22" i="4" s="1"/>
  <c r="U21" i="4"/>
  <c r="X21" i="4" s="1"/>
  <c r="U20" i="4"/>
  <c r="X20" i="4" s="1"/>
  <c r="U19" i="4"/>
  <c r="X19" i="4" s="1"/>
  <c r="U18" i="4"/>
  <c r="X18" i="4" s="1"/>
  <c r="U17" i="4"/>
  <c r="X17" i="4" s="1"/>
  <c r="U16" i="4"/>
  <c r="X16" i="4" s="1"/>
  <c r="U15" i="4"/>
  <c r="X15" i="4" s="1"/>
  <c r="U14" i="4"/>
  <c r="X14" i="4" s="1"/>
  <c r="U13" i="4"/>
  <c r="X13" i="4" s="1"/>
  <c r="U53" i="4"/>
  <c r="U12" i="4"/>
  <c r="X12" i="4" s="1"/>
  <c r="U11" i="4"/>
  <c r="X11" i="4" s="1"/>
  <c r="U10" i="4"/>
  <c r="X10" i="4" s="1"/>
  <c r="U9" i="4"/>
  <c r="U8" i="4"/>
  <c r="X8" i="4" s="1"/>
  <c r="U7" i="4"/>
  <c r="X7" i="4" s="1"/>
  <c r="U6" i="4"/>
  <c r="X6" i="4" s="1"/>
  <c r="U5" i="4"/>
  <c r="X5" i="4" s="1"/>
  <c r="U4" i="4"/>
  <c r="X3" i="4"/>
  <c r="J55" i="3"/>
  <c r="G55" i="3"/>
  <c r="D55" i="3"/>
  <c r="V55" i="3" l="1"/>
  <c r="N55" i="7"/>
  <c r="T55" i="5"/>
  <c r="T55" i="4"/>
  <c r="X4" i="4"/>
  <c r="X56" i="4" s="1"/>
  <c r="U55" i="4"/>
  <c r="R55" i="8"/>
  <c r="Q55" i="8"/>
  <c r="T55" i="8"/>
  <c r="Q55" i="7"/>
  <c r="X55" i="4" l="1"/>
</calcChain>
</file>

<file path=xl/sharedStrings.xml><?xml version="1.0" encoding="utf-8"?>
<sst xmlns="http://schemas.openxmlformats.org/spreadsheetml/2006/main" count="2155" uniqueCount="261">
  <si>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</si>
  <si>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</si>
  <si>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</si>
  <si>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</si>
  <si>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</si>
  <si>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</si>
  <si>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</si>
  <si>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</si>
  <si>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</si>
  <si>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</si>
  <si>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</si>
  <si>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</si>
  <si>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</si>
  <si>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</si>
  <si>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</si>
  <si>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</si>
  <si>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</si>
  <si>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</si>
  <si>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</si>
  <si>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</si>
  <si>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</si>
  <si>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</si>
  <si>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</si>
  <si>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</si>
  <si>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</si>
  <si>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</si>
  <si>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</si>
  <si>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</si>
  <si>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</si>
  <si>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</si>
  <si>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</si>
  <si>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</si>
  <si>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</si>
  <si>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</si>
  <si>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</si>
  <si>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</si>
  <si>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</si>
  <si>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</si>
  <si>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</si>
  <si>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</si>
  <si>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</si>
  <si>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</si>
  <si>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</si>
  <si>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</si>
  <si>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</si>
  <si>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</si>
  <si>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</si>
  <si>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</si>
  <si>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</si>
  <si>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</si>
  <si>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</si>
  <si>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</si>
  <si>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</si>
  <si>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</si>
  <si>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</si>
  <si>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</si>
  <si>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</si>
  <si>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</si>
  <si>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</si>
  <si>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</si>
  <si>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</si>
  <si>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</si>
  <si>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</si>
  <si>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</si>
  <si>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</si>
  <si>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</si>
  <si>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</si>
  <si>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</si>
  <si>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</si>
  <si>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</si>
  <si>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</si>
  <si>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</si>
  <si>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</si>
  <si>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</si>
  <si>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</si>
  <si>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</si>
  <si>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</si>
  <si>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</si>
  <si>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</si>
  <si>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</si>
  <si>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</si>
  <si>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</si>
  <si>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</si>
  <si>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</si>
  <si>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</si>
  <si>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</si>
  <si>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</si>
  <si>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</si>
  <si>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</si>
  <si>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</si>
  <si>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</si>
  <si>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</si>
  <si>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</si>
  <si>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</si>
  <si>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</si>
  <si>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</si>
  <si>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</si>
  <si>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</si>
  <si>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</si>
  <si>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</si>
  <si>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</si>
  <si>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</si>
  <si>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</si>
  <si>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</si>
  <si>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</si>
  <si>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</si>
  <si>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</si>
  <si>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</si>
  <si>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</si>
  <si>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</si>
  <si>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</si>
  <si>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</si>
  <si>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</si>
  <si>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</si>
  <si>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</si>
  <si>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</si>
  <si>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</si>
  <si>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</si>
  <si>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</si>
  <si>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</si>
  <si>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</si>
  <si>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</si>
  <si>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</si>
  <si>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</si>
  <si>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</si>
  <si>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</si>
  <si>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</si>
  <si>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</si>
  <si>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</si>
  <si>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</si>
  <si>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</si>
  <si>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</si>
  <si>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</si>
  <si>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</si>
  <si>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</si>
  <si>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</si>
  <si>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</si>
  <si>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</si>
  <si>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</si>
  <si>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</si>
  <si>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</si>
  <si>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</si>
  <si>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</si>
  <si>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</si>
  <si>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</si>
  <si>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</si>
  <si>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</si>
  <si>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</si>
  <si>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</si>
  <si>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</si>
  <si>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</si>
  <si>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</si>
  <si>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</si>
  <si>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IO_2015</t>
  </si>
  <si>
    <t>IO_2015_Version</t>
  </si>
  <si>
    <t>IO_2015_Weight</t>
  </si>
  <si>
    <t>IO_2016</t>
  </si>
  <si>
    <t>IO_2016_Version</t>
  </si>
  <si>
    <t>IO_2016_Weight</t>
  </si>
  <si>
    <t>IO_2017</t>
  </si>
  <si>
    <t>IO_2017_Version</t>
  </si>
  <si>
    <t>IO_2017_Weight</t>
  </si>
  <si>
    <t>IO_Number</t>
  </si>
  <si>
    <t>IO_Any</t>
  </si>
  <si>
    <t>_LLCPWT</t>
  </si>
  <si>
    <t>_LCPWTV1</t>
  </si>
  <si>
    <t>_LCPWTV2</t>
  </si>
  <si>
    <t>SDH_2015</t>
  </si>
  <si>
    <t>SDH_2015_Weight</t>
  </si>
  <si>
    <t>SDH_2016</t>
  </si>
  <si>
    <t>SDH_2016_Weight</t>
  </si>
  <si>
    <t>SDH_2017</t>
  </si>
  <si>
    <t>SDH_2017_Weight</t>
  </si>
  <si>
    <t>SDH_Number</t>
  </si>
  <si>
    <t>SDH_Any</t>
  </si>
  <si>
    <t>CG SDH</t>
  </si>
  <si>
    <t>SDH_2015_Version</t>
  </si>
  <si>
    <t>SDH_2016_Version</t>
  </si>
  <si>
    <t>SDH_2017_Version</t>
  </si>
  <si>
    <t>Medicaid Expansion</t>
  </si>
  <si>
    <t>CG Medicaid</t>
  </si>
  <si>
    <t>ESLS_2015</t>
  </si>
  <si>
    <t>ESLS_2015_Version</t>
  </si>
  <si>
    <t>ESLS_2015_Weight</t>
  </si>
  <si>
    <t>ESLS_2016</t>
  </si>
  <si>
    <t>ESLS_2016_Version</t>
  </si>
  <si>
    <t>ESLS_2016_Weight</t>
  </si>
  <si>
    <t>ESLS_2017</t>
  </si>
  <si>
    <t>ESLS_2017_Version</t>
  </si>
  <si>
    <t>ESLS_2017_Weight</t>
  </si>
  <si>
    <t>ESLS_Number</t>
  </si>
  <si>
    <t>ESLS_Any</t>
  </si>
  <si>
    <t>CG ESLS</t>
  </si>
  <si>
    <t>ESLS_2014</t>
  </si>
  <si>
    <t>ESLS_2014_Version</t>
  </si>
  <si>
    <t>ESLS_2014_Weight</t>
  </si>
  <si>
    <t>CG_2018</t>
  </si>
  <si>
    <t>CG_2018_Version</t>
  </si>
  <si>
    <t>CG_2018_Weight</t>
  </si>
  <si>
    <t>SGM_2018</t>
  </si>
  <si>
    <t>IO_2018</t>
  </si>
  <si>
    <t>IO_2018_Version</t>
  </si>
  <si>
    <t>IO_2018_Weight</t>
  </si>
  <si>
    <t>LLCP2018</t>
  </si>
  <si>
    <t>LLCP18V1</t>
  </si>
  <si>
    <t>LLCP18V2</t>
  </si>
  <si>
    <t>FLU_2017_Weight</t>
  </si>
  <si>
    <t>FLU_2017_Version</t>
  </si>
  <si>
    <t>FLU_2017</t>
  </si>
  <si>
    <t>SGM_2018_Version</t>
  </si>
  <si>
    <t>SGM_2018_Weight</t>
  </si>
  <si>
    <t>FLU_2016</t>
  </si>
  <si>
    <t>FLU_2016_Version</t>
  </si>
  <si>
    <t>FLU_2016_Weight</t>
  </si>
  <si>
    <t>FLU_Any</t>
  </si>
  <si>
    <t>Total</t>
  </si>
  <si>
    <t>Any</t>
  </si>
  <si>
    <t>SGM_CG_2018</t>
  </si>
  <si>
    <t>2016-2018_TransHIV</t>
  </si>
  <si>
    <t>SGM SDH</t>
  </si>
  <si>
    <t>CG_2019</t>
  </si>
  <si>
    <t>CG_2019_Version</t>
  </si>
  <si>
    <t>CG_2019_Weight</t>
  </si>
  <si>
    <t>LLCP2019</t>
  </si>
  <si>
    <t>_LCPWTV3</t>
  </si>
  <si>
    <t>IO_2019</t>
  </si>
  <si>
    <t>IO_2019_Version</t>
  </si>
  <si>
    <t>IO_2019_Weight</t>
  </si>
  <si>
    <t>SGM_2019</t>
  </si>
  <si>
    <t>SGM_CG_2019</t>
  </si>
  <si>
    <t>Adoption Status</t>
  </si>
  <si>
    <t>Year Implemented</t>
  </si>
  <si>
    <t>Full Date Implemented</t>
  </si>
  <si>
    <t>Not Adopted</t>
  </si>
  <si>
    <t>Adopted</t>
  </si>
  <si>
    <t>Adopted, Not Implemented</t>
  </si>
  <si>
    <t>COGAny</t>
  </si>
  <si>
    <t>COGNumber</t>
  </si>
  <si>
    <t>COG2017_Weight</t>
  </si>
  <si>
    <t>COG2017_Version</t>
  </si>
  <si>
    <t>COG2017</t>
  </si>
  <si>
    <t>COG2016_Weight</t>
  </si>
  <si>
    <t>COG2016_Version</t>
  </si>
  <si>
    <t>COG2016</t>
  </si>
  <si>
    <t>COG2015_Weight</t>
  </si>
  <si>
    <t>COG2015_Version</t>
  </si>
  <si>
    <t>COG2015</t>
  </si>
  <si>
    <t>COG2018</t>
  </si>
  <si>
    <t>COG2018_Version</t>
  </si>
  <si>
    <t>COG2018_Weight</t>
  </si>
  <si>
    <t>COG2019</t>
  </si>
  <si>
    <t>COG2019_Version</t>
  </si>
  <si>
    <t>COG2019_Weight</t>
  </si>
  <si>
    <t>Depression_2018_Version</t>
  </si>
  <si>
    <t>Depression_2018</t>
  </si>
  <si>
    <t>Depression_2018_Weight</t>
  </si>
  <si>
    <t>Depression_Number</t>
  </si>
  <si>
    <t>Depression_Any</t>
  </si>
  <si>
    <t>LLCP19V1</t>
  </si>
  <si>
    <t>LLCP19V2</t>
  </si>
  <si>
    <t>LLCP19V3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</si>
</sst>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212529"/>
      <name val="Helvetica Neue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Y55"/>
  <sheetViews>
    <sheetView zoomScale="120" zoomScaleNormal="120" workbookViewId="0">
      <pane xSplit="3" ySplit="1" topLeftCell="U19" activePane="bottomRight" state="frozen"/>
      <selection pane="topRight" activeCell="D1" sqref="D1"/>
      <selection pane="bottomLeft" activeCell="A2" sqref="A2"/>
      <selection pane="bottomRight" activeCell="W12" sqref="W12"/>
    </sheetView>
  </sheetViews>
  <sheetFormatPr baseColWidth="10" defaultColWidth="8.6640625" defaultRowHeight="13"/>
  <cols>
    <col min="1" max="2" width="8.6640625" style="2"/>
    <col min="3" max="3" width="14.83203125" style="2" bestFit="1" customWidth="1"/>
    <col min="4" max="4" width="6" style="2" customWidth="1"/>
    <col min="5" max="6" width="8.6640625" style="2"/>
    <col min="7" max="7" width="5.5" style="2" customWidth="1"/>
    <col min="8" max="8" width="9.6640625" style="2" bestFit="1" customWidth="1"/>
    <col min="9" max="9" width="8.6640625" style="2"/>
    <col min="10" max="10" width="5.6640625" style="2" customWidth="1"/>
    <col min="11" max="11" width="9.5" style="2" bestFit="1" customWidth="1"/>
    <col min="12" max="12" width="8.6640625" style="2"/>
    <col min="13" max="13" width="5.83203125" style="2" customWidth="1"/>
    <col min="14" max="14" width="9.5" style="2" bestFit="1" customWidth="1"/>
    <col min="15" max="21" width="8.6640625" style="2"/>
    <col min="22" max="22" width="7.1640625" style="2" customWidth="1"/>
    <col min="23" max="16384" width="8.6640625" style="2"/>
  </cols>
  <sheetData>
    <row r="1" spans="1:25" s="5" customFormat="1" ht="42">
      <c r="A1" s="5" t="s">
        <v>82</v>
      </c>
      <c r="B1" s="5" t="s">
        <v>83</v>
      </c>
      <c r="C1" s="5" t="s">
        <v>1</v>
      </c>
      <c r="D1" s="5" t="s">
        <v>67</v>
      </c>
      <c r="E1" s="5" t="s">
        <v>68</v>
      </c>
      <c r="F1" s="5" t="s">
        <v>69</v>
      </c>
      <c r="G1" s="5" t="s">
        <v>56</v>
      </c>
      <c r="H1" s="5" t="s">
        <v>70</v>
      </c>
      <c r="I1" s="5" t="s">
        <v>71</v>
      </c>
      <c r="J1" s="5" t="s">
        <v>57</v>
      </c>
      <c r="K1" s="5" t="s">
        <v>72</v>
      </c>
      <c r="L1" s="5" t="s">
        <v>73</v>
      </c>
      <c r="M1" s="5" t="s">
        <v>58</v>
      </c>
      <c r="N1" s="5" t="s">
        <v>79</v>
      </c>
      <c r="O1" s="5" t="s">
        <v>80</v>
      </c>
      <c r="P1" s="5" t="s">
        <v>199</v>
      </c>
      <c r="Q1" s="5" t="s">
        <v>209</v>
      </c>
      <c r="R1" s="5" t="s">
        <v>210</v>
      </c>
      <c r="S1" s="5" t="s">
        <v>199</v>
      </c>
      <c r="T1" s="5" t="s">
        <v>209</v>
      </c>
      <c r="U1" s="5" t="s">
        <v>210</v>
      </c>
      <c r="V1" s="5" t="s">
        <v>61</v>
      </c>
      <c r="W1" s="5" t="s">
        <v>62</v>
      </c>
      <c r="Y1" s="5" t="s">
        <v>218</v>
      </c>
    </row>
    <row r="2" spans="1:25">
      <c r="A2" s="2">
        <v>1</v>
      </c>
      <c r="B2" s="2" t="s">
        <v>84</v>
      </c>
      <c r="C2" s="2" t="s">
        <v>0</v>
      </c>
      <c r="D2" s="2">
        <v>0</v>
      </c>
      <c r="G2" s="2">
        <v>0</v>
      </c>
      <c r="J2" s="2">
        <v>0</v>
      </c>
      <c r="M2" s="2">
        <v>0</v>
      </c>
      <c r="P2" s="2">
        <v>0</v>
      </c>
      <c r="S2" s="2">
        <v>0</v>
      </c>
      <c r="V2" s="2">
        <f>SUM(D2:S2)</f>
        <v>0</v>
      </c>
      <c r="W2" s="2">
        <f>IF(OR(D2=1,G2=1,J2=1,M2=1, P2=1, S2=1),1,0)</f>
        <v>0</v>
      </c>
      <c r="Y2" s="2">
        <f>IF(OR(J2=1,M2=1, P2=1),1,0)</f>
        <v>0</v>
      </c>
    </row>
    <row r="3" spans="1:25">
      <c r="A3" s="2">
        <v>2</v>
      </c>
      <c r="B3" s="2" t="s">
        <v>85</v>
      </c>
      <c r="C3" s="2" t="s">
        <v>5</v>
      </c>
      <c r="D3" s="2">
        <v>0</v>
      </c>
      <c r="G3" s="2">
        <v>0</v>
      </c>
      <c r="J3" s="2">
        <v>0</v>
      </c>
      <c r="M3" s="2">
        <v>0</v>
      </c>
      <c r="P3" s="2">
        <v>0</v>
      </c>
      <c r="S3" s="2">
        <v>1</v>
      </c>
      <c r="T3" s="3" t="s">
        <v>223</v>
      </c>
      <c r="U3" s="3" t="s">
        <v>164</v>
      </c>
      <c r="V3" s="2">
        <f t="shared" ref="V3:V54" si="0">SUM(D3:S3)</f>
        <v>1</v>
      </c>
      <c r="W3" s="2">
        <f t="shared" ref="W3:W54" si="1">IF(OR(D3=1,G3=1,J3=1,M3=1, P3=1, S3=1),1,0)</f>
        <v>1</v>
      </c>
      <c r="Y3" s="2">
        <f t="shared" ref="Y3:Y54" si="2">IF(OR(J3=1,M3=1, P3=1),1,0)</f>
        <v>0</v>
      </c>
    </row>
    <row r="4" spans="1:25">
      <c r="A4" s="2">
        <v>4</v>
      </c>
      <c r="B4" s="2" t="s">
        <v>86</v>
      </c>
      <c r="C4" s="2" t="s">
        <v>6</v>
      </c>
      <c r="D4" s="2">
        <v>0</v>
      </c>
      <c r="G4" s="2">
        <v>0</v>
      </c>
      <c r="J4" s="2">
        <v>0</v>
      </c>
      <c r="M4" s="2">
        <v>0</v>
      </c>
      <c r="P4" s="2">
        <v>1</v>
      </c>
      <c r="Q4" s="3" t="s">
        <v>205</v>
      </c>
      <c r="R4" s="3" t="s">
        <v>145</v>
      </c>
      <c r="S4" s="2">
        <v>1</v>
      </c>
      <c r="T4" s="3" t="s">
        <v>223</v>
      </c>
      <c r="U4" s="3" t="s">
        <v>164</v>
      </c>
      <c r="V4" s="2">
        <f t="shared" si="0"/>
        <v>2</v>
      </c>
      <c r="W4" s="2">
        <f t="shared" si="1"/>
        <v>1</v>
      </c>
      <c r="Y4" s="2">
        <f t="shared" si="2"/>
        <v>1</v>
      </c>
    </row>
    <row r="5" spans="1:25">
      <c r="A5" s="2">
        <v>5</v>
      </c>
      <c r="B5" s="2" t="s">
        <v>87</v>
      </c>
      <c r="C5" s="2" t="s">
        <v>7</v>
      </c>
      <c r="D5" s="2">
        <v>0</v>
      </c>
      <c r="G5" s="2">
        <v>0</v>
      </c>
      <c r="J5" s="2">
        <v>0</v>
      </c>
      <c r="M5" s="2">
        <v>0</v>
      </c>
      <c r="P5" s="2">
        <v>0</v>
      </c>
      <c r="S5" s="2">
        <v>0</v>
      </c>
      <c r="V5" s="2">
        <f t="shared" si="0"/>
        <v>0</v>
      </c>
      <c r="W5" s="2">
        <f t="shared" si="1"/>
        <v>0</v>
      </c>
      <c r="Y5" s="2">
        <f t="shared" si="2"/>
        <v>0</v>
      </c>
    </row>
    <row r="6" spans="1:25">
      <c r="A6" s="2">
        <v>6</v>
      </c>
      <c r="B6" s="2" t="s">
        <v>88</v>
      </c>
      <c r="C6" s="2" t="s">
        <v>8</v>
      </c>
      <c r="D6" s="2">
        <v>0</v>
      </c>
      <c r="G6" s="2">
        <v>0</v>
      </c>
      <c r="J6" s="2">
        <v>1</v>
      </c>
      <c r="K6" s="3" t="s">
        <v>78</v>
      </c>
      <c r="L6" s="2" t="s">
        <v>74</v>
      </c>
      <c r="M6" s="2">
        <v>1</v>
      </c>
      <c r="N6" s="3" t="s">
        <v>81</v>
      </c>
      <c r="O6" s="2" t="s">
        <v>74</v>
      </c>
      <c r="P6" s="2">
        <v>0</v>
      </c>
      <c r="Q6" s="3"/>
      <c r="S6" s="2">
        <v>0</v>
      </c>
      <c r="V6" s="2">
        <f t="shared" si="0"/>
        <v>2</v>
      </c>
      <c r="W6" s="2">
        <f t="shared" si="1"/>
        <v>1</v>
      </c>
      <c r="Y6" s="2">
        <f t="shared" si="2"/>
        <v>1</v>
      </c>
    </row>
    <row r="7" spans="1:25">
      <c r="A7" s="2">
        <v>8</v>
      </c>
      <c r="B7" s="2" t="s">
        <v>89</v>
      </c>
      <c r="C7" s="2" t="s">
        <v>9</v>
      </c>
      <c r="D7" s="2">
        <v>0</v>
      </c>
      <c r="G7" s="2">
        <v>1</v>
      </c>
      <c r="H7" s="3" t="s">
        <v>77</v>
      </c>
      <c r="I7" s="2" t="s">
        <v>74</v>
      </c>
      <c r="J7" s="2">
        <v>0</v>
      </c>
      <c r="M7" s="2">
        <v>0</v>
      </c>
      <c r="P7" s="2">
        <v>0</v>
      </c>
      <c r="S7" s="2">
        <v>1</v>
      </c>
      <c r="T7" s="3" t="s">
        <v>223</v>
      </c>
      <c r="U7" s="3" t="s">
        <v>164</v>
      </c>
      <c r="V7" s="2">
        <f t="shared" si="0"/>
        <v>2</v>
      </c>
      <c r="W7" s="2">
        <f t="shared" si="1"/>
        <v>1</v>
      </c>
      <c r="Y7" s="2">
        <f t="shared" si="2"/>
        <v>0</v>
      </c>
    </row>
    <row r="8" spans="1:25">
      <c r="A8" s="2">
        <v>9</v>
      </c>
      <c r="B8" s="2" t="s">
        <v>90</v>
      </c>
      <c r="C8" s="2" t="s">
        <v>10</v>
      </c>
      <c r="D8" s="2">
        <v>0</v>
      </c>
      <c r="G8" s="2">
        <v>1</v>
      </c>
      <c r="H8" s="3" t="s">
        <v>77</v>
      </c>
      <c r="I8" s="2" t="s">
        <v>74</v>
      </c>
      <c r="J8" s="2">
        <v>1</v>
      </c>
      <c r="K8" s="3" t="s">
        <v>78</v>
      </c>
      <c r="L8" s="2" t="s">
        <v>74</v>
      </c>
      <c r="M8" s="2">
        <v>1</v>
      </c>
      <c r="N8" s="3" t="s">
        <v>81</v>
      </c>
      <c r="O8" s="2" t="s">
        <v>74</v>
      </c>
      <c r="P8" s="2">
        <v>1</v>
      </c>
      <c r="Q8" s="3" t="s">
        <v>203</v>
      </c>
      <c r="R8" s="3" t="s">
        <v>74</v>
      </c>
      <c r="S8" s="2">
        <v>1</v>
      </c>
      <c r="T8" s="3" t="s">
        <v>223</v>
      </c>
      <c r="U8" s="3" t="s">
        <v>164</v>
      </c>
      <c r="V8" s="2">
        <f t="shared" si="0"/>
        <v>5</v>
      </c>
      <c r="W8" s="2">
        <f t="shared" si="1"/>
        <v>1</v>
      </c>
      <c r="Y8" s="2">
        <f t="shared" si="2"/>
        <v>1</v>
      </c>
    </row>
    <row r="9" spans="1:25">
      <c r="A9" s="2">
        <v>10</v>
      </c>
      <c r="B9" s="2" t="s">
        <v>91</v>
      </c>
      <c r="C9" s="2" t="s">
        <v>11</v>
      </c>
      <c r="D9" s="2">
        <v>1</v>
      </c>
      <c r="E9" s="3" t="s">
        <v>137</v>
      </c>
      <c r="F9" s="2" t="s">
        <v>74</v>
      </c>
      <c r="G9" s="2">
        <v>1</v>
      </c>
      <c r="H9" s="3" t="s">
        <v>77</v>
      </c>
      <c r="I9" s="2" t="s">
        <v>74</v>
      </c>
      <c r="J9" s="2">
        <v>1</v>
      </c>
      <c r="K9" s="3" t="s">
        <v>78</v>
      </c>
      <c r="L9" s="2" t="s">
        <v>74</v>
      </c>
      <c r="M9" s="2">
        <v>1</v>
      </c>
      <c r="N9" s="3" t="s">
        <v>81</v>
      </c>
      <c r="O9" s="2" t="s">
        <v>74</v>
      </c>
      <c r="P9" s="2">
        <v>1</v>
      </c>
      <c r="Q9" s="3" t="s">
        <v>203</v>
      </c>
      <c r="R9" s="3" t="s">
        <v>74</v>
      </c>
      <c r="S9" s="2">
        <v>1</v>
      </c>
      <c r="T9" s="3" t="s">
        <v>223</v>
      </c>
      <c r="U9" s="3" t="s">
        <v>164</v>
      </c>
      <c r="V9" s="2">
        <f t="shared" si="0"/>
        <v>6</v>
      </c>
      <c r="W9" s="2">
        <f t="shared" si="1"/>
        <v>1</v>
      </c>
      <c r="Y9" s="2">
        <f t="shared" si="2"/>
        <v>1</v>
      </c>
    </row>
    <row r="10" spans="1:25">
      <c r="A10" s="2">
        <v>11</v>
      </c>
      <c r="B10" s="2" t="s">
        <v>92</v>
      </c>
      <c r="C10" s="2" t="s">
        <v>12</v>
      </c>
      <c r="D10" s="2">
        <v>0</v>
      </c>
      <c r="G10" s="2">
        <v>0</v>
      </c>
      <c r="J10" s="2">
        <v>0</v>
      </c>
      <c r="M10" s="2">
        <v>0</v>
      </c>
      <c r="P10" s="2">
        <v>0</v>
      </c>
      <c r="S10" s="2">
        <v>0</v>
      </c>
      <c r="V10" s="2">
        <f t="shared" si="0"/>
        <v>0</v>
      </c>
      <c r="W10" s="2">
        <f t="shared" si="1"/>
        <v>0</v>
      </c>
      <c r="Y10" s="2">
        <f t="shared" si="2"/>
        <v>0</v>
      </c>
    </row>
    <row r="11" spans="1:25">
      <c r="A11" s="2">
        <v>12</v>
      </c>
      <c r="B11" s="2" t="s">
        <v>93</v>
      </c>
      <c r="C11" s="2" t="s">
        <v>13</v>
      </c>
      <c r="D11" s="2">
        <v>0</v>
      </c>
      <c r="G11" s="2">
        <v>0</v>
      </c>
      <c r="J11" s="2">
        <v>0</v>
      </c>
      <c r="M11" s="2">
        <v>1</v>
      </c>
      <c r="N11" s="3" t="s">
        <v>81</v>
      </c>
      <c r="O11" s="2" t="s">
        <v>74</v>
      </c>
      <c r="P11" s="2">
        <v>1</v>
      </c>
      <c r="Q11" s="3" t="s">
        <v>203</v>
      </c>
      <c r="R11" s="3" t="s">
        <v>74</v>
      </c>
      <c r="S11" s="2">
        <v>1</v>
      </c>
      <c r="T11" s="3" t="s">
        <v>223</v>
      </c>
      <c r="U11" s="3" t="s">
        <v>164</v>
      </c>
      <c r="V11" s="2">
        <f t="shared" si="0"/>
        <v>3</v>
      </c>
      <c r="W11" s="2">
        <f t="shared" si="1"/>
        <v>1</v>
      </c>
      <c r="Y11" s="2">
        <f t="shared" si="2"/>
        <v>1</v>
      </c>
    </row>
    <row r="12" spans="1:25">
      <c r="A12" s="2">
        <v>13</v>
      </c>
      <c r="B12" s="2" t="s">
        <v>94</v>
      </c>
      <c r="C12" s="2" t="s">
        <v>14</v>
      </c>
      <c r="D12" s="2">
        <v>0</v>
      </c>
      <c r="G12" s="2">
        <v>1</v>
      </c>
      <c r="H12" s="3" t="s">
        <v>77</v>
      </c>
      <c r="I12" s="2" t="s">
        <v>74</v>
      </c>
      <c r="J12" s="2">
        <v>1</v>
      </c>
      <c r="K12" s="3" t="s">
        <v>78</v>
      </c>
      <c r="L12" s="2" t="s">
        <v>74</v>
      </c>
      <c r="M12" s="2">
        <v>1</v>
      </c>
      <c r="N12" s="3" t="s">
        <v>81</v>
      </c>
      <c r="O12" s="2" t="s">
        <v>74</v>
      </c>
      <c r="P12" s="2">
        <v>0</v>
      </c>
      <c r="S12" s="2">
        <v>1</v>
      </c>
      <c r="T12" s="3" t="s">
        <v>223</v>
      </c>
      <c r="U12" s="3" t="s">
        <v>164</v>
      </c>
      <c r="V12" s="2">
        <f t="shared" si="0"/>
        <v>4</v>
      </c>
      <c r="W12" s="2">
        <f t="shared" si="1"/>
        <v>1</v>
      </c>
      <c r="Y12" s="2">
        <f t="shared" si="2"/>
        <v>1</v>
      </c>
    </row>
    <row r="13" spans="1:25">
      <c r="A13" s="2">
        <v>15</v>
      </c>
      <c r="B13" s="2" t="s">
        <v>96</v>
      </c>
      <c r="C13" s="2" t="s">
        <v>15</v>
      </c>
      <c r="D13" s="2">
        <v>1</v>
      </c>
      <c r="E13" s="3" t="s">
        <v>137</v>
      </c>
      <c r="F13" s="2" t="s">
        <v>74</v>
      </c>
      <c r="G13" s="2">
        <v>1</v>
      </c>
      <c r="H13" s="3" t="s">
        <v>77</v>
      </c>
      <c r="I13" s="2" t="s">
        <v>74</v>
      </c>
      <c r="J13" s="2">
        <v>1</v>
      </c>
      <c r="K13" s="3" t="s">
        <v>78</v>
      </c>
      <c r="L13" s="2" t="s">
        <v>74</v>
      </c>
      <c r="M13" s="2">
        <v>1</v>
      </c>
      <c r="N13" s="3" t="s">
        <v>81</v>
      </c>
      <c r="O13" s="2" t="s">
        <v>74</v>
      </c>
      <c r="P13" s="2">
        <v>1</v>
      </c>
      <c r="Q13" s="3" t="s">
        <v>203</v>
      </c>
      <c r="R13" s="3" t="s">
        <v>74</v>
      </c>
      <c r="S13" s="2">
        <v>1</v>
      </c>
      <c r="T13" s="3" t="s">
        <v>223</v>
      </c>
      <c r="U13" s="3" t="s">
        <v>164</v>
      </c>
      <c r="V13" s="2">
        <f t="shared" si="0"/>
        <v>6</v>
      </c>
      <c r="W13" s="2">
        <f t="shared" si="1"/>
        <v>1</v>
      </c>
      <c r="Y13" s="2">
        <f t="shared" si="2"/>
        <v>1</v>
      </c>
    </row>
    <row r="14" spans="1:25">
      <c r="A14" s="2">
        <v>16</v>
      </c>
      <c r="B14" s="2" t="s">
        <v>97</v>
      </c>
      <c r="C14" s="2" t="s">
        <v>16</v>
      </c>
      <c r="D14" s="2">
        <v>1</v>
      </c>
      <c r="E14" s="3" t="s">
        <v>137</v>
      </c>
      <c r="F14" s="2" t="s">
        <v>74</v>
      </c>
      <c r="G14" s="2">
        <v>1</v>
      </c>
      <c r="H14" s="3" t="s">
        <v>77</v>
      </c>
      <c r="I14" s="2" t="s">
        <v>74</v>
      </c>
      <c r="J14" s="2">
        <v>1</v>
      </c>
      <c r="K14" s="3" t="s">
        <v>78</v>
      </c>
      <c r="L14" s="2" t="s">
        <v>74</v>
      </c>
      <c r="M14" s="2">
        <v>0</v>
      </c>
      <c r="P14" s="2">
        <v>1</v>
      </c>
      <c r="Q14" s="3" t="s">
        <v>203</v>
      </c>
      <c r="R14" s="3" t="s">
        <v>74</v>
      </c>
      <c r="S14" s="2">
        <v>1</v>
      </c>
      <c r="T14" s="3" t="s">
        <v>223</v>
      </c>
      <c r="U14" s="3" t="s">
        <v>164</v>
      </c>
      <c r="V14" s="2">
        <f t="shared" si="0"/>
        <v>5</v>
      </c>
      <c r="W14" s="2">
        <f t="shared" si="1"/>
        <v>1</v>
      </c>
      <c r="Y14" s="2">
        <f t="shared" si="2"/>
        <v>1</v>
      </c>
    </row>
    <row r="15" spans="1:25">
      <c r="A15" s="2">
        <v>17</v>
      </c>
      <c r="B15" s="2" t="s">
        <v>98</v>
      </c>
      <c r="C15" s="2" t="s">
        <v>17</v>
      </c>
      <c r="D15" s="2">
        <v>0</v>
      </c>
      <c r="G15" s="2">
        <v>1</v>
      </c>
      <c r="H15" s="3" t="s">
        <v>77</v>
      </c>
      <c r="I15" s="2" t="s">
        <v>74</v>
      </c>
      <c r="J15" s="2">
        <v>1</v>
      </c>
      <c r="K15" s="3" t="s">
        <v>78</v>
      </c>
      <c r="L15" s="2" t="s">
        <v>74</v>
      </c>
      <c r="M15" s="2">
        <v>1</v>
      </c>
      <c r="N15" s="3" t="s">
        <v>81</v>
      </c>
      <c r="O15" s="2" t="s">
        <v>74</v>
      </c>
      <c r="P15" s="2">
        <v>1</v>
      </c>
      <c r="Q15" s="3" t="s">
        <v>203</v>
      </c>
      <c r="R15" s="3" t="s">
        <v>74</v>
      </c>
      <c r="S15" s="2">
        <v>0</v>
      </c>
      <c r="T15" s="3"/>
      <c r="U15" s="3"/>
      <c r="V15" s="2">
        <f t="shared" si="0"/>
        <v>4</v>
      </c>
      <c r="W15" s="2">
        <f t="shared" si="1"/>
        <v>1</v>
      </c>
      <c r="Y15" s="2">
        <f t="shared" si="2"/>
        <v>1</v>
      </c>
    </row>
    <row r="16" spans="1:25">
      <c r="A16" s="2">
        <v>18</v>
      </c>
      <c r="B16" s="2" t="s">
        <v>99</v>
      </c>
      <c r="C16" s="2" t="s">
        <v>18</v>
      </c>
      <c r="D16" s="2">
        <v>1</v>
      </c>
      <c r="E16" s="3" t="s">
        <v>137</v>
      </c>
      <c r="F16" s="2" t="s">
        <v>74</v>
      </c>
      <c r="G16" s="2">
        <v>1</v>
      </c>
      <c r="H16" s="3" t="s">
        <v>77</v>
      </c>
      <c r="I16" s="2" t="s">
        <v>74</v>
      </c>
      <c r="J16" s="2">
        <v>1</v>
      </c>
      <c r="K16" s="3" t="s">
        <v>78</v>
      </c>
      <c r="L16" s="2" t="s">
        <v>74</v>
      </c>
      <c r="M16" s="2">
        <v>1</v>
      </c>
      <c r="N16" s="3" t="s">
        <v>81</v>
      </c>
      <c r="O16" s="2" t="s">
        <v>74</v>
      </c>
      <c r="P16" s="2">
        <v>0</v>
      </c>
      <c r="S16" s="2">
        <v>0</v>
      </c>
      <c r="V16" s="2">
        <f t="shared" si="0"/>
        <v>4</v>
      </c>
      <c r="W16" s="2">
        <f t="shared" si="1"/>
        <v>1</v>
      </c>
      <c r="Y16" s="2">
        <f t="shared" si="2"/>
        <v>1</v>
      </c>
    </row>
    <row r="17" spans="1:25">
      <c r="A17" s="2">
        <v>19</v>
      </c>
      <c r="B17" s="2" t="s">
        <v>100</v>
      </c>
      <c r="C17" s="2" t="s">
        <v>19</v>
      </c>
      <c r="D17" s="2">
        <v>1</v>
      </c>
      <c r="E17" s="3" t="s">
        <v>137</v>
      </c>
      <c r="F17" s="2" t="s">
        <v>74</v>
      </c>
      <c r="G17" s="2">
        <v>1</v>
      </c>
      <c r="H17" s="3" t="s">
        <v>76</v>
      </c>
      <c r="I17" s="2" t="s">
        <v>75</v>
      </c>
      <c r="J17" s="2">
        <v>1</v>
      </c>
      <c r="K17" s="3" t="s">
        <v>78</v>
      </c>
      <c r="L17" s="2" t="s">
        <v>74</v>
      </c>
      <c r="M17" s="2">
        <v>1</v>
      </c>
      <c r="N17" s="3" t="s">
        <v>81</v>
      </c>
      <c r="O17" s="2" t="s">
        <v>74</v>
      </c>
      <c r="P17" s="2">
        <v>0</v>
      </c>
      <c r="S17" s="2">
        <v>1</v>
      </c>
      <c r="T17" s="3" t="s">
        <v>223</v>
      </c>
      <c r="U17" s="3" t="s">
        <v>164</v>
      </c>
      <c r="V17" s="2">
        <f t="shared" si="0"/>
        <v>5</v>
      </c>
      <c r="W17" s="2">
        <f t="shared" si="1"/>
        <v>1</v>
      </c>
      <c r="Y17" s="2">
        <f t="shared" si="2"/>
        <v>1</v>
      </c>
    </row>
    <row r="18" spans="1:25">
      <c r="A18" s="2">
        <v>20</v>
      </c>
      <c r="B18" s="2" t="s">
        <v>101</v>
      </c>
      <c r="C18" s="2" t="s">
        <v>20</v>
      </c>
      <c r="D18" s="2">
        <v>1</v>
      </c>
      <c r="E18" s="3" t="s">
        <v>137</v>
      </c>
      <c r="F18" s="2" t="s">
        <v>74</v>
      </c>
      <c r="G18" s="2">
        <v>1</v>
      </c>
      <c r="H18" s="3" t="s">
        <v>77</v>
      </c>
      <c r="I18" s="2" t="s">
        <v>74</v>
      </c>
      <c r="J18" s="2">
        <v>0</v>
      </c>
      <c r="M18" s="2">
        <v>0</v>
      </c>
      <c r="P18" s="2">
        <v>1</v>
      </c>
      <c r="Q18" s="3" t="s">
        <v>203</v>
      </c>
      <c r="R18" s="3" t="s">
        <v>74</v>
      </c>
      <c r="S18" s="2">
        <v>1</v>
      </c>
      <c r="T18" s="3" t="s">
        <v>223</v>
      </c>
      <c r="U18" s="3" t="s">
        <v>164</v>
      </c>
      <c r="V18" s="2">
        <f t="shared" si="0"/>
        <v>4</v>
      </c>
      <c r="W18" s="2">
        <f t="shared" si="1"/>
        <v>1</v>
      </c>
      <c r="Y18" s="2">
        <f t="shared" si="2"/>
        <v>1</v>
      </c>
    </row>
    <row r="19" spans="1:25">
      <c r="A19" s="2">
        <v>21</v>
      </c>
      <c r="B19" s="2" t="s">
        <v>102</v>
      </c>
      <c r="C19" s="2" t="s">
        <v>21</v>
      </c>
      <c r="D19" s="2">
        <v>1</v>
      </c>
      <c r="E19" s="3" t="s">
        <v>137</v>
      </c>
      <c r="F19" s="2" t="s">
        <v>74</v>
      </c>
      <c r="G19" s="2">
        <v>0</v>
      </c>
      <c r="J19" s="2">
        <v>1</v>
      </c>
      <c r="K19" s="3" t="s">
        <v>78</v>
      </c>
      <c r="L19" s="2" t="s">
        <v>74</v>
      </c>
      <c r="M19" s="2">
        <v>0</v>
      </c>
      <c r="P19" s="2">
        <v>0</v>
      </c>
      <c r="S19" s="2">
        <v>0</v>
      </c>
      <c r="V19" s="2">
        <f t="shared" si="0"/>
        <v>2</v>
      </c>
      <c r="W19" s="2">
        <f t="shared" si="1"/>
        <v>1</v>
      </c>
      <c r="Y19" s="2">
        <f t="shared" si="2"/>
        <v>1</v>
      </c>
    </row>
    <row r="20" spans="1:25">
      <c r="A20" s="2">
        <v>22</v>
      </c>
      <c r="B20" s="2" t="s">
        <v>103</v>
      </c>
      <c r="C20" s="2" t="s">
        <v>22</v>
      </c>
      <c r="D20" s="2">
        <v>1</v>
      </c>
      <c r="E20" s="3" t="s">
        <v>137</v>
      </c>
      <c r="F20" s="2" t="s">
        <v>74</v>
      </c>
      <c r="G20" s="2">
        <v>0</v>
      </c>
      <c r="J20" s="2">
        <v>1</v>
      </c>
      <c r="K20" s="3" t="s">
        <v>78</v>
      </c>
      <c r="L20" s="2" t="s">
        <v>74</v>
      </c>
      <c r="M20" s="2">
        <v>1</v>
      </c>
      <c r="N20" s="3" t="s">
        <v>81</v>
      </c>
      <c r="O20" s="2" t="s">
        <v>74</v>
      </c>
      <c r="P20" s="2">
        <v>1</v>
      </c>
      <c r="Q20" s="3" t="s">
        <v>203</v>
      </c>
      <c r="R20" s="3" t="s">
        <v>74</v>
      </c>
      <c r="S20" s="2">
        <v>1</v>
      </c>
      <c r="T20" s="3" t="s">
        <v>223</v>
      </c>
      <c r="U20" s="3" t="s">
        <v>164</v>
      </c>
      <c r="V20" s="2">
        <f t="shared" si="0"/>
        <v>5</v>
      </c>
      <c r="W20" s="2">
        <f t="shared" si="1"/>
        <v>1</v>
      </c>
      <c r="Y20" s="2">
        <f t="shared" si="2"/>
        <v>1</v>
      </c>
    </row>
    <row r="21" spans="1:25">
      <c r="A21" s="2">
        <v>23</v>
      </c>
      <c r="B21" s="2" t="s">
        <v>104</v>
      </c>
      <c r="C21" s="2" t="s">
        <v>23</v>
      </c>
      <c r="D21" s="2">
        <v>0</v>
      </c>
      <c r="G21" s="2">
        <v>0</v>
      </c>
      <c r="J21" s="2">
        <v>0</v>
      </c>
      <c r="M21" s="2">
        <v>0</v>
      </c>
      <c r="P21" s="2">
        <v>0</v>
      </c>
      <c r="S21" s="2">
        <v>0</v>
      </c>
      <c r="V21" s="2">
        <f t="shared" si="0"/>
        <v>0</v>
      </c>
      <c r="W21" s="2">
        <f t="shared" si="1"/>
        <v>0</v>
      </c>
      <c r="Y21" s="2">
        <f t="shared" si="2"/>
        <v>0</v>
      </c>
    </row>
    <row r="22" spans="1:25">
      <c r="A22" s="2">
        <v>24</v>
      </c>
      <c r="B22" s="2" t="s">
        <v>105</v>
      </c>
      <c r="C22" s="2" t="s">
        <v>24</v>
      </c>
      <c r="D22" s="2">
        <v>1</v>
      </c>
      <c r="E22" s="3" t="s">
        <v>137</v>
      </c>
      <c r="F22" s="2" t="s">
        <v>74</v>
      </c>
      <c r="G22" s="2">
        <v>1</v>
      </c>
      <c r="H22" s="3" t="s">
        <v>77</v>
      </c>
      <c r="I22" s="2" t="s">
        <v>74</v>
      </c>
      <c r="J22" s="2">
        <v>0</v>
      </c>
      <c r="M22" s="2">
        <v>0</v>
      </c>
      <c r="P22" s="2">
        <v>1</v>
      </c>
      <c r="Q22" s="3" t="s">
        <v>203</v>
      </c>
      <c r="R22" s="3" t="s">
        <v>74</v>
      </c>
      <c r="S22" s="2">
        <v>1</v>
      </c>
      <c r="T22" s="3" t="s">
        <v>223</v>
      </c>
      <c r="U22" s="3" t="s">
        <v>164</v>
      </c>
      <c r="V22" s="2">
        <f t="shared" si="0"/>
        <v>4</v>
      </c>
      <c r="W22" s="2">
        <f t="shared" si="1"/>
        <v>1</v>
      </c>
      <c r="Y22" s="2">
        <f t="shared" si="2"/>
        <v>1</v>
      </c>
    </row>
    <row r="23" spans="1:25">
      <c r="A23" s="2">
        <v>25</v>
      </c>
      <c r="B23" s="2" t="s">
        <v>106</v>
      </c>
      <c r="C23" s="2" t="s">
        <v>25</v>
      </c>
      <c r="D23" s="2">
        <v>0</v>
      </c>
      <c r="G23" s="2">
        <v>1</v>
      </c>
      <c r="J23" s="2">
        <v>1</v>
      </c>
      <c r="K23" s="3" t="s">
        <v>78</v>
      </c>
      <c r="L23" s="2" t="s">
        <v>74</v>
      </c>
      <c r="M23" s="2">
        <v>1</v>
      </c>
      <c r="N23" s="3" t="s">
        <v>81</v>
      </c>
      <c r="O23" s="2" t="s">
        <v>74</v>
      </c>
      <c r="P23" s="2">
        <v>0</v>
      </c>
      <c r="S23" s="2">
        <v>0</v>
      </c>
      <c r="V23" s="2">
        <f t="shared" si="0"/>
        <v>3</v>
      </c>
      <c r="W23" s="2">
        <f t="shared" si="1"/>
        <v>1</v>
      </c>
      <c r="Y23" s="2">
        <f t="shared" si="2"/>
        <v>1</v>
      </c>
    </row>
    <row r="24" spans="1:25">
      <c r="A24" s="2">
        <v>26</v>
      </c>
      <c r="B24" s="2" t="s">
        <v>107</v>
      </c>
      <c r="C24" s="2" t="s">
        <v>26</v>
      </c>
      <c r="D24" s="2">
        <v>0</v>
      </c>
      <c r="G24" s="2">
        <v>0</v>
      </c>
      <c r="J24" s="2">
        <v>0</v>
      </c>
      <c r="M24" s="2">
        <v>0</v>
      </c>
      <c r="P24" s="2">
        <v>0</v>
      </c>
      <c r="S24" s="2">
        <v>0</v>
      </c>
      <c r="V24" s="2">
        <f t="shared" si="0"/>
        <v>0</v>
      </c>
      <c r="W24" s="2">
        <f t="shared" si="1"/>
        <v>0</v>
      </c>
      <c r="Y24" s="2">
        <f t="shared" si="2"/>
        <v>0</v>
      </c>
    </row>
    <row r="25" spans="1:25">
      <c r="A25" s="2">
        <v>27</v>
      </c>
      <c r="B25" s="2" t="s">
        <v>108</v>
      </c>
      <c r="C25" s="2" t="s">
        <v>27</v>
      </c>
      <c r="D25" s="2">
        <v>1</v>
      </c>
      <c r="E25" s="3" t="s">
        <v>137</v>
      </c>
      <c r="F25" s="2" t="s">
        <v>74</v>
      </c>
      <c r="G25" s="2">
        <v>1</v>
      </c>
      <c r="H25" s="3" t="s">
        <v>77</v>
      </c>
      <c r="I25" s="2" t="s">
        <v>74</v>
      </c>
      <c r="J25" s="2">
        <v>1</v>
      </c>
      <c r="K25" s="3" t="s">
        <v>78</v>
      </c>
      <c r="L25" s="2" t="s">
        <v>74</v>
      </c>
      <c r="M25" s="2">
        <v>1</v>
      </c>
      <c r="N25" s="3" t="s">
        <v>81</v>
      </c>
      <c r="O25" s="2" t="s">
        <v>74</v>
      </c>
      <c r="P25" s="2">
        <v>1</v>
      </c>
      <c r="Q25" s="3" t="s">
        <v>203</v>
      </c>
      <c r="R25" s="3" t="s">
        <v>74</v>
      </c>
      <c r="S25" s="2">
        <v>1</v>
      </c>
      <c r="T25" s="3" t="s">
        <v>223</v>
      </c>
      <c r="U25" s="3" t="s">
        <v>164</v>
      </c>
      <c r="V25" s="2">
        <f t="shared" si="0"/>
        <v>6</v>
      </c>
      <c r="W25" s="2">
        <f t="shared" si="1"/>
        <v>1</v>
      </c>
      <c r="Y25" s="2">
        <f t="shared" si="2"/>
        <v>1</v>
      </c>
    </row>
    <row r="26" spans="1:25">
      <c r="A26" s="2">
        <v>28</v>
      </c>
      <c r="B26" s="2" t="s">
        <v>109</v>
      </c>
      <c r="C26" s="2" t="s">
        <v>28</v>
      </c>
      <c r="D26" s="2">
        <v>0</v>
      </c>
      <c r="G26" s="2">
        <v>0</v>
      </c>
      <c r="J26" s="2">
        <v>1</v>
      </c>
      <c r="K26" s="3" t="s">
        <v>78</v>
      </c>
      <c r="L26" s="2" t="s">
        <v>74</v>
      </c>
      <c r="M26" s="2">
        <v>1</v>
      </c>
      <c r="N26" s="3" t="s">
        <v>81</v>
      </c>
      <c r="O26" s="2" t="s">
        <v>74</v>
      </c>
      <c r="P26" s="2">
        <v>1</v>
      </c>
      <c r="Q26" s="3" t="s">
        <v>203</v>
      </c>
      <c r="R26" s="3" t="s">
        <v>74</v>
      </c>
      <c r="S26" s="2">
        <v>1</v>
      </c>
      <c r="T26" s="3" t="s">
        <v>223</v>
      </c>
      <c r="U26" s="3" t="s">
        <v>164</v>
      </c>
      <c r="V26" s="2">
        <f t="shared" si="0"/>
        <v>4</v>
      </c>
      <c r="W26" s="2">
        <f t="shared" si="1"/>
        <v>1</v>
      </c>
      <c r="Y26" s="2">
        <f t="shared" si="2"/>
        <v>1</v>
      </c>
    </row>
    <row r="27" spans="1:25">
      <c r="A27" s="2">
        <v>29</v>
      </c>
      <c r="B27" s="2" t="s">
        <v>110</v>
      </c>
      <c r="C27" s="2" t="s">
        <v>29</v>
      </c>
      <c r="D27" s="2">
        <v>0</v>
      </c>
      <c r="G27" s="2">
        <v>1</v>
      </c>
      <c r="H27" s="3" t="s">
        <v>77</v>
      </c>
      <c r="I27" s="2" t="s">
        <v>74</v>
      </c>
      <c r="J27" s="2">
        <v>1</v>
      </c>
      <c r="K27" s="3" t="s">
        <v>78</v>
      </c>
      <c r="L27" s="2" t="s">
        <v>74</v>
      </c>
      <c r="M27" s="2">
        <v>0</v>
      </c>
      <c r="P27" s="2">
        <v>1</v>
      </c>
      <c r="Q27" s="3" t="s">
        <v>203</v>
      </c>
      <c r="R27" s="3" t="s">
        <v>74</v>
      </c>
      <c r="S27" s="2">
        <v>0</v>
      </c>
      <c r="T27" s="3"/>
      <c r="U27" s="3"/>
      <c r="V27" s="2">
        <f t="shared" si="0"/>
        <v>3</v>
      </c>
      <c r="W27" s="2">
        <f t="shared" si="1"/>
        <v>1</v>
      </c>
      <c r="Y27" s="2">
        <f t="shared" si="2"/>
        <v>1</v>
      </c>
    </row>
    <row r="28" spans="1:25">
      <c r="A28" s="2">
        <v>30</v>
      </c>
      <c r="B28" s="2" t="s">
        <v>111</v>
      </c>
      <c r="C28" s="2" t="s">
        <v>30</v>
      </c>
      <c r="D28" s="2">
        <v>1</v>
      </c>
      <c r="E28" s="3" t="s">
        <v>137</v>
      </c>
      <c r="F28" s="2" t="s">
        <v>74</v>
      </c>
      <c r="G28" s="2">
        <v>0</v>
      </c>
      <c r="J28" s="2">
        <v>0</v>
      </c>
      <c r="M28" s="2">
        <v>1</v>
      </c>
      <c r="N28" s="3" t="s">
        <v>81</v>
      </c>
      <c r="O28" s="2" t="s">
        <v>74</v>
      </c>
      <c r="P28" s="2">
        <v>1</v>
      </c>
      <c r="Q28" s="3" t="s">
        <v>203</v>
      </c>
      <c r="R28" s="3" t="s">
        <v>74</v>
      </c>
      <c r="S28" s="2">
        <v>1</v>
      </c>
      <c r="T28" s="3" t="s">
        <v>223</v>
      </c>
      <c r="U28" s="3" t="s">
        <v>164</v>
      </c>
      <c r="V28" s="2">
        <f t="shared" si="0"/>
        <v>4</v>
      </c>
      <c r="W28" s="2">
        <f t="shared" si="1"/>
        <v>1</v>
      </c>
      <c r="Y28" s="2">
        <f t="shared" si="2"/>
        <v>1</v>
      </c>
    </row>
    <row r="29" spans="1:25">
      <c r="A29" s="2">
        <v>31</v>
      </c>
      <c r="B29" s="2" t="s">
        <v>112</v>
      </c>
      <c r="C29" s="2" t="s">
        <v>31</v>
      </c>
      <c r="D29" s="2">
        <v>0</v>
      </c>
      <c r="G29" s="2">
        <v>0</v>
      </c>
      <c r="J29" s="2">
        <v>0</v>
      </c>
      <c r="M29" s="2">
        <v>0</v>
      </c>
      <c r="P29" s="2">
        <v>0</v>
      </c>
      <c r="S29" s="2">
        <v>0</v>
      </c>
      <c r="V29" s="2">
        <f t="shared" si="0"/>
        <v>0</v>
      </c>
      <c r="W29" s="2">
        <f t="shared" si="1"/>
        <v>0</v>
      </c>
      <c r="Y29" s="2">
        <f t="shared" si="2"/>
        <v>0</v>
      </c>
    </row>
    <row r="30" spans="1:25">
      <c r="A30" s="2">
        <v>32</v>
      </c>
      <c r="B30" s="2" t="s">
        <v>113</v>
      </c>
      <c r="C30" s="2" t="s">
        <v>32</v>
      </c>
      <c r="D30" s="2">
        <v>1</v>
      </c>
      <c r="E30" s="3" t="s">
        <v>137</v>
      </c>
      <c r="F30" s="2" t="s">
        <v>74</v>
      </c>
      <c r="G30" s="2">
        <v>1</v>
      </c>
      <c r="H30" s="3" t="s">
        <v>77</v>
      </c>
      <c r="I30" s="2" t="s">
        <v>74</v>
      </c>
      <c r="J30" s="2">
        <v>1</v>
      </c>
      <c r="K30" s="3" t="s">
        <v>78</v>
      </c>
      <c r="L30" s="2" t="s">
        <v>74</v>
      </c>
      <c r="M30" s="2">
        <v>1</v>
      </c>
      <c r="N30" s="3" t="s">
        <v>81</v>
      </c>
      <c r="O30" s="2" t="s">
        <v>74</v>
      </c>
      <c r="P30" s="2">
        <v>1</v>
      </c>
      <c r="Q30" s="3" t="s">
        <v>203</v>
      </c>
      <c r="R30" s="3" t="s">
        <v>74</v>
      </c>
      <c r="S30" s="2">
        <v>0</v>
      </c>
      <c r="T30" s="3"/>
      <c r="U30" s="3"/>
      <c r="V30" s="2">
        <f t="shared" si="0"/>
        <v>5</v>
      </c>
      <c r="W30" s="2">
        <f t="shared" si="1"/>
        <v>1</v>
      </c>
      <c r="Y30" s="2">
        <f t="shared" si="2"/>
        <v>1</v>
      </c>
    </row>
    <row r="31" spans="1:25">
      <c r="A31" s="2">
        <v>33</v>
      </c>
      <c r="B31" s="2" t="s">
        <v>114</v>
      </c>
      <c r="C31" s="2" t="s">
        <v>33</v>
      </c>
      <c r="D31" s="2">
        <v>0</v>
      </c>
      <c r="G31" s="2">
        <v>0</v>
      </c>
      <c r="J31" s="2">
        <v>0</v>
      </c>
      <c r="M31" s="2">
        <v>0</v>
      </c>
      <c r="P31" s="2">
        <v>0</v>
      </c>
      <c r="S31" s="2">
        <v>0</v>
      </c>
      <c r="V31" s="2">
        <f t="shared" si="0"/>
        <v>0</v>
      </c>
      <c r="W31" s="2">
        <f t="shared" si="1"/>
        <v>0</v>
      </c>
      <c r="Y31" s="2">
        <f t="shared" si="2"/>
        <v>0</v>
      </c>
    </row>
    <row r="32" spans="1:25">
      <c r="A32" s="2">
        <v>34</v>
      </c>
      <c r="B32" s="2" t="s">
        <v>115</v>
      </c>
      <c r="C32" s="4" t="s">
        <v>34</v>
      </c>
      <c r="D32" s="4">
        <v>0</v>
      </c>
      <c r="E32" s="4"/>
      <c r="F32" s="4"/>
      <c r="G32" s="2">
        <v>0</v>
      </c>
      <c r="J32" s="2">
        <v>0</v>
      </c>
      <c r="M32" s="2">
        <v>0</v>
      </c>
      <c r="P32" s="2">
        <v>0</v>
      </c>
      <c r="S32" s="2">
        <v>0</v>
      </c>
      <c r="V32" s="2">
        <f t="shared" si="0"/>
        <v>0</v>
      </c>
      <c r="W32" s="2">
        <f t="shared" si="1"/>
        <v>0</v>
      </c>
      <c r="Y32" s="2">
        <f t="shared" si="2"/>
        <v>0</v>
      </c>
    </row>
    <row r="33" spans="1:25">
      <c r="A33" s="2">
        <v>35</v>
      </c>
      <c r="B33" s="2" t="s">
        <v>116</v>
      </c>
      <c r="C33" s="2" t="s">
        <v>35</v>
      </c>
      <c r="D33" s="2">
        <v>0</v>
      </c>
      <c r="G33" s="2">
        <v>0</v>
      </c>
      <c r="J33" s="2">
        <v>0</v>
      </c>
      <c r="M33" s="2">
        <v>0</v>
      </c>
      <c r="P33" s="2">
        <v>0</v>
      </c>
      <c r="S33" s="2">
        <v>0</v>
      </c>
      <c r="V33" s="2">
        <f t="shared" si="0"/>
        <v>0</v>
      </c>
      <c r="W33" s="2">
        <f t="shared" si="1"/>
        <v>0</v>
      </c>
      <c r="Y33" s="2">
        <f t="shared" si="2"/>
        <v>0</v>
      </c>
    </row>
    <row r="34" spans="1:25">
      <c r="A34" s="2">
        <v>36</v>
      </c>
      <c r="B34" s="2" t="s">
        <v>117</v>
      </c>
      <c r="C34" s="4" t="s">
        <v>36</v>
      </c>
      <c r="D34" s="4">
        <v>1</v>
      </c>
      <c r="E34" s="3" t="s">
        <v>137</v>
      </c>
      <c r="F34" s="2" t="s">
        <v>74</v>
      </c>
      <c r="G34" s="4">
        <v>1</v>
      </c>
      <c r="H34" s="3" t="s">
        <v>77</v>
      </c>
      <c r="I34" s="2" t="s">
        <v>74</v>
      </c>
      <c r="J34" s="4">
        <v>1</v>
      </c>
      <c r="K34" s="3" t="s">
        <v>78</v>
      </c>
      <c r="L34" s="2" t="s">
        <v>74</v>
      </c>
      <c r="M34" s="4">
        <v>1</v>
      </c>
      <c r="N34" s="3" t="s">
        <v>81</v>
      </c>
      <c r="O34" s="2" t="s">
        <v>74</v>
      </c>
      <c r="P34" s="2">
        <v>1</v>
      </c>
      <c r="Q34" s="3" t="s">
        <v>203</v>
      </c>
      <c r="R34" s="3" t="s">
        <v>74</v>
      </c>
      <c r="S34" s="2">
        <v>1</v>
      </c>
      <c r="T34" s="3" t="s">
        <v>223</v>
      </c>
      <c r="U34" s="3" t="s">
        <v>164</v>
      </c>
      <c r="V34" s="2">
        <f t="shared" si="0"/>
        <v>6</v>
      </c>
      <c r="W34" s="2">
        <f t="shared" si="1"/>
        <v>1</v>
      </c>
      <c r="Y34" s="2">
        <f t="shared" si="2"/>
        <v>1</v>
      </c>
    </row>
    <row r="35" spans="1:25">
      <c r="A35" s="2">
        <v>37</v>
      </c>
      <c r="B35" s="2" t="s">
        <v>118</v>
      </c>
      <c r="C35" s="2" t="s">
        <v>37</v>
      </c>
      <c r="D35" s="2">
        <v>0</v>
      </c>
      <c r="G35" s="2">
        <v>0</v>
      </c>
      <c r="J35" s="2">
        <v>0</v>
      </c>
      <c r="M35" s="2">
        <v>1</v>
      </c>
      <c r="N35" s="3" t="s">
        <v>81</v>
      </c>
      <c r="O35" s="2" t="s">
        <v>74</v>
      </c>
      <c r="P35" s="2">
        <v>1</v>
      </c>
      <c r="Q35" s="3" t="s">
        <v>203</v>
      </c>
      <c r="R35" s="3" t="s">
        <v>74</v>
      </c>
      <c r="S35" s="2">
        <v>1</v>
      </c>
      <c r="T35" s="3" t="s">
        <v>223</v>
      </c>
      <c r="U35" s="3" t="s">
        <v>164</v>
      </c>
      <c r="V35" s="2">
        <f t="shared" si="0"/>
        <v>3</v>
      </c>
      <c r="W35" s="2">
        <f t="shared" si="1"/>
        <v>1</v>
      </c>
      <c r="Y35" s="2">
        <f t="shared" si="2"/>
        <v>1</v>
      </c>
    </row>
    <row r="36" spans="1:25">
      <c r="A36" s="2">
        <v>38</v>
      </c>
      <c r="B36" s="2" t="s">
        <v>119</v>
      </c>
      <c r="C36" s="2" t="s">
        <v>38</v>
      </c>
      <c r="D36" s="4">
        <v>0</v>
      </c>
      <c r="E36" s="4"/>
      <c r="F36" s="4"/>
      <c r="G36" s="2">
        <v>0</v>
      </c>
      <c r="J36" s="2">
        <v>0</v>
      </c>
      <c r="M36" s="2">
        <v>0</v>
      </c>
      <c r="P36" s="2">
        <v>0</v>
      </c>
      <c r="S36" s="2">
        <v>0</v>
      </c>
      <c r="V36" s="2">
        <f t="shared" si="0"/>
        <v>0</v>
      </c>
      <c r="W36" s="2">
        <f t="shared" si="1"/>
        <v>0</v>
      </c>
      <c r="Y36" s="2">
        <f t="shared" si="2"/>
        <v>0</v>
      </c>
    </row>
    <row r="37" spans="1:25">
      <c r="A37" s="2">
        <v>39</v>
      </c>
      <c r="B37" s="2" t="s">
        <v>120</v>
      </c>
      <c r="C37" s="2" t="s">
        <v>39</v>
      </c>
      <c r="D37" s="2">
        <v>1</v>
      </c>
      <c r="E37" s="3" t="s">
        <v>137</v>
      </c>
      <c r="F37" s="2" t="s">
        <v>74</v>
      </c>
      <c r="G37" s="2">
        <v>1</v>
      </c>
      <c r="H37" s="3" t="s">
        <v>77</v>
      </c>
      <c r="I37" s="2" t="s">
        <v>74</v>
      </c>
      <c r="J37" s="2">
        <v>1</v>
      </c>
      <c r="K37" s="3" t="s">
        <v>78</v>
      </c>
      <c r="L37" s="2" t="s">
        <v>74</v>
      </c>
      <c r="M37" s="2">
        <v>1</v>
      </c>
      <c r="N37" s="3" t="s">
        <v>81</v>
      </c>
      <c r="O37" s="2" t="s">
        <v>74</v>
      </c>
      <c r="P37" s="2">
        <v>1</v>
      </c>
      <c r="Q37" s="3" t="s">
        <v>203</v>
      </c>
      <c r="R37" s="3" t="s">
        <v>74</v>
      </c>
      <c r="S37" s="2">
        <v>1</v>
      </c>
      <c r="T37" s="3" t="s">
        <v>223</v>
      </c>
      <c r="U37" s="3" t="s">
        <v>164</v>
      </c>
      <c r="V37" s="2">
        <f t="shared" si="0"/>
        <v>6</v>
      </c>
      <c r="W37" s="2">
        <f t="shared" si="1"/>
        <v>1</v>
      </c>
      <c r="Y37" s="2">
        <f t="shared" si="2"/>
        <v>1</v>
      </c>
    </row>
    <row r="38" spans="1:25">
      <c r="A38" s="2">
        <v>40</v>
      </c>
      <c r="B38" s="2" t="s">
        <v>121</v>
      </c>
      <c r="C38" s="2" t="s">
        <v>40</v>
      </c>
      <c r="D38" s="4">
        <v>0</v>
      </c>
      <c r="E38" s="4"/>
      <c r="F38" s="4"/>
      <c r="G38" s="2">
        <v>0</v>
      </c>
      <c r="J38" s="2">
        <v>0</v>
      </c>
      <c r="M38" s="2">
        <v>1</v>
      </c>
      <c r="N38" s="3" t="s">
        <v>81</v>
      </c>
      <c r="O38" s="2" t="s">
        <v>74</v>
      </c>
      <c r="P38" s="2">
        <v>1</v>
      </c>
      <c r="Q38" s="3" t="s">
        <v>203</v>
      </c>
      <c r="R38" s="3" t="s">
        <v>74</v>
      </c>
      <c r="S38" s="2">
        <v>1</v>
      </c>
      <c r="T38" s="3" t="s">
        <v>223</v>
      </c>
      <c r="U38" s="3" t="s">
        <v>164</v>
      </c>
      <c r="V38" s="2">
        <f t="shared" si="0"/>
        <v>3</v>
      </c>
      <c r="W38" s="2">
        <f t="shared" si="1"/>
        <v>1</v>
      </c>
      <c r="Y38" s="2">
        <f t="shared" si="2"/>
        <v>1</v>
      </c>
    </row>
    <row r="39" spans="1:25">
      <c r="A39" s="2">
        <v>41</v>
      </c>
      <c r="B39" s="2" t="s">
        <v>122</v>
      </c>
      <c r="C39" s="4" t="s">
        <v>41</v>
      </c>
      <c r="D39" s="4">
        <v>0</v>
      </c>
      <c r="E39" s="4"/>
      <c r="F39" s="4"/>
      <c r="G39" s="2">
        <v>0</v>
      </c>
      <c r="J39" s="2">
        <v>0</v>
      </c>
      <c r="M39" s="2">
        <v>0</v>
      </c>
      <c r="P39" s="2">
        <v>0</v>
      </c>
      <c r="S39" s="2">
        <v>0</v>
      </c>
      <c r="V39" s="2">
        <f t="shared" si="0"/>
        <v>0</v>
      </c>
      <c r="W39" s="2">
        <f t="shared" si="1"/>
        <v>0</v>
      </c>
      <c r="Y39" s="2">
        <f t="shared" si="2"/>
        <v>0</v>
      </c>
    </row>
    <row r="40" spans="1:25">
      <c r="A40" s="2">
        <v>42</v>
      </c>
      <c r="B40" s="2" t="s">
        <v>123</v>
      </c>
      <c r="C40" s="2" t="s">
        <v>42</v>
      </c>
      <c r="D40" s="2">
        <v>1</v>
      </c>
      <c r="E40" s="3" t="s">
        <v>137</v>
      </c>
      <c r="F40" s="2" t="s">
        <v>74</v>
      </c>
      <c r="G40" s="2">
        <v>1</v>
      </c>
      <c r="H40" s="3" t="s">
        <v>77</v>
      </c>
      <c r="I40" s="2" t="s">
        <v>74</v>
      </c>
      <c r="J40" s="2">
        <v>1</v>
      </c>
      <c r="K40" s="3" t="s">
        <v>78</v>
      </c>
      <c r="L40" s="2" t="s">
        <v>74</v>
      </c>
      <c r="M40" s="2">
        <v>1</v>
      </c>
      <c r="N40" s="3" t="s">
        <v>81</v>
      </c>
      <c r="O40" s="2" t="s">
        <v>74</v>
      </c>
      <c r="P40" s="2">
        <v>1</v>
      </c>
      <c r="Q40" s="3" t="s">
        <v>203</v>
      </c>
      <c r="R40" s="3" t="s">
        <v>74</v>
      </c>
      <c r="S40" s="2">
        <v>0</v>
      </c>
      <c r="T40" s="3"/>
      <c r="U40" s="3"/>
      <c r="V40" s="2">
        <f t="shared" si="0"/>
        <v>5</v>
      </c>
      <c r="W40" s="2">
        <f t="shared" si="1"/>
        <v>1</v>
      </c>
      <c r="Y40" s="2">
        <f t="shared" si="2"/>
        <v>1</v>
      </c>
    </row>
    <row r="41" spans="1:25">
      <c r="A41" s="2">
        <v>44</v>
      </c>
      <c r="B41" s="2" t="s">
        <v>125</v>
      </c>
      <c r="C41" s="2" t="s">
        <v>43</v>
      </c>
      <c r="D41" s="4">
        <v>0</v>
      </c>
      <c r="E41" s="4"/>
      <c r="F41" s="4"/>
      <c r="G41" s="2">
        <v>0</v>
      </c>
      <c r="J41" s="2">
        <v>1</v>
      </c>
      <c r="K41" s="3" t="s">
        <v>78</v>
      </c>
      <c r="L41" s="2" t="s">
        <v>74</v>
      </c>
      <c r="M41" s="2">
        <v>1</v>
      </c>
      <c r="N41" s="3" t="s">
        <v>81</v>
      </c>
      <c r="O41" s="2" t="s">
        <v>74</v>
      </c>
      <c r="P41" s="2">
        <v>1</v>
      </c>
      <c r="Q41" s="3" t="s">
        <v>203</v>
      </c>
      <c r="R41" s="3" t="s">
        <v>74</v>
      </c>
      <c r="S41" s="2">
        <v>1</v>
      </c>
      <c r="T41" s="3" t="s">
        <v>223</v>
      </c>
      <c r="U41" s="3" t="s">
        <v>164</v>
      </c>
      <c r="V41" s="2">
        <f t="shared" si="0"/>
        <v>4</v>
      </c>
      <c r="W41" s="2">
        <f t="shared" si="1"/>
        <v>1</v>
      </c>
      <c r="Y41" s="2">
        <f t="shared" si="2"/>
        <v>1</v>
      </c>
    </row>
    <row r="42" spans="1:25">
      <c r="A42" s="2">
        <v>45</v>
      </c>
      <c r="B42" s="2" t="s">
        <v>126</v>
      </c>
      <c r="C42" s="2" t="s">
        <v>44</v>
      </c>
      <c r="D42" s="4">
        <v>0</v>
      </c>
      <c r="E42" s="4"/>
      <c r="F42" s="4"/>
      <c r="G42" s="2">
        <v>0</v>
      </c>
      <c r="J42" s="2">
        <v>0</v>
      </c>
      <c r="M42" s="2">
        <v>1</v>
      </c>
      <c r="N42" s="3" t="s">
        <v>81</v>
      </c>
      <c r="O42" s="2" t="s">
        <v>74</v>
      </c>
      <c r="P42" s="2">
        <v>1</v>
      </c>
      <c r="Q42" s="3" t="s">
        <v>203</v>
      </c>
      <c r="R42" s="3" t="s">
        <v>74</v>
      </c>
      <c r="S42" s="2">
        <v>1</v>
      </c>
      <c r="T42" s="3" t="s">
        <v>223</v>
      </c>
      <c r="U42" s="3" t="s">
        <v>164</v>
      </c>
      <c r="V42" s="2">
        <f t="shared" si="0"/>
        <v>3</v>
      </c>
      <c r="W42" s="2">
        <f t="shared" si="1"/>
        <v>1</v>
      </c>
      <c r="Y42" s="2">
        <f t="shared" si="2"/>
        <v>1</v>
      </c>
    </row>
    <row r="43" spans="1:25">
      <c r="A43" s="2">
        <v>46</v>
      </c>
      <c r="B43" s="2" t="s">
        <v>127</v>
      </c>
      <c r="C43" s="2" t="s">
        <v>45</v>
      </c>
      <c r="D43" s="4">
        <v>0</v>
      </c>
      <c r="E43" s="4"/>
      <c r="F43" s="4"/>
      <c r="G43" s="2">
        <v>0</v>
      </c>
      <c r="J43" s="2">
        <v>0</v>
      </c>
      <c r="M43" s="2">
        <v>0</v>
      </c>
      <c r="P43" s="2">
        <v>0</v>
      </c>
      <c r="S43" s="2">
        <v>0</v>
      </c>
      <c r="V43" s="2">
        <f t="shared" si="0"/>
        <v>0</v>
      </c>
      <c r="W43" s="2">
        <f t="shared" si="1"/>
        <v>0</v>
      </c>
      <c r="Y43" s="2">
        <f t="shared" si="2"/>
        <v>0</v>
      </c>
    </row>
    <row r="44" spans="1:25">
      <c r="A44" s="2">
        <v>47</v>
      </c>
      <c r="B44" s="2" t="s">
        <v>128</v>
      </c>
      <c r="C44" s="4" t="s">
        <v>46</v>
      </c>
      <c r="D44" s="4">
        <v>0</v>
      </c>
      <c r="E44" s="4"/>
      <c r="F44" s="4"/>
      <c r="G44" s="2">
        <v>0</v>
      </c>
      <c r="J44" s="2">
        <v>0</v>
      </c>
      <c r="M44" s="2">
        <v>0</v>
      </c>
      <c r="P44" s="2">
        <v>1</v>
      </c>
      <c r="Q44" s="3" t="s">
        <v>203</v>
      </c>
      <c r="R44" s="3" t="s">
        <v>74</v>
      </c>
      <c r="S44" s="2">
        <v>1</v>
      </c>
      <c r="T44" s="3" t="s">
        <v>223</v>
      </c>
      <c r="U44" s="3" t="s">
        <v>164</v>
      </c>
      <c r="V44" s="2">
        <f t="shared" si="0"/>
        <v>2</v>
      </c>
      <c r="W44" s="2">
        <f t="shared" si="1"/>
        <v>1</v>
      </c>
      <c r="Y44" s="2">
        <f t="shared" si="2"/>
        <v>1</v>
      </c>
    </row>
    <row r="45" spans="1:25">
      <c r="A45" s="2">
        <v>48</v>
      </c>
      <c r="B45" s="2" t="s">
        <v>129</v>
      </c>
      <c r="C45" s="2" t="s">
        <v>47</v>
      </c>
      <c r="D45" s="4">
        <v>0</v>
      </c>
      <c r="E45" s="4"/>
      <c r="F45" s="4"/>
      <c r="G45" s="4">
        <v>1</v>
      </c>
      <c r="H45" s="3" t="s">
        <v>77</v>
      </c>
      <c r="I45" s="2" t="s">
        <v>74</v>
      </c>
      <c r="J45" s="4">
        <v>1</v>
      </c>
      <c r="K45" s="3" t="s">
        <v>78</v>
      </c>
      <c r="L45" s="2" t="s">
        <v>74</v>
      </c>
      <c r="M45" s="4">
        <v>1</v>
      </c>
      <c r="N45" s="3" t="s">
        <v>81</v>
      </c>
      <c r="O45" s="2" t="s">
        <v>74</v>
      </c>
      <c r="P45" s="2">
        <v>1</v>
      </c>
      <c r="Q45" s="3" t="s">
        <v>203</v>
      </c>
      <c r="R45" s="3" t="s">
        <v>74</v>
      </c>
      <c r="S45" s="2">
        <v>1</v>
      </c>
      <c r="T45" s="3" t="s">
        <v>223</v>
      </c>
      <c r="U45" s="3" t="s">
        <v>164</v>
      </c>
      <c r="V45" s="2">
        <f t="shared" si="0"/>
        <v>5</v>
      </c>
      <c r="W45" s="2">
        <f t="shared" si="1"/>
        <v>1</v>
      </c>
      <c r="Y45" s="2">
        <f t="shared" si="2"/>
        <v>1</v>
      </c>
    </row>
    <row r="46" spans="1:25">
      <c r="A46" s="2">
        <v>49</v>
      </c>
      <c r="B46" s="2" t="s">
        <v>130</v>
      </c>
      <c r="C46" s="4" t="s">
        <v>48</v>
      </c>
      <c r="D46" s="4">
        <v>0</v>
      </c>
      <c r="E46" s="4"/>
      <c r="F46" s="4"/>
      <c r="G46" s="2">
        <v>0</v>
      </c>
      <c r="J46" s="2">
        <v>0</v>
      </c>
      <c r="M46" s="2">
        <v>0</v>
      </c>
      <c r="P46" s="2">
        <v>0</v>
      </c>
      <c r="S46" s="2">
        <v>1</v>
      </c>
      <c r="T46" s="3" t="s">
        <v>223</v>
      </c>
      <c r="U46" s="3" t="s">
        <v>164</v>
      </c>
      <c r="V46" s="2">
        <f t="shared" si="0"/>
        <v>1</v>
      </c>
      <c r="W46" s="2">
        <f t="shared" si="1"/>
        <v>1</v>
      </c>
      <c r="Y46" s="2">
        <f t="shared" si="2"/>
        <v>0</v>
      </c>
    </row>
    <row r="47" spans="1:25">
      <c r="A47" s="2">
        <v>50</v>
      </c>
      <c r="B47" s="2" t="s">
        <v>131</v>
      </c>
      <c r="C47" s="2" t="s">
        <v>49</v>
      </c>
      <c r="D47" s="2">
        <v>1</v>
      </c>
      <c r="E47" s="3" t="s">
        <v>137</v>
      </c>
      <c r="F47" s="2" t="s">
        <v>74</v>
      </c>
      <c r="G47" s="2">
        <v>1</v>
      </c>
      <c r="H47" s="3" t="s">
        <v>77</v>
      </c>
      <c r="I47" s="2" t="s">
        <v>74</v>
      </c>
      <c r="J47" s="2">
        <v>1</v>
      </c>
      <c r="K47" s="3" t="s">
        <v>78</v>
      </c>
      <c r="L47" s="2" t="s">
        <v>74</v>
      </c>
      <c r="M47" s="2">
        <v>1</v>
      </c>
      <c r="N47" s="3" t="s">
        <v>81</v>
      </c>
      <c r="O47" s="2" t="s">
        <v>74</v>
      </c>
      <c r="P47" s="2">
        <v>1</v>
      </c>
      <c r="Q47" s="3" t="s">
        <v>203</v>
      </c>
      <c r="R47" s="3" t="s">
        <v>74</v>
      </c>
      <c r="S47" s="2">
        <v>1</v>
      </c>
      <c r="T47" s="3" t="s">
        <v>223</v>
      </c>
      <c r="U47" s="3" t="s">
        <v>164</v>
      </c>
      <c r="V47" s="2">
        <f t="shared" si="0"/>
        <v>6</v>
      </c>
      <c r="W47" s="2">
        <f t="shared" si="1"/>
        <v>1</v>
      </c>
      <c r="Y47" s="2">
        <f t="shared" si="2"/>
        <v>1</v>
      </c>
    </row>
    <row r="48" spans="1:25">
      <c r="A48" s="2">
        <v>51</v>
      </c>
      <c r="B48" s="2" t="s">
        <v>132</v>
      </c>
      <c r="C48" s="2" t="s">
        <v>50</v>
      </c>
      <c r="D48" s="2">
        <v>1</v>
      </c>
      <c r="E48" s="3" t="s">
        <v>137</v>
      </c>
      <c r="F48" s="2" t="s">
        <v>74</v>
      </c>
      <c r="G48" s="2">
        <v>0</v>
      </c>
      <c r="J48" s="2">
        <v>1</v>
      </c>
      <c r="K48" s="3" t="s">
        <v>78</v>
      </c>
      <c r="L48" s="2" t="s">
        <v>74</v>
      </c>
      <c r="M48" s="2">
        <v>1</v>
      </c>
      <c r="N48" s="3" t="s">
        <v>81</v>
      </c>
      <c r="O48" s="2" t="s">
        <v>74</v>
      </c>
      <c r="P48" s="2">
        <v>1</v>
      </c>
      <c r="Q48" s="3" t="s">
        <v>203</v>
      </c>
      <c r="R48" s="3" t="s">
        <v>74</v>
      </c>
      <c r="S48" s="2">
        <v>1</v>
      </c>
      <c r="T48" s="3" t="s">
        <v>223</v>
      </c>
      <c r="U48" s="3" t="s">
        <v>164</v>
      </c>
      <c r="V48" s="2">
        <f t="shared" si="0"/>
        <v>5</v>
      </c>
      <c r="W48" s="2">
        <f t="shared" si="1"/>
        <v>1</v>
      </c>
      <c r="Y48" s="2">
        <f t="shared" si="2"/>
        <v>1</v>
      </c>
    </row>
    <row r="49" spans="1:25">
      <c r="A49" s="2">
        <v>53</v>
      </c>
      <c r="B49" s="2" t="s">
        <v>133</v>
      </c>
      <c r="C49" s="2" t="s">
        <v>51</v>
      </c>
      <c r="D49" s="4">
        <v>0</v>
      </c>
      <c r="E49" s="4"/>
      <c r="F49" s="4"/>
      <c r="G49" s="2">
        <v>0</v>
      </c>
      <c r="J49" s="2">
        <v>1</v>
      </c>
      <c r="K49" s="3" t="s">
        <v>78</v>
      </c>
      <c r="L49" s="2" t="s">
        <v>74</v>
      </c>
      <c r="M49" s="2">
        <v>1</v>
      </c>
      <c r="N49" s="3" t="s">
        <v>81</v>
      </c>
      <c r="O49" s="2" t="s">
        <v>74</v>
      </c>
      <c r="P49" s="2">
        <v>1</v>
      </c>
      <c r="Q49" s="3" t="s">
        <v>203</v>
      </c>
      <c r="R49" s="3" t="s">
        <v>74</v>
      </c>
      <c r="S49" s="2">
        <v>1</v>
      </c>
      <c r="T49" s="3" t="s">
        <v>223</v>
      </c>
      <c r="U49" s="3" t="s">
        <v>164</v>
      </c>
      <c r="V49" s="2">
        <f t="shared" si="0"/>
        <v>4</v>
      </c>
      <c r="W49" s="2">
        <f t="shared" si="1"/>
        <v>1</v>
      </c>
      <c r="Y49" s="2">
        <f t="shared" si="2"/>
        <v>1</v>
      </c>
    </row>
    <row r="50" spans="1:25">
      <c r="A50" s="2">
        <v>54</v>
      </c>
      <c r="B50" s="2" t="s">
        <v>134</v>
      </c>
      <c r="C50" s="2" t="s">
        <v>52</v>
      </c>
      <c r="D50" s="4">
        <v>0</v>
      </c>
      <c r="E50" s="4"/>
      <c r="F50" s="4"/>
      <c r="G50" s="2">
        <v>1</v>
      </c>
      <c r="H50" s="3" t="s">
        <v>77</v>
      </c>
      <c r="I50" s="2" t="s">
        <v>74</v>
      </c>
      <c r="J50" s="2">
        <v>0</v>
      </c>
      <c r="M50" s="2">
        <v>0</v>
      </c>
      <c r="P50" s="2">
        <v>1</v>
      </c>
      <c r="Q50" s="3" t="s">
        <v>203</v>
      </c>
      <c r="R50" s="3" t="s">
        <v>74</v>
      </c>
      <c r="S50" s="2">
        <v>1</v>
      </c>
      <c r="T50" s="3" t="s">
        <v>223</v>
      </c>
      <c r="U50" s="3" t="s">
        <v>164</v>
      </c>
      <c r="V50" s="2">
        <f t="shared" si="0"/>
        <v>3</v>
      </c>
      <c r="W50" s="2">
        <f t="shared" si="1"/>
        <v>1</v>
      </c>
      <c r="Y50" s="2">
        <f t="shared" si="2"/>
        <v>1</v>
      </c>
    </row>
    <row r="51" spans="1:25">
      <c r="A51" s="2">
        <v>55</v>
      </c>
      <c r="B51" s="2" t="s">
        <v>135</v>
      </c>
      <c r="C51" s="2" t="s">
        <v>53</v>
      </c>
      <c r="D51" s="2">
        <v>1</v>
      </c>
      <c r="E51" s="3" t="s">
        <v>137</v>
      </c>
      <c r="F51" s="2" t="s">
        <v>74</v>
      </c>
      <c r="G51" s="2">
        <v>1</v>
      </c>
      <c r="H51" s="3" t="s">
        <v>77</v>
      </c>
      <c r="I51" s="2" t="s">
        <v>74</v>
      </c>
      <c r="J51" s="2">
        <v>1</v>
      </c>
      <c r="K51" s="3" t="s">
        <v>78</v>
      </c>
      <c r="L51" s="2" t="s">
        <v>74</v>
      </c>
      <c r="M51" s="2">
        <v>1</v>
      </c>
      <c r="N51" s="3" t="s">
        <v>81</v>
      </c>
      <c r="O51" s="2" t="s">
        <v>74</v>
      </c>
      <c r="P51" s="2">
        <v>1</v>
      </c>
      <c r="Q51" s="3" t="s">
        <v>203</v>
      </c>
      <c r="R51" s="3" t="s">
        <v>74</v>
      </c>
      <c r="S51" s="2">
        <v>1</v>
      </c>
      <c r="T51" s="3" t="s">
        <v>223</v>
      </c>
      <c r="U51" s="3" t="s">
        <v>164</v>
      </c>
      <c r="V51" s="2">
        <f t="shared" si="0"/>
        <v>6</v>
      </c>
      <c r="W51" s="2">
        <f t="shared" si="1"/>
        <v>1</v>
      </c>
      <c r="Y51" s="2">
        <f t="shared" si="2"/>
        <v>1</v>
      </c>
    </row>
    <row r="52" spans="1:25">
      <c r="A52" s="2">
        <v>56</v>
      </c>
      <c r="B52" s="2" t="s">
        <v>136</v>
      </c>
      <c r="C52" s="2" t="s">
        <v>54</v>
      </c>
      <c r="D52" s="2">
        <v>1</v>
      </c>
      <c r="E52" s="3" t="s">
        <v>137</v>
      </c>
      <c r="F52" s="2" t="s">
        <v>74</v>
      </c>
      <c r="G52" s="2">
        <v>0</v>
      </c>
      <c r="J52" s="2">
        <v>0</v>
      </c>
      <c r="M52" s="2">
        <v>0</v>
      </c>
      <c r="P52" s="2">
        <v>0</v>
      </c>
      <c r="S52" s="2">
        <v>0</v>
      </c>
      <c r="V52" s="2">
        <f t="shared" si="0"/>
        <v>1</v>
      </c>
      <c r="W52" s="2">
        <f t="shared" si="1"/>
        <v>1</v>
      </c>
      <c r="Y52" s="2">
        <f t="shared" si="2"/>
        <v>0</v>
      </c>
    </row>
    <row r="53" spans="1:25">
      <c r="A53" s="2">
        <v>66</v>
      </c>
      <c r="B53" s="2" t="s">
        <v>95</v>
      </c>
      <c r="C53" s="2" t="s">
        <v>63</v>
      </c>
      <c r="D53" s="2">
        <v>1</v>
      </c>
      <c r="E53" s="3" t="s">
        <v>137</v>
      </c>
      <c r="F53" s="2" t="s">
        <v>74</v>
      </c>
      <c r="G53" s="2">
        <v>0</v>
      </c>
      <c r="J53" s="2">
        <v>1</v>
      </c>
      <c r="K53" s="3" t="s">
        <v>78</v>
      </c>
      <c r="L53" s="2" t="s">
        <v>74</v>
      </c>
      <c r="M53" s="2">
        <v>1</v>
      </c>
      <c r="N53" s="3" t="s">
        <v>81</v>
      </c>
      <c r="O53" s="2" t="s">
        <v>74</v>
      </c>
      <c r="P53" s="2">
        <v>1</v>
      </c>
      <c r="Q53" s="3" t="s">
        <v>203</v>
      </c>
      <c r="R53" s="3" t="s">
        <v>74</v>
      </c>
      <c r="S53" s="2">
        <v>1</v>
      </c>
      <c r="T53" s="3" t="s">
        <v>223</v>
      </c>
      <c r="U53" s="3" t="s">
        <v>164</v>
      </c>
      <c r="V53" s="2">
        <f t="shared" si="0"/>
        <v>5</v>
      </c>
      <c r="W53" s="2">
        <f t="shared" si="1"/>
        <v>1</v>
      </c>
      <c r="Y53" s="2">
        <f t="shared" si="2"/>
        <v>1</v>
      </c>
    </row>
    <row r="54" spans="1:25">
      <c r="A54" s="2">
        <v>78</v>
      </c>
      <c r="B54" s="2" t="s">
        <v>124</v>
      </c>
      <c r="C54" s="2" t="s">
        <v>4</v>
      </c>
      <c r="D54" s="4">
        <v>0</v>
      </c>
      <c r="E54" s="4"/>
      <c r="F54" s="4"/>
      <c r="G54" s="2">
        <v>0</v>
      </c>
      <c r="J54" s="2">
        <v>0</v>
      </c>
      <c r="M54" s="2">
        <v>0</v>
      </c>
      <c r="P54" s="2">
        <v>0</v>
      </c>
      <c r="S54" s="2">
        <v>0</v>
      </c>
      <c r="V54" s="2">
        <f t="shared" si="0"/>
        <v>0</v>
      </c>
      <c r="W54" s="2">
        <f t="shared" si="1"/>
        <v>0</v>
      </c>
      <c r="Y54" s="2">
        <f t="shared" si="2"/>
        <v>0</v>
      </c>
    </row>
    <row r="55" spans="1:25">
      <c r="D55" s="2">
        <f>SUM(D2:D54)</f>
        <v>20</v>
      </c>
      <c r="G55" s="2">
        <f>SUM(G2:G54)</f>
        <v>22</v>
      </c>
      <c r="J55" s="2">
        <f>SUM(J2:J54)</f>
        <v>26</v>
      </c>
      <c r="M55" s="2">
        <f>SUM(M2:M54)</f>
        <v>28</v>
      </c>
      <c r="V55" s="2">
        <f>SUM(D55:M55)</f>
        <v>96</v>
      </c>
      <c r="W55" s="2">
        <f>SUM(W2:W54)</f>
        <v>40</v>
      </c>
      <c r="Y55" s="2">
        <f>SUM(Y2:Y54)</f>
        <v>36</v>
      </c>
    </row>
  </sheetData>
  <sortState xmlns:xlrd2="http://schemas.microsoft.com/office/spreadsheetml/2017/richdata2" ref="A2:W55">
    <sortCondition ref="A2:A5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DC-6031-774A-8C76-AC1873C4A06C}">
  <dimension ref="A1:F54"/>
  <sheetViews>
    <sheetView tabSelected="1" workbookViewId="0">
      <selection activeCell="D11" sqref="D11"/>
    </sheetView>
  </sheetViews>
  <sheetFormatPr baseColWidth="10" defaultRowHeight="16"/>
  <cols>
    <col min="1" max="1" width="5" style="2" bestFit="1" customWidth="1"/>
    <col min="2" max="2" width="6.6640625" style="2" customWidth="1"/>
    <col min="3" max="3" width="14.83203125" style="2" customWidth="1"/>
    <col min="4" max="4" width="44.5" bestFit="1" customWidth="1"/>
  </cols>
  <sheetData>
    <row r="1" spans="1:6">
      <c r="A1" s="5" t="s">
        <v>82</v>
      </c>
      <c r="B1" s="5" t="s">
        <v>83</v>
      </c>
      <c r="C1" s="5" t="s">
        <v>1</v>
      </c>
      <c r="D1" t="s">
        <v>230</v>
      </c>
      <c r="E1" t="s">
        <v>231</v>
      </c>
      <c r="F1" t="s">
        <v>232</v>
      </c>
    </row>
    <row r="2" spans="1:6">
      <c r="A2" s="2">
        <v>1</v>
      </c>
      <c r="B2" s="2" t="s">
        <v>84</v>
      </c>
      <c r="C2" s="2" t="s">
        <v>0</v>
      </c>
      <c r="D2" t="s">
        <v>233</v>
      </c>
    </row>
    <row r="3" spans="1:6">
      <c r="A3" s="2">
        <v>2</v>
      </c>
      <c r="B3" s="2" t="s">
        <v>85</v>
      </c>
      <c r="C3" s="2" t="s">
        <v>5</v>
      </c>
      <c r="D3" t="s">
        <v>234</v>
      </c>
      <c r="E3">
        <v>2015</v>
      </c>
      <c r="F3" s="9">
        <v>42248</v>
      </c>
    </row>
    <row r="4" spans="1:6">
      <c r="A4" s="2">
        <v>4</v>
      </c>
      <c r="B4" s="2" t="s">
        <v>86</v>
      </c>
      <c r="C4" s="2" t="s">
        <v>6</v>
      </c>
      <c r="D4" t="s">
        <v>234</v>
      </c>
      <c r="E4">
        <v>2014</v>
      </c>
      <c r="F4" s="9">
        <v>41640</v>
      </c>
    </row>
    <row r="5" spans="1:6">
      <c r="A5" s="2">
        <v>5</v>
      </c>
      <c r="B5" s="2" t="s">
        <v>87</v>
      </c>
      <c r="C5" s="2" t="s">
        <v>7</v>
      </c>
      <c r="D5" t="s">
        <v>234</v>
      </c>
      <c r="E5">
        <v>2014</v>
      </c>
      <c r="F5" s="9">
        <v>41640</v>
      </c>
    </row>
    <row r="6" spans="1:6">
      <c r="A6" s="2">
        <v>6</v>
      </c>
      <c r="B6" s="2" t="s">
        <v>88</v>
      </c>
      <c r="C6" s="2" t="s">
        <v>8</v>
      </c>
      <c r="D6" t="s">
        <v>234</v>
      </c>
      <c r="E6">
        <v>2014</v>
      </c>
      <c r="F6" s="9">
        <v>41640</v>
      </c>
    </row>
    <row r="7" spans="1:6">
      <c r="A7" s="2">
        <v>8</v>
      </c>
      <c r="B7" s="2" t="s">
        <v>89</v>
      </c>
      <c r="C7" s="2" t="s">
        <v>9</v>
      </c>
      <c r="D7" t="s">
        <v>234</v>
      </c>
      <c r="E7">
        <v>2014</v>
      </c>
      <c r="F7" s="9">
        <v>41640</v>
      </c>
    </row>
    <row r="8" spans="1:6">
      <c r="A8" s="2">
        <v>9</v>
      </c>
      <c r="B8" s="2" t="s">
        <v>90</v>
      </c>
      <c r="C8" s="2" t="s">
        <v>10</v>
      </c>
      <c r="D8" t="s">
        <v>234</v>
      </c>
      <c r="E8">
        <v>2014</v>
      </c>
      <c r="F8" s="9">
        <v>41640</v>
      </c>
    </row>
    <row r="9" spans="1:6">
      <c r="A9" s="2">
        <v>10</v>
      </c>
      <c r="B9" s="2" t="s">
        <v>91</v>
      </c>
      <c r="C9" s="2" t="s">
        <v>11</v>
      </c>
      <c r="D9" t="s">
        <v>234</v>
      </c>
      <c r="E9">
        <v>2014</v>
      </c>
      <c r="F9" s="9">
        <v>41640</v>
      </c>
    </row>
    <row r="10" spans="1:6">
      <c r="A10" s="2">
        <v>11</v>
      </c>
      <c r="B10" s="2" t="s">
        <v>92</v>
      </c>
      <c r="C10" s="2" t="s">
        <v>12</v>
      </c>
      <c r="D10" t="s">
        <v>234</v>
      </c>
      <c r="E10">
        <v>2014</v>
      </c>
      <c r="F10" s="9">
        <v>41640</v>
      </c>
    </row>
    <row r="11" spans="1:6">
      <c r="A11" s="2">
        <v>12</v>
      </c>
      <c r="B11" s="2" t="s">
        <v>93</v>
      </c>
      <c r="C11" s="2" t="s">
        <v>13</v>
      </c>
      <c r="D11" t="s">
        <v>233</v>
      </c>
    </row>
    <row r="12" spans="1:6">
      <c r="A12" s="2">
        <v>13</v>
      </c>
      <c r="B12" s="2" t="s">
        <v>94</v>
      </c>
      <c r="C12" s="2" t="s">
        <v>14</v>
      </c>
      <c r="D12" t="s">
        <v>233</v>
      </c>
    </row>
    <row r="13" spans="1:6">
      <c r="A13" s="2">
        <v>15</v>
      </c>
      <c r="B13" s="2" t="s">
        <v>96</v>
      </c>
      <c r="C13" s="2" t="s">
        <v>15</v>
      </c>
      <c r="D13" t="s">
        <v>234</v>
      </c>
      <c r="E13">
        <v>2014</v>
      </c>
      <c r="F13" s="9">
        <v>41640</v>
      </c>
    </row>
    <row r="14" spans="1:6">
      <c r="A14" s="2">
        <v>16</v>
      </c>
      <c r="B14" s="2" t="s">
        <v>97</v>
      </c>
      <c r="C14" s="2" t="s">
        <v>16</v>
      </c>
      <c r="D14" t="s">
        <v>234</v>
      </c>
      <c r="E14">
        <v>2020</v>
      </c>
      <c r="F14" s="9">
        <v>43831</v>
      </c>
    </row>
    <row r="15" spans="1:6">
      <c r="A15" s="2">
        <v>17</v>
      </c>
      <c r="B15" s="2" t="s">
        <v>98</v>
      </c>
      <c r="C15" s="2" t="s">
        <v>17</v>
      </c>
      <c r="D15" t="s">
        <v>234</v>
      </c>
      <c r="E15">
        <v>2014</v>
      </c>
      <c r="F15" s="9">
        <v>41640</v>
      </c>
    </row>
    <row r="16" spans="1:6">
      <c r="A16" s="2">
        <v>18</v>
      </c>
      <c r="B16" s="2" t="s">
        <v>99</v>
      </c>
      <c r="C16" s="2" t="s">
        <v>18</v>
      </c>
      <c r="D16" t="s">
        <v>234</v>
      </c>
      <c r="E16">
        <v>2015</v>
      </c>
      <c r="F16" s="9">
        <v>42036</v>
      </c>
    </row>
    <row r="17" spans="1:6">
      <c r="A17" s="2">
        <v>19</v>
      </c>
      <c r="B17" s="2" t="s">
        <v>100</v>
      </c>
      <c r="C17" s="2" t="s">
        <v>19</v>
      </c>
      <c r="D17" t="s">
        <v>234</v>
      </c>
      <c r="E17">
        <v>2014</v>
      </c>
      <c r="F17" s="9">
        <v>41640</v>
      </c>
    </row>
    <row r="18" spans="1:6">
      <c r="A18" s="2">
        <v>20</v>
      </c>
      <c r="B18" s="2" t="s">
        <v>101</v>
      </c>
      <c r="C18" s="2" t="s">
        <v>20</v>
      </c>
      <c r="D18" t="s">
        <v>233</v>
      </c>
    </row>
    <row r="19" spans="1:6">
      <c r="A19" s="2">
        <v>21</v>
      </c>
      <c r="B19" s="2" t="s">
        <v>102</v>
      </c>
      <c r="C19" s="2" t="s">
        <v>21</v>
      </c>
      <c r="D19" t="s">
        <v>234</v>
      </c>
      <c r="E19">
        <v>2014</v>
      </c>
      <c r="F19" s="9">
        <v>41640</v>
      </c>
    </row>
    <row r="20" spans="1:6">
      <c r="A20" s="2">
        <v>22</v>
      </c>
      <c r="B20" s="2" t="s">
        <v>103</v>
      </c>
      <c r="C20" s="2" t="s">
        <v>22</v>
      </c>
      <c r="D20" t="s">
        <v>234</v>
      </c>
      <c r="E20">
        <v>2016</v>
      </c>
      <c r="F20" s="9">
        <v>42552</v>
      </c>
    </row>
    <row r="21" spans="1:6">
      <c r="A21" s="2">
        <v>23</v>
      </c>
      <c r="B21" s="2" t="s">
        <v>104</v>
      </c>
      <c r="C21" s="2" t="s">
        <v>23</v>
      </c>
      <c r="D21" t="s">
        <v>234</v>
      </c>
      <c r="E21">
        <v>2019</v>
      </c>
      <c r="F21" s="9">
        <v>43475</v>
      </c>
    </row>
    <row r="22" spans="1:6">
      <c r="A22" s="2">
        <v>24</v>
      </c>
      <c r="B22" s="2" t="s">
        <v>105</v>
      </c>
      <c r="C22" s="2" t="s">
        <v>24</v>
      </c>
      <c r="D22" t="s">
        <v>234</v>
      </c>
      <c r="E22">
        <v>2014</v>
      </c>
      <c r="F22" s="9">
        <v>41640</v>
      </c>
    </row>
    <row r="23" spans="1:6">
      <c r="A23" s="2">
        <v>25</v>
      </c>
      <c r="B23" s="2" t="s">
        <v>106</v>
      </c>
      <c r="C23" s="2" t="s">
        <v>25</v>
      </c>
      <c r="D23" t="s">
        <v>234</v>
      </c>
      <c r="E23">
        <v>2014</v>
      </c>
      <c r="F23" s="9">
        <v>41640</v>
      </c>
    </row>
    <row r="24" spans="1:6">
      <c r="A24" s="2">
        <v>26</v>
      </c>
      <c r="B24" s="2" t="s">
        <v>107</v>
      </c>
      <c r="C24" s="2" t="s">
        <v>26</v>
      </c>
      <c r="D24" t="s">
        <v>234</v>
      </c>
      <c r="E24">
        <v>2014</v>
      </c>
      <c r="F24" s="9">
        <v>41730</v>
      </c>
    </row>
    <row r="25" spans="1:6">
      <c r="A25" s="2">
        <v>27</v>
      </c>
      <c r="B25" s="2" t="s">
        <v>108</v>
      </c>
      <c r="C25" s="2" t="s">
        <v>27</v>
      </c>
      <c r="D25" t="s">
        <v>234</v>
      </c>
      <c r="E25" s="10">
        <v>2014</v>
      </c>
      <c r="F25" s="11">
        <v>41640</v>
      </c>
    </row>
    <row r="26" spans="1:6">
      <c r="A26" s="2">
        <v>28</v>
      </c>
      <c r="B26" s="2" t="s">
        <v>109</v>
      </c>
      <c r="C26" s="2" t="s">
        <v>28</v>
      </c>
      <c r="D26" t="s">
        <v>233</v>
      </c>
    </row>
    <row r="27" spans="1:6">
      <c r="A27" s="2">
        <v>29</v>
      </c>
      <c r="B27" s="2" t="s">
        <v>110</v>
      </c>
      <c r="C27" s="2" t="s">
        <v>29</v>
      </c>
      <c r="D27" t="s">
        <v>235</v>
      </c>
    </row>
    <row r="28" spans="1:6">
      <c r="A28" s="2">
        <v>30</v>
      </c>
      <c r="B28" s="2" t="s">
        <v>111</v>
      </c>
      <c r="C28" s="2" t="s">
        <v>30</v>
      </c>
      <c r="D28" t="s">
        <v>234</v>
      </c>
      <c r="E28">
        <v>2016</v>
      </c>
      <c r="F28" s="9">
        <v>42370</v>
      </c>
    </row>
    <row r="29" spans="1:6">
      <c r="A29" s="2">
        <v>31</v>
      </c>
      <c r="B29" s="2" t="s">
        <v>112</v>
      </c>
      <c r="C29" s="2" t="s">
        <v>31</v>
      </c>
      <c r="D29" t="s">
        <v>235</v>
      </c>
    </row>
    <row r="30" spans="1:6">
      <c r="A30" s="2">
        <v>32</v>
      </c>
      <c r="B30" s="2" t="s">
        <v>113</v>
      </c>
      <c r="C30" s="2" t="s">
        <v>32</v>
      </c>
      <c r="D30" t="s">
        <v>234</v>
      </c>
      <c r="E30">
        <v>2014</v>
      </c>
      <c r="F30" s="9">
        <v>41640</v>
      </c>
    </row>
    <row r="31" spans="1:6">
      <c r="A31" s="2">
        <v>33</v>
      </c>
      <c r="B31" s="2" t="s">
        <v>114</v>
      </c>
      <c r="C31" s="2" t="s">
        <v>33</v>
      </c>
      <c r="D31" t="s">
        <v>234</v>
      </c>
      <c r="E31">
        <v>2014</v>
      </c>
      <c r="F31" s="9">
        <v>41866</v>
      </c>
    </row>
    <row r="32" spans="1:6">
      <c r="A32" s="2">
        <v>34</v>
      </c>
      <c r="B32" s="2" t="s">
        <v>115</v>
      </c>
      <c r="C32" s="4" t="s">
        <v>34</v>
      </c>
      <c r="D32" t="s">
        <v>234</v>
      </c>
      <c r="E32" s="10">
        <v>2014</v>
      </c>
      <c r="F32" s="11">
        <v>41640</v>
      </c>
    </row>
    <row r="33" spans="1:6">
      <c r="A33" s="2">
        <v>35</v>
      </c>
      <c r="B33" s="2" t="s">
        <v>116</v>
      </c>
      <c r="C33" s="2" t="s">
        <v>35</v>
      </c>
      <c r="D33" t="s">
        <v>234</v>
      </c>
      <c r="E33" s="10">
        <v>2014</v>
      </c>
      <c r="F33" s="11">
        <v>41640</v>
      </c>
    </row>
    <row r="34" spans="1:6">
      <c r="A34" s="2">
        <v>36</v>
      </c>
      <c r="B34" s="2" t="s">
        <v>117</v>
      </c>
      <c r="C34" s="4" t="s">
        <v>36</v>
      </c>
      <c r="D34" t="s">
        <v>234</v>
      </c>
      <c r="E34" s="10">
        <v>2014</v>
      </c>
      <c r="F34" s="11">
        <v>41640</v>
      </c>
    </row>
    <row r="35" spans="1:6">
      <c r="A35" s="2">
        <v>37</v>
      </c>
      <c r="B35" s="2" t="s">
        <v>118</v>
      </c>
      <c r="C35" s="2" t="s">
        <v>37</v>
      </c>
      <c r="D35" t="s">
        <v>233</v>
      </c>
    </row>
    <row r="36" spans="1:6">
      <c r="A36" s="2">
        <v>38</v>
      </c>
      <c r="B36" s="2" t="s">
        <v>119</v>
      </c>
      <c r="C36" s="2" t="s">
        <v>38</v>
      </c>
      <c r="D36" t="s">
        <v>234</v>
      </c>
      <c r="E36" s="10">
        <v>2014</v>
      </c>
      <c r="F36" s="11">
        <v>41640</v>
      </c>
    </row>
    <row r="37" spans="1:6">
      <c r="A37" s="2">
        <v>39</v>
      </c>
      <c r="B37" s="2" t="s">
        <v>120</v>
      </c>
      <c r="C37" s="2" t="s">
        <v>39</v>
      </c>
      <c r="D37" t="s">
        <v>234</v>
      </c>
      <c r="E37" s="10">
        <v>2014</v>
      </c>
      <c r="F37" s="11">
        <v>41640</v>
      </c>
    </row>
    <row r="38" spans="1:6">
      <c r="A38" s="2">
        <v>40</v>
      </c>
      <c r="B38" s="2" t="s">
        <v>121</v>
      </c>
      <c r="C38" s="2" t="s">
        <v>40</v>
      </c>
      <c r="D38" t="s">
        <v>235</v>
      </c>
    </row>
    <row r="39" spans="1:6">
      <c r="A39" s="2">
        <v>41</v>
      </c>
      <c r="B39" s="2" t="s">
        <v>122</v>
      </c>
      <c r="C39" s="4" t="s">
        <v>41</v>
      </c>
      <c r="D39" t="s">
        <v>234</v>
      </c>
      <c r="E39" s="10">
        <v>2014</v>
      </c>
      <c r="F39" s="11">
        <v>41640</v>
      </c>
    </row>
    <row r="40" spans="1:6">
      <c r="A40" s="2">
        <v>42</v>
      </c>
      <c r="B40" s="2" t="s">
        <v>123</v>
      </c>
      <c r="C40" s="2" t="s">
        <v>42</v>
      </c>
      <c r="D40" t="s">
        <v>234</v>
      </c>
      <c r="E40" s="10">
        <v>2015</v>
      </c>
      <c r="F40" s="11">
        <v>42005</v>
      </c>
    </row>
    <row r="41" spans="1:6">
      <c r="A41" s="2">
        <v>44</v>
      </c>
      <c r="B41" s="2" t="s">
        <v>125</v>
      </c>
      <c r="C41" s="2" t="s">
        <v>43</v>
      </c>
      <c r="D41" t="s">
        <v>234</v>
      </c>
      <c r="E41" s="10">
        <v>2014</v>
      </c>
      <c r="F41" s="11">
        <v>41640</v>
      </c>
    </row>
    <row r="42" spans="1:6">
      <c r="A42" s="2">
        <v>45</v>
      </c>
      <c r="B42" s="2" t="s">
        <v>126</v>
      </c>
      <c r="C42" s="2" t="s">
        <v>44</v>
      </c>
      <c r="D42" t="s">
        <v>233</v>
      </c>
    </row>
    <row r="43" spans="1:6">
      <c r="A43" s="2">
        <v>46</v>
      </c>
      <c r="B43" s="2" t="s">
        <v>127</v>
      </c>
      <c r="C43" s="2" t="s">
        <v>45</v>
      </c>
      <c r="D43" t="s">
        <v>233</v>
      </c>
    </row>
    <row r="44" spans="1:6">
      <c r="A44" s="2">
        <v>47</v>
      </c>
      <c r="B44" s="2" t="s">
        <v>128</v>
      </c>
      <c r="C44" s="4" t="s">
        <v>46</v>
      </c>
      <c r="D44" t="s">
        <v>233</v>
      </c>
    </row>
    <row r="45" spans="1:6">
      <c r="A45" s="2">
        <v>48</v>
      </c>
      <c r="B45" s="2" t="s">
        <v>129</v>
      </c>
      <c r="C45" s="2" t="s">
        <v>47</v>
      </c>
      <c r="D45" t="s">
        <v>233</v>
      </c>
    </row>
    <row r="46" spans="1:6">
      <c r="A46" s="2">
        <v>49</v>
      </c>
      <c r="B46" s="2" t="s">
        <v>130</v>
      </c>
      <c r="C46" s="4" t="s">
        <v>48</v>
      </c>
      <c r="D46" t="s">
        <v>234</v>
      </c>
      <c r="E46">
        <v>2020</v>
      </c>
      <c r="F46" s="9">
        <v>43831</v>
      </c>
    </row>
    <row r="47" spans="1:6">
      <c r="A47" s="2">
        <v>50</v>
      </c>
      <c r="B47" s="2" t="s">
        <v>131</v>
      </c>
      <c r="C47" s="2" t="s">
        <v>49</v>
      </c>
      <c r="D47" t="s">
        <v>234</v>
      </c>
      <c r="E47" s="10">
        <v>2014</v>
      </c>
      <c r="F47" s="11">
        <v>41640</v>
      </c>
    </row>
    <row r="48" spans="1:6">
      <c r="A48" s="2">
        <v>51</v>
      </c>
      <c r="B48" s="2" t="s">
        <v>132</v>
      </c>
      <c r="C48" s="2" t="s">
        <v>50</v>
      </c>
      <c r="D48" t="s">
        <v>234</v>
      </c>
      <c r="E48">
        <v>2019</v>
      </c>
      <c r="F48" s="9">
        <v>43466</v>
      </c>
    </row>
    <row r="49" spans="1:6">
      <c r="A49" s="2">
        <v>53</v>
      </c>
      <c r="B49" s="2" t="s">
        <v>133</v>
      </c>
      <c r="C49" s="2" t="s">
        <v>51</v>
      </c>
      <c r="D49" t="s">
        <v>234</v>
      </c>
      <c r="E49" s="10">
        <v>2014</v>
      </c>
      <c r="F49" s="11">
        <v>41640</v>
      </c>
    </row>
    <row r="50" spans="1:6">
      <c r="A50" s="2">
        <v>54</v>
      </c>
      <c r="B50" s="2" t="s">
        <v>134</v>
      </c>
      <c r="C50" s="2" t="s">
        <v>52</v>
      </c>
      <c r="D50" t="s">
        <v>234</v>
      </c>
      <c r="E50" s="10">
        <v>2014</v>
      </c>
      <c r="F50" s="11">
        <v>41640</v>
      </c>
    </row>
    <row r="51" spans="1:6">
      <c r="A51" s="2">
        <v>55</v>
      </c>
      <c r="B51" s="2" t="s">
        <v>135</v>
      </c>
      <c r="C51" s="2" t="s">
        <v>53</v>
      </c>
      <c r="D51" t="s">
        <v>233</v>
      </c>
    </row>
    <row r="52" spans="1:6">
      <c r="A52" s="2">
        <v>56</v>
      </c>
      <c r="B52" s="2" t="s">
        <v>136</v>
      </c>
      <c r="C52" s="2" t="s">
        <v>54</v>
      </c>
      <c r="D52" t="s">
        <v>233</v>
      </c>
    </row>
    <row r="53" spans="1:6">
      <c r="A53" s="2">
        <v>66</v>
      </c>
      <c r="B53" s="2" t="s">
        <v>95</v>
      </c>
      <c r="C53" s="2" t="s">
        <v>63</v>
      </c>
    </row>
    <row r="54" spans="1:6">
      <c r="A54" s="2">
        <v>72</v>
      </c>
      <c r="B54" s="2" t="s">
        <v>124</v>
      </c>
      <c r="C54" s="2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05FE-CDAA-F44A-A468-CC404A3793F7}">
  <dimension ref="A1:L55"/>
  <sheetViews>
    <sheetView workbookViewId="0">
      <selection activeCell="K14" sqref="K14"/>
    </sheetView>
  </sheetViews>
  <sheetFormatPr baseColWidth="10" defaultRowHeight="16"/>
  <cols>
    <col min="1" max="2" width="10.83203125" style="2"/>
    <col min="3" max="3" width="14.83203125" style="2" bestFit="1" customWidth="1"/>
    <col min="4" max="4" width="6" style="2" customWidth="1"/>
    <col min="5" max="6" width="10.83203125" style="2" customWidth="1"/>
    <col min="7" max="7" width="6" style="2" customWidth="1"/>
    <col min="8" max="9" width="10.83203125" style="2" customWidth="1"/>
    <col min="10" max="10" width="10.83203125" customWidth="1"/>
    <col min="11" max="11" width="10.33203125" style="2" bestFit="1" customWidth="1"/>
    <col min="12" max="12" width="11.33203125" style="2" bestFit="1" customWidth="1"/>
  </cols>
  <sheetData>
    <row r="1" spans="1:12" ht="29">
      <c r="A1" s="5" t="s">
        <v>82</v>
      </c>
      <c r="B1" s="5" t="s">
        <v>83</v>
      </c>
      <c r="C1" s="5" t="s">
        <v>1</v>
      </c>
      <c r="D1" s="5" t="s">
        <v>211</v>
      </c>
      <c r="E1" s="5" t="s">
        <v>212</v>
      </c>
      <c r="F1" s="5" t="s">
        <v>213</v>
      </c>
      <c r="G1" s="5" t="s">
        <v>208</v>
      </c>
      <c r="H1" s="5" t="s">
        <v>207</v>
      </c>
      <c r="I1" s="5" t="s">
        <v>206</v>
      </c>
      <c r="J1" s="5" t="s">
        <v>214</v>
      </c>
      <c r="K1" s="5"/>
      <c r="L1" s="5"/>
    </row>
    <row r="2" spans="1:12">
      <c r="A2" s="2">
        <v>1</v>
      </c>
      <c r="B2" s="2" t="s">
        <v>84</v>
      </c>
      <c r="C2" s="2" t="s">
        <v>0</v>
      </c>
      <c r="D2" s="2">
        <v>0</v>
      </c>
      <c r="G2" s="2">
        <v>0</v>
      </c>
      <c r="J2">
        <f>IF(OR(D2=1,G2=1),1,0)</f>
        <v>0</v>
      </c>
    </row>
    <row r="3" spans="1:12">
      <c r="A3" s="2">
        <v>2</v>
      </c>
      <c r="B3" s="2" t="s">
        <v>85</v>
      </c>
      <c r="C3" s="2" t="s">
        <v>5</v>
      </c>
      <c r="D3" s="2">
        <v>0</v>
      </c>
      <c r="G3" s="2">
        <v>0</v>
      </c>
      <c r="J3">
        <f t="shared" ref="J3:J54" si="0">IF(OR(D3=1,G3=1),1,0)</f>
        <v>0</v>
      </c>
      <c r="K3" s="3"/>
    </row>
    <row r="4" spans="1:12">
      <c r="A4" s="2">
        <v>4</v>
      </c>
      <c r="B4" s="2" t="s">
        <v>86</v>
      </c>
      <c r="C4" s="2" t="s">
        <v>6</v>
      </c>
      <c r="D4" s="2">
        <v>0</v>
      </c>
      <c r="G4" s="2">
        <v>0</v>
      </c>
      <c r="J4">
        <f t="shared" si="0"/>
        <v>0</v>
      </c>
    </row>
    <row r="5" spans="1:12">
      <c r="A5" s="2">
        <v>5</v>
      </c>
      <c r="B5" s="2" t="s">
        <v>87</v>
      </c>
      <c r="C5" s="2" t="s">
        <v>7</v>
      </c>
      <c r="D5" s="2">
        <v>0</v>
      </c>
      <c r="E5" s="3"/>
      <c r="G5" s="2">
        <v>1</v>
      </c>
      <c r="H5" s="3" t="s">
        <v>81</v>
      </c>
      <c r="I5" s="2" t="s">
        <v>74</v>
      </c>
      <c r="J5">
        <f t="shared" si="0"/>
        <v>1</v>
      </c>
    </row>
    <row r="6" spans="1:12" s="1" customFormat="1">
      <c r="A6" s="4">
        <v>6</v>
      </c>
      <c r="B6" s="4" t="s">
        <v>88</v>
      </c>
      <c r="C6" s="4" t="s">
        <v>8</v>
      </c>
      <c r="D6" s="4">
        <v>1</v>
      </c>
      <c r="E6" s="7" t="s">
        <v>78</v>
      </c>
      <c r="F6" s="4" t="s">
        <v>74</v>
      </c>
      <c r="G6" s="4">
        <v>1</v>
      </c>
      <c r="H6" s="7" t="s">
        <v>81</v>
      </c>
      <c r="I6" s="4" t="s">
        <v>74</v>
      </c>
      <c r="J6">
        <f t="shared" si="0"/>
        <v>1</v>
      </c>
      <c r="K6" s="7"/>
      <c r="L6" s="4"/>
    </row>
    <row r="7" spans="1:12">
      <c r="A7" s="2">
        <v>8</v>
      </c>
      <c r="B7" s="2" t="s">
        <v>89</v>
      </c>
      <c r="C7" s="2" t="s">
        <v>9</v>
      </c>
      <c r="D7" s="2">
        <v>0</v>
      </c>
      <c r="G7" s="2">
        <v>0</v>
      </c>
      <c r="J7">
        <f t="shared" si="0"/>
        <v>0</v>
      </c>
    </row>
    <row r="8" spans="1:12" s="1" customFormat="1">
      <c r="A8" s="4">
        <v>9</v>
      </c>
      <c r="B8" s="4" t="s">
        <v>90</v>
      </c>
      <c r="C8" s="4" t="s">
        <v>10</v>
      </c>
      <c r="D8" s="4">
        <v>1</v>
      </c>
      <c r="E8" s="7" t="s">
        <v>146</v>
      </c>
      <c r="F8" s="4" t="s">
        <v>165</v>
      </c>
      <c r="G8" s="4">
        <v>1</v>
      </c>
      <c r="H8" s="7" t="s">
        <v>150</v>
      </c>
      <c r="I8" s="4" t="s">
        <v>75</v>
      </c>
      <c r="J8">
        <f t="shared" si="0"/>
        <v>1</v>
      </c>
      <c r="K8" s="7"/>
      <c r="L8" s="4"/>
    </row>
    <row r="9" spans="1:12">
      <c r="A9" s="2">
        <v>10</v>
      </c>
      <c r="B9" s="2" t="s">
        <v>91</v>
      </c>
      <c r="C9" s="2" t="s">
        <v>11</v>
      </c>
      <c r="D9" s="2">
        <v>0</v>
      </c>
      <c r="G9" s="2">
        <v>0</v>
      </c>
      <c r="J9">
        <f t="shared" si="0"/>
        <v>0</v>
      </c>
      <c r="K9" s="3"/>
    </row>
    <row r="10" spans="1:12">
      <c r="A10" s="2">
        <v>11</v>
      </c>
      <c r="B10" s="2" t="s">
        <v>92</v>
      </c>
      <c r="C10" s="2" t="s">
        <v>12</v>
      </c>
      <c r="D10" s="2">
        <v>0</v>
      </c>
      <c r="G10" s="2">
        <v>0</v>
      </c>
      <c r="J10">
        <f t="shared" si="0"/>
        <v>0</v>
      </c>
    </row>
    <row r="11" spans="1:12">
      <c r="A11" s="2">
        <v>12</v>
      </c>
      <c r="B11" s="2" t="s">
        <v>93</v>
      </c>
      <c r="C11" s="2" t="s">
        <v>13</v>
      </c>
      <c r="D11" s="2">
        <v>0</v>
      </c>
      <c r="G11" s="2">
        <v>0</v>
      </c>
      <c r="J11">
        <f t="shared" si="0"/>
        <v>0</v>
      </c>
      <c r="K11" s="3"/>
    </row>
    <row r="12" spans="1:12">
      <c r="A12" s="2">
        <v>13</v>
      </c>
      <c r="B12" s="2" t="s">
        <v>94</v>
      </c>
      <c r="C12" s="2" t="s">
        <v>14</v>
      </c>
      <c r="D12" s="2">
        <v>0</v>
      </c>
      <c r="G12" s="2">
        <v>0</v>
      </c>
      <c r="J12">
        <f t="shared" si="0"/>
        <v>0</v>
      </c>
      <c r="K12" s="3"/>
    </row>
    <row r="13" spans="1:12">
      <c r="A13" s="2">
        <v>66</v>
      </c>
      <c r="B13" s="2" t="s">
        <v>95</v>
      </c>
      <c r="C13" s="2" t="s">
        <v>63</v>
      </c>
      <c r="D13" s="2">
        <v>0</v>
      </c>
      <c r="E13" s="3"/>
      <c r="G13" s="2">
        <v>0</v>
      </c>
      <c r="H13" s="3"/>
      <c r="J13">
        <f t="shared" si="0"/>
        <v>0</v>
      </c>
      <c r="K13" s="3"/>
    </row>
    <row r="14" spans="1:12">
      <c r="A14" s="2">
        <v>15</v>
      </c>
      <c r="B14" s="2" t="s">
        <v>96</v>
      </c>
      <c r="C14" s="2" t="s">
        <v>15</v>
      </c>
      <c r="D14" s="2">
        <v>0</v>
      </c>
      <c r="E14" s="3"/>
      <c r="G14" s="2">
        <v>0</v>
      </c>
      <c r="H14" s="3"/>
      <c r="J14">
        <f t="shared" si="0"/>
        <v>0</v>
      </c>
      <c r="K14" s="3"/>
    </row>
    <row r="15" spans="1:12">
      <c r="A15" s="2">
        <v>16</v>
      </c>
      <c r="B15" s="2" t="s">
        <v>97</v>
      </c>
      <c r="C15" s="2" t="s">
        <v>16</v>
      </c>
      <c r="D15" s="2">
        <v>0</v>
      </c>
      <c r="E15" s="3"/>
      <c r="G15" s="2">
        <v>0</v>
      </c>
      <c r="H15" s="3"/>
      <c r="J15">
        <f t="shared" si="0"/>
        <v>0</v>
      </c>
    </row>
    <row r="16" spans="1:12">
      <c r="A16" s="2">
        <v>17</v>
      </c>
      <c r="B16" s="2" t="s">
        <v>98</v>
      </c>
      <c r="C16" s="2" t="s">
        <v>17</v>
      </c>
      <c r="D16" s="2">
        <v>0</v>
      </c>
      <c r="G16" s="2">
        <v>0</v>
      </c>
      <c r="J16">
        <f t="shared" si="0"/>
        <v>0</v>
      </c>
      <c r="K16" s="3"/>
    </row>
    <row r="17" spans="1:12">
      <c r="A17" s="2">
        <v>18</v>
      </c>
      <c r="B17" s="2" t="s">
        <v>99</v>
      </c>
      <c r="C17" s="2" t="s">
        <v>18</v>
      </c>
      <c r="D17" s="2">
        <v>0</v>
      </c>
      <c r="E17" s="3"/>
      <c r="G17" s="2">
        <v>0</v>
      </c>
      <c r="H17" s="3"/>
      <c r="J17">
        <f t="shared" si="0"/>
        <v>0</v>
      </c>
      <c r="K17" s="3"/>
    </row>
    <row r="18" spans="1:12">
      <c r="A18" s="2">
        <v>19</v>
      </c>
      <c r="B18" s="2" t="s">
        <v>100</v>
      </c>
      <c r="C18" s="2" t="s">
        <v>19</v>
      </c>
      <c r="D18" s="2">
        <v>0</v>
      </c>
      <c r="E18" s="3"/>
      <c r="G18" s="2">
        <v>0</v>
      </c>
      <c r="H18" s="3"/>
      <c r="J18">
        <f t="shared" si="0"/>
        <v>0</v>
      </c>
      <c r="K18" s="3"/>
    </row>
    <row r="19" spans="1:12">
      <c r="A19" s="2">
        <v>20</v>
      </c>
      <c r="B19" s="2" t="s">
        <v>101</v>
      </c>
      <c r="C19" s="2" t="s">
        <v>20</v>
      </c>
      <c r="D19" s="2">
        <v>0</v>
      </c>
      <c r="E19" s="3"/>
      <c r="G19" s="2">
        <v>0</v>
      </c>
      <c r="H19" s="3"/>
      <c r="J19">
        <f t="shared" si="0"/>
        <v>0</v>
      </c>
      <c r="K19" s="3"/>
    </row>
    <row r="20" spans="1:12">
      <c r="A20" s="2">
        <v>21</v>
      </c>
      <c r="B20" s="2" t="s">
        <v>102</v>
      </c>
      <c r="C20" s="2" t="s">
        <v>21</v>
      </c>
      <c r="D20" s="2">
        <v>0</v>
      </c>
      <c r="E20" s="3"/>
      <c r="G20" s="2">
        <v>0</v>
      </c>
      <c r="H20" s="3"/>
      <c r="J20">
        <f t="shared" si="0"/>
        <v>0</v>
      </c>
    </row>
    <row r="21" spans="1:12">
      <c r="A21" s="2">
        <v>22</v>
      </c>
      <c r="B21" s="2" t="s">
        <v>103</v>
      </c>
      <c r="C21" s="2" t="s">
        <v>22</v>
      </c>
      <c r="D21" s="2">
        <v>0</v>
      </c>
      <c r="E21" s="3"/>
      <c r="G21" s="2">
        <v>0</v>
      </c>
      <c r="H21" s="3"/>
      <c r="J21">
        <f t="shared" si="0"/>
        <v>0</v>
      </c>
      <c r="K21" s="3"/>
    </row>
    <row r="22" spans="1:12">
      <c r="A22" s="2">
        <v>23</v>
      </c>
      <c r="B22" s="2" t="s">
        <v>104</v>
      </c>
      <c r="C22" s="2" t="s">
        <v>23</v>
      </c>
      <c r="D22" s="2">
        <v>0</v>
      </c>
      <c r="G22" s="2">
        <v>0</v>
      </c>
      <c r="J22">
        <f t="shared" si="0"/>
        <v>0</v>
      </c>
    </row>
    <row r="23" spans="1:12">
      <c r="A23" s="2">
        <v>24</v>
      </c>
      <c r="B23" s="2" t="s">
        <v>105</v>
      </c>
      <c r="C23" s="2" t="s">
        <v>24</v>
      </c>
      <c r="D23" s="2">
        <v>0</v>
      </c>
      <c r="E23" s="3"/>
      <c r="G23" s="2">
        <v>0</v>
      </c>
      <c r="H23" s="3"/>
      <c r="J23">
        <f t="shared" si="0"/>
        <v>0</v>
      </c>
      <c r="K23" s="3"/>
    </row>
    <row r="24" spans="1:12">
      <c r="A24" s="2">
        <v>25</v>
      </c>
      <c r="B24" s="2" t="s">
        <v>106</v>
      </c>
      <c r="C24" s="2" t="s">
        <v>25</v>
      </c>
      <c r="D24" s="2">
        <v>1</v>
      </c>
      <c r="E24" s="3" t="s">
        <v>146</v>
      </c>
      <c r="F24" s="2" t="s">
        <v>165</v>
      </c>
      <c r="G24" s="2">
        <v>1</v>
      </c>
      <c r="H24" s="3" t="s">
        <v>150</v>
      </c>
      <c r="I24" s="2" t="s">
        <v>75</v>
      </c>
      <c r="J24">
        <f t="shared" si="0"/>
        <v>1</v>
      </c>
      <c r="K24" s="3"/>
    </row>
    <row r="25" spans="1:12">
      <c r="A25" s="2">
        <v>26</v>
      </c>
      <c r="B25" s="2" t="s">
        <v>107</v>
      </c>
      <c r="C25" s="2" t="s">
        <v>26</v>
      </c>
      <c r="D25" s="2">
        <v>0</v>
      </c>
      <c r="G25" s="2">
        <v>0</v>
      </c>
      <c r="J25">
        <f t="shared" si="0"/>
        <v>0</v>
      </c>
      <c r="K25" s="3"/>
    </row>
    <row r="26" spans="1:12">
      <c r="A26" s="2">
        <v>27</v>
      </c>
      <c r="B26" s="2" t="s">
        <v>108</v>
      </c>
      <c r="C26" s="2" t="s">
        <v>27</v>
      </c>
      <c r="D26" s="2">
        <v>0</v>
      </c>
      <c r="E26" s="3"/>
      <c r="G26" s="2">
        <v>0</v>
      </c>
      <c r="H26" s="3"/>
      <c r="J26">
        <f t="shared" si="0"/>
        <v>0</v>
      </c>
      <c r="K26" s="3"/>
    </row>
    <row r="27" spans="1:12">
      <c r="A27" s="2">
        <v>28</v>
      </c>
      <c r="B27" s="2" t="s">
        <v>109</v>
      </c>
      <c r="C27" s="2" t="s">
        <v>28</v>
      </c>
      <c r="D27" s="2">
        <v>1</v>
      </c>
      <c r="E27" s="3" t="s">
        <v>78</v>
      </c>
      <c r="F27" s="2" t="s">
        <v>74</v>
      </c>
      <c r="G27" s="2">
        <v>1</v>
      </c>
      <c r="H27" s="3" t="s">
        <v>81</v>
      </c>
      <c r="I27" s="2" t="s">
        <v>74</v>
      </c>
      <c r="J27">
        <f t="shared" si="0"/>
        <v>1</v>
      </c>
      <c r="K27" s="3"/>
    </row>
    <row r="28" spans="1:12" s="1" customFormat="1">
      <c r="A28" s="4">
        <v>29</v>
      </c>
      <c r="B28" s="4" t="s">
        <v>110</v>
      </c>
      <c r="C28" s="4" t="s">
        <v>29</v>
      </c>
      <c r="D28" s="4">
        <v>1</v>
      </c>
      <c r="E28" s="7" t="s">
        <v>78</v>
      </c>
      <c r="F28" s="4" t="s">
        <v>74</v>
      </c>
      <c r="G28" s="4">
        <v>0</v>
      </c>
      <c r="H28" s="4"/>
      <c r="I28" s="4"/>
      <c r="J28">
        <f t="shared" si="0"/>
        <v>1</v>
      </c>
      <c r="K28" s="4"/>
      <c r="L28" s="4"/>
    </row>
    <row r="29" spans="1:12">
      <c r="A29" s="2">
        <v>30</v>
      </c>
      <c r="B29" s="2" t="s">
        <v>111</v>
      </c>
      <c r="C29" s="2" t="s">
        <v>30</v>
      </c>
      <c r="D29" s="2">
        <v>0</v>
      </c>
      <c r="E29" s="3"/>
      <c r="G29" s="2">
        <v>0</v>
      </c>
      <c r="H29" s="3"/>
      <c r="J29">
        <f t="shared" si="0"/>
        <v>0</v>
      </c>
      <c r="K29" s="3"/>
    </row>
    <row r="30" spans="1:12">
      <c r="A30" s="2">
        <v>31</v>
      </c>
      <c r="B30" s="2" t="s">
        <v>112</v>
      </c>
      <c r="C30" s="2" t="s">
        <v>31</v>
      </c>
      <c r="D30" s="2">
        <v>1</v>
      </c>
      <c r="E30" s="3" t="s">
        <v>78</v>
      </c>
      <c r="F30" s="2" t="s">
        <v>74</v>
      </c>
      <c r="G30" s="2">
        <v>0</v>
      </c>
      <c r="J30">
        <f t="shared" si="0"/>
        <v>1</v>
      </c>
    </row>
    <row r="31" spans="1:12">
      <c r="A31" s="2">
        <v>32</v>
      </c>
      <c r="B31" s="2" t="s">
        <v>113</v>
      </c>
      <c r="C31" s="2" t="s">
        <v>32</v>
      </c>
      <c r="D31" s="2">
        <v>0</v>
      </c>
      <c r="E31" s="3"/>
      <c r="G31" s="2">
        <v>0</v>
      </c>
      <c r="H31" s="3"/>
      <c r="J31">
        <f t="shared" si="0"/>
        <v>0</v>
      </c>
      <c r="K31" s="3"/>
    </row>
    <row r="32" spans="1:12">
      <c r="A32" s="2">
        <v>33</v>
      </c>
      <c r="B32" s="2" t="s">
        <v>114</v>
      </c>
      <c r="C32" s="2" t="s">
        <v>33</v>
      </c>
      <c r="D32" s="2">
        <v>0</v>
      </c>
      <c r="E32" s="3"/>
      <c r="G32" s="2">
        <v>1</v>
      </c>
      <c r="H32" s="3" t="s">
        <v>81</v>
      </c>
      <c r="I32" s="2" t="s">
        <v>74</v>
      </c>
      <c r="J32">
        <f t="shared" si="0"/>
        <v>1</v>
      </c>
    </row>
    <row r="33" spans="1:12">
      <c r="A33" s="2">
        <v>34</v>
      </c>
      <c r="B33" s="2" t="s">
        <v>115</v>
      </c>
      <c r="C33" s="4" t="s">
        <v>34</v>
      </c>
      <c r="D33" s="2">
        <v>0</v>
      </c>
      <c r="E33" s="4"/>
      <c r="F33" s="4"/>
      <c r="G33" s="2">
        <v>0</v>
      </c>
      <c r="H33" s="4"/>
      <c r="I33" s="4"/>
      <c r="J33">
        <f t="shared" si="0"/>
        <v>0</v>
      </c>
      <c r="K33" s="3"/>
    </row>
    <row r="34" spans="1:12">
      <c r="A34" s="2">
        <v>35</v>
      </c>
      <c r="B34" s="2" t="s">
        <v>116</v>
      </c>
      <c r="C34" s="2" t="s">
        <v>35</v>
      </c>
      <c r="D34" s="2">
        <v>0</v>
      </c>
      <c r="G34" s="2">
        <v>0</v>
      </c>
      <c r="J34">
        <f t="shared" si="0"/>
        <v>0</v>
      </c>
      <c r="K34" s="3"/>
    </row>
    <row r="35" spans="1:12">
      <c r="A35" s="2">
        <v>36</v>
      </c>
      <c r="B35" s="2" t="s">
        <v>117</v>
      </c>
      <c r="C35" s="4" t="s">
        <v>36</v>
      </c>
      <c r="D35" s="2">
        <v>0</v>
      </c>
      <c r="E35" s="3"/>
      <c r="G35" s="2">
        <v>0</v>
      </c>
      <c r="H35" s="3"/>
      <c r="J35">
        <f t="shared" si="0"/>
        <v>0</v>
      </c>
      <c r="K35" s="3"/>
    </row>
    <row r="36" spans="1:12">
      <c r="A36" s="2">
        <v>37</v>
      </c>
      <c r="B36" s="2" t="s">
        <v>118</v>
      </c>
      <c r="C36" s="2" t="s">
        <v>37</v>
      </c>
      <c r="D36" s="2">
        <v>0</v>
      </c>
      <c r="G36" s="2">
        <v>0</v>
      </c>
      <c r="J36">
        <f t="shared" si="0"/>
        <v>0</v>
      </c>
    </row>
    <row r="37" spans="1:12">
      <c r="A37" s="2">
        <v>38</v>
      </c>
      <c r="B37" s="2" t="s">
        <v>119</v>
      </c>
      <c r="C37" s="2" t="s">
        <v>38</v>
      </c>
      <c r="D37" s="2">
        <v>0</v>
      </c>
      <c r="E37" s="4"/>
      <c r="F37" s="4"/>
      <c r="G37" s="2">
        <v>0</v>
      </c>
      <c r="H37" s="4"/>
      <c r="I37" s="4"/>
      <c r="J37">
        <f t="shared" si="0"/>
        <v>0</v>
      </c>
    </row>
    <row r="38" spans="1:12">
      <c r="A38" s="2">
        <v>39</v>
      </c>
      <c r="B38" s="2" t="s">
        <v>120</v>
      </c>
      <c r="C38" s="2" t="s">
        <v>39</v>
      </c>
      <c r="D38" s="2">
        <v>0</v>
      </c>
      <c r="E38" s="3"/>
      <c r="G38" s="2">
        <v>0</v>
      </c>
      <c r="H38" s="3"/>
      <c r="J38">
        <f t="shared" si="0"/>
        <v>0</v>
      </c>
      <c r="K38" s="3"/>
    </row>
    <row r="39" spans="1:12">
      <c r="A39" s="2">
        <v>40</v>
      </c>
      <c r="B39" s="2" t="s">
        <v>121</v>
      </c>
      <c r="C39" s="2" t="s">
        <v>40</v>
      </c>
      <c r="D39" s="2">
        <v>0</v>
      </c>
      <c r="E39" s="4"/>
      <c r="F39" s="4"/>
      <c r="G39" s="2">
        <v>0</v>
      </c>
      <c r="H39" s="4"/>
      <c r="I39" s="4"/>
      <c r="J39">
        <f t="shared" si="0"/>
        <v>0</v>
      </c>
      <c r="K39" s="3"/>
    </row>
    <row r="40" spans="1:12">
      <c r="A40" s="2">
        <v>41</v>
      </c>
      <c r="B40" s="2" t="s">
        <v>122</v>
      </c>
      <c r="C40" s="4" t="s">
        <v>41</v>
      </c>
      <c r="D40" s="2">
        <v>0</v>
      </c>
      <c r="E40" s="4"/>
      <c r="F40" s="4"/>
      <c r="G40" s="2">
        <v>0</v>
      </c>
      <c r="H40" s="4"/>
      <c r="I40" s="4"/>
      <c r="J40">
        <f t="shared" si="0"/>
        <v>0</v>
      </c>
      <c r="K40" s="3"/>
    </row>
    <row r="41" spans="1:12">
      <c r="A41" s="2">
        <v>42</v>
      </c>
      <c r="B41" s="2" t="s">
        <v>123</v>
      </c>
      <c r="C41" s="2" t="s">
        <v>42</v>
      </c>
      <c r="D41" s="2">
        <v>0</v>
      </c>
      <c r="E41" s="3"/>
      <c r="G41" s="2">
        <v>0</v>
      </c>
      <c r="H41" s="3"/>
      <c r="J41">
        <f t="shared" si="0"/>
        <v>0</v>
      </c>
      <c r="K41" s="3"/>
    </row>
    <row r="42" spans="1:12">
      <c r="A42" s="2">
        <v>78</v>
      </c>
      <c r="B42" s="2" t="s">
        <v>124</v>
      </c>
      <c r="C42" s="2" t="s">
        <v>4</v>
      </c>
      <c r="D42" s="2">
        <v>0</v>
      </c>
      <c r="E42" s="4"/>
      <c r="F42" s="4"/>
      <c r="G42" s="2">
        <v>0</v>
      </c>
      <c r="H42" s="4"/>
      <c r="I42" s="4"/>
      <c r="J42">
        <f t="shared" si="0"/>
        <v>0</v>
      </c>
    </row>
    <row r="43" spans="1:12">
      <c r="A43" s="2">
        <v>44</v>
      </c>
      <c r="B43" s="2" t="s">
        <v>125</v>
      </c>
      <c r="C43" s="2" t="s">
        <v>43</v>
      </c>
      <c r="D43" s="2">
        <v>0</v>
      </c>
      <c r="E43" s="4"/>
      <c r="F43" s="4"/>
      <c r="G43" s="2">
        <v>0</v>
      </c>
      <c r="H43" s="4"/>
      <c r="I43" s="4"/>
      <c r="J43">
        <f t="shared" si="0"/>
        <v>0</v>
      </c>
      <c r="K43" s="3"/>
    </row>
    <row r="44" spans="1:12">
      <c r="A44" s="2">
        <v>45</v>
      </c>
      <c r="B44" s="2" t="s">
        <v>126</v>
      </c>
      <c r="C44" s="2" t="s">
        <v>44</v>
      </c>
      <c r="D44" s="2">
        <v>0</v>
      </c>
      <c r="E44" s="3"/>
      <c r="G44" s="2">
        <v>1</v>
      </c>
      <c r="H44" s="3" t="s">
        <v>81</v>
      </c>
      <c r="I44" s="2" t="s">
        <v>74</v>
      </c>
      <c r="J44">
        <f t="shared" si="0"/>
        <v>1</v>
      </c>
    </row>
    <row r="45" spans="1:12">
      <c r="A45" s="2">
        <v>46</v>
      </c>
      <c r="B45" s="2" t="s">
        <v>127</v>
      </c>
      <c r="C45" s="2" t="s">
        <v>45</v>
      </c>
      <c r="D45" s="2">
        <v>0</v>
      </c>
      <c r="E45" s="4"/>
      <c r="F45" s="4"/>
      <c r="G45" s="2">
        <v>0</v>
      </c>
      <c r="H45" s="4"/>
      <c r="I45" s="4"/>
      <c r="J45">
        <f t="shared" si="0"/>
        <v>0</v>
      </c>
    </row>
    <row r="46" spans="1:12">
      <c r="A46" s="2">
        <v>47</v>
      </c>
      <c r="B46" s="2" t="s">
        <v>128</v>
      </c>
      <c r="C46" s="4" t="s">
        <v>46</v>
      </c>
      <c r="D46" s="2">
        <v>0</v>
      </c>
      <c r="E46" s="4"/>
      <c r="F46" s="4"/>
      <c r="G46" s="2">
        <v>0</v>
      </c>
      <c r="H46" s="4"/>
      <c r="I46" s="4"/>
      <c r="J46">
        <f t="shared" si="0"/>
        <v>0</v>
      </c>
    </row>
    <row r="47" spans="1:12" s="1" customFormat="1">
      <c r="A47" s="4">
        <v>48</v>
      </c>
      <c r="B47" s="4" t="s">
        <v>129</v>
      </c>
      <c r="C47" s="4" t="s">
        <v>47</v>
      </c>
      <c r="D47" s="4">
        <v>1</v>
      </c>
      <c r="E47" s="7" t="s">
        <v>147</v>
      </c>
      <c r="F47" s="4" t="s">
        <v>166</v>
      </c>
      <c r="G47" s="4">
        <v>1</v>
      </c>
      <c r="H47" s="7" t="s">
        <v>81</v>
      </c>
      <c r="I47" s="4" t="s">
        <v>74</v>
      </c>
      <c r="J47">
        <f t="shared" si="0"/>
        <v>1</v>
      </c>
      <c r="K47" s="7"/>
      <c r="L47" s="4"/>
    </row>
    <row r="48" spans="1:12">
      <c r="A48" s="2">
        <v>49</v>
      </c>
      <c r="B48" s="2" t="s">
        <v>130</v>
      </c>
      <c r="C48" s="4" t="s">
        <v>48</v>
      </c>
      <c r="D48" s="2">
        <v>0</v>
      </c>
      <c r="E48" s="4"/>
      <c r="F48" s="4"/>
      <c r="G48" s="2">
        <v>0</v>
      </c>
      <c r="H48" s="4"/>
      <c r="I48" s="4"/>
      <c r="J48">
        <f t="shared" si="0"/>
        <v>0</v>
      </c>
      <c r="K48" s="3"/>
    </row>
    <row r="49" spans="1:11">
      <c r="A49" s="2">
        <v>50</v>
      </c>
      <c r="B49" s="2" t="s">
        <v>131</v>
      </c>
      <c r="C49" s="2" t="s">
        <v>49</v>
      </c>
      <c r="D49" s="2">
        <v>0</v>
      </c>
      <c r="E49" s="3"/>
      <c r="G49" s="2">
        <v>0</v>
      </c>
      <c r="H49" s="3"/>
      <c r="J49">
        <f t="shared" si="0"/>
        <v>0</v>
      </c>
      <c r="K49" s="3"/>
    </row>
    <row r="50" spans="1:11">
      <c r="A50" s="2">
        <v>51</v>
      </c>
      <c r="B50" s="2" t="s">
        <v>132</v>
      </c>
      <c r="C50" s="2" t="s">
        <v>50</v>
      </c>
      <c r="D50" s="2">
        <v>0</v>
      </c>
      <c r="E50" s="3"/>
      <c r="G50" s="2">
        <v>0</v>
      </c>
      <c r="H50" s="3"/>
      <c r="J50">
        <f t="shared" si="0"/>
        <v>0</v>
      </c>
      <c r="K50" s="3"/>
    </row>
    <row r="51" spans="1:11">
      <c r="A51" s="2">
        <v>53</v>
      </c>
      <c r="B51" s="2" t="s">
        <v>133</v>
      </c>
      <c r="C51" s="2" t="s">
        <v>51</v>
      </c>
      <c r="D51" s="2">
        <v>0</v>
      </c>
      <c r="E51" s="4"/>
      <c r="F51" s="4"/>
      <c r="G51" s="2">
        <v>0</v>
      </c>
      <c r="H51" s="4"/>
      <c r="I51" s="4"/>
      <c r="J51">
        <f t="shared" si="0"/>
        <v>0</v>
      </c>
      <c r="K51" s="3"/>
    </row>
    <row r="52" spans="1:11">
      <c r="A52" s="2">
        <v>54</v>
      </c>
      <c r="B52" s="2" t="s">
        <v>134</v>
      </c>
      <c r="C52" s="2" t="s">
        <v>52</v>
      </c>
      <c r="D52" s="2">
        <v>0</v>
      </c>
      <c r="E52" s="3"/>
      <c r="G52" s="2">
        <v>1</v>
      </c>
      <c r="H52" s="3" t="s">
        <v>81</v>
      </c>
      <c r="I52" s="2" t="s">
        <v>74</v>
      </c>
      <c r="J52">
        <f t="shared" si="0"/>
        <v>1</v>
      </c>
    </row>
    <row r="53" spans="1:11">
      <c r="A53" s="2">
        <v>55</v>
      </c>
      <c r="B53" s="2" t="s">
        <v>135</v>
      </c>
      <c r="C53" s="2" t="s">
        <v>53</v>
      </c>
      <c r="D53" s="2">
        <v>0</v>
      </c>
      <c r="E53" s="3"/>
      <c r="G53" s="2">
        <v>0</v>
      </c>
      <c r="H53" s="3"/>
      <c r="J53">
        <f t="shared" si="0"/>
        <v>0</v>
      </c>
      <c r="K53" s="3"/>
    </row>
    <row r="54" spans="1:11">
      <c r="A54" s="2">
        <v>56</v>
      </c>
      <c r="B54" s="2" t="s">
        <v>136</v>
      </c>
      <c r="C54" s="2" t="s">
        <v>54</v>
      </c>
      <c r="D54" s="2">
        <v>0</v>
      </c>
      <c r="E54" s="3"/>
      <c r="G54" s="2">
        <v>0</v>
      </c>
      <c r="H54" s="3"/>
      <c r="J54">
        <f t="shared" si="0"/>
        <v>0</v>
      </c>
    </row>
    <row r="55" spans="1:11">
      <c r="D55" s="2">
        <f>SUM(D2:D54)</f>
        <v>7</v>
      </c>
      <c r="G55" s="2">
        <f>SUM(G2:G54)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Y56"/>
  <sheetViews>
    <sheetView topLeftCell="B1" zoomScale="85" zoomScaleNormal="85" workbookViewId="0">
      <pane xSplit="3" ySplit="1" topLeftCell="N2" activePane="bottomRight" state="frozen"/>
      <selection activeCell="B1" sqref="B1"/>
      <selection pane="topRight" activeCell="D1" sqref="D1"/>
      <selection pane="bottomLeft" activeCell="B2" sqref="B2"/>
      <selection pane="bottomRight" activeCell="B48" activeCellId="1" sqref="A21:XFD21 A48:XFD48"/>
    </sheetView>
  </sheetViews>
  <sheetFormatPr baseColWidth="10" defaultColWidth="10.5" defaultRowHeight="13"/>
  <cols>
    <col min="1" max="2" width="5" style="2" bestFit="1" customWidth="1"/>
    <col min="3" max="3" width="6.6640625" style="2" customWidth="1"/>
    <col min="4" max="4" width="14.83203125" style="2" customWidth="1"/>
    <col min="5" max="5" width="8.6640625" style="2" customWidth="1"/>
    <col min="6" max="6" width="10.33203125" style="2" customWidth="1"/>
    <col min="7" max="7" width="11.33203125" style="2" customWidth="1"/>
    <col min="8" max="8" width="8.6640625" style="2" customWidth="1"/>
    <col min="9" max="9" width="10.33203125" style="2" customWidth="1"/>
    <col min="10" max="10" width="11.33203125" style="2" customWidth="1"/>
    <col min="11" max="11" width="8.6640625" style="2" customWidth="1"/>
    <col min="12" max="12" width="10.33203125" style="2" customWidth="1"/>
    <col min="13" max="13" width="11.33203125" style="2" customWidth="1"/>
    <col min="14" max="14" width="8.6640625" style="2" customWidth="1"/>
    <col min="15" max="15" width="10.33203125" style="2" customWidth="1"/>
    <col min="16" max="19" width="11.33203125" style="2" customWidth="1"/>
    <col min="20" max="20" width="10.33203125" style="2" bestFit="1" customWidth="1"/>
    <col min="21" max="21" width="7.6640625" style="2" bestFit="1" customWidth="1"/>
    <col min="22" max="16384" width="10.5" style="2"/>
  </cols>
  <sheetData>
    <row r="1" spans="1:25" s="5" customFormat="1" ht="28">
      <c r="A1" s="5" t="s">
        <v>82</v>
      </c>
      <c r="B1" s="5" t="s">
        <v>82</v>
      </c>
      <c r="C1" s="5" t="s">
        <v>83</v>
      </c>
      <c r="D1" s="5" t="s">
        <v>1</v>
      </c>
      <c r="E1" s="5" t="s">
        <v>3</v>
      </c>
      <c r="F1" s="5" t="s">
        <v>138</v>
      </c>
      <c r="G1" s="5" t="s">
        <v>139</v>
      </c>
      <c r="H1" s="5" t="s">
        <v>2</v>
      </c>
      <c r="I1" s="5" t="s">
        <v>140</v>
      </c>
      <c r="J1" s="5" t="s">
        <v>141</v>
      </c>
      <c r="K1" s="5" t="s">
        <v>55</v>
      </c>
      <c r="L1" s="5" t="s">
        <v>142</v>
      </c>
      <c r="M1" s="5" t="s">
        <v>143</v>
      </c>
      <c r="N1" s="5" t="s">
        <v>196</v>
      </c>
      <c r="O1" s="5" t="s">
        <v>197</v>
      </c>
      <c r="P1" s="5" t="s">
        <v>198</v>
      </c>
      <c r="Q1" s="5" t="s">
        <v>220</v>
      </c>
      <c r="R1" s="5" t="s">
        <v>221</v>
      </c>
      <c r="S1" s="5" t="s">
        <v>222</v>
      </c>
      <c r="T1" s="5" t="s">
        <v>59</v>
      </c>
      <c r="U1" s="5" t="s">
        <v>60</v>
      </c>
      <c r="W1" s="5" t="s">
        <v>179</v>
      </c>
      <c r="X1" s="5" t="s">
        <v>180</v>
      </c>
    </row>
    <row r="2" spans="1:25" ht="16">
      <c r="A2" s="2">
        <v>1</v>
      </c>
      <c r="B2" s="2">
        <v>1</v>
      </c>
      <c r="C2" s="2" t="s">
        <v>84</v>
      </c>
      <c r="D2" s="2" t="s">
        <v>0</v>
      </c>
      <c r="E2" s="2">
        <v>1</v>
      </c>
      <c r="F2" s="3" t="s">
        <v>77</v>
      </c>
      <c r="G2" s="2" t="s">
        <v>74</v>
      </c>
      <c r="H2" s="2">
        <v>0</v>
      </c>
      <c r="K2" s="2">
        <v>0</v>
      </c>
      <c r="N2" s="2">
        <v>0</v>
      </c>
      <c r="Q2" s="2">
        <v>0</v>
      </c>
      <c r="T2" s="2">
        <f>SUM(E2:Q2)</f>
        <v>1</v>
      </c>
      <c r="U2" s="2">
        <f t="shared" ref="U2:U33" si="0">IF(OR(E2=1,H2=1,K2=1),1,0)</f>
        <v>1</v>
      </c>
      <c r="W2" s="2">
        <v>0</v>
      </c>
      <c r="X2" s="6">
        <f t="shared" ref="X2:X8" si="1">IF(AND(U2=1, W2=1),1,0)</f>
        <v>0</v>
      </c>
    </row>
    <row r="3" spans="1:25" ht="16">
      <c r="A3" s="2">
        <v>2</v>
      </c>
      <c r="B3" s="2">
        <v>2</v>
      </c>
      <c r="C3" s="2" t="s">
        <v>85</v>
      </c>
      <c r="D3" s="2" t="s">
        <v>5</v>
      </c>
      <c r="E3" s="2">
        <v>0</v>
      </c>
      <c r="H3" s="2">
        <v>0</v>
      </c>
      <c r="K3" s="2">
        <v>1</v>
      </c>
      <c r="L3" s="3" t="s">
        <v>81</v>
      </c>
      <c r="M3" s="2" t="s">
        <v>74</v>
      </c>
      <c r="N3" s="2">
        <v>0</v>
      </c>
      <c r="O3" s="3"/>
      <c r="Q3" s="2">
        <v>0</v>
      </c>
      <c r="T3" s="2">
        <f t="shared" ref="T3:T54" si="2">SUM(E3:Q3)</f>
        <v>1</v>
      </c>
      <c r="U3" s="2">
        <f t="shared" si="0"/>
        <v>1</v>
      </c>
      <c r="W3" s="2">
        <v>1</v>
      </c>
      <c r="X3" s="6">
        <f t="shared" si="1"/>
        <v>1</v>
      </c>
    </row>
    <row r="4" spans="1:25" ht="16">
      <c r="A4" s="2">
        <v>4</v>
      </c>
      <c r="B4" s="2">
        <v>4</v>
      </c>
      <c r="C4" s="2" t="s">
        <v>86</v>
      </c>
      <c r="D4" s="2" t="s">
        <v>6</v>
      </c>
      <c r="E4" s="2">
        <v>0</v>
      </c>
      <c r="H4" s="2">
        <v>1</v>
      </c>
      <c r="I4" s="3" t="s">
        <v>147</v>
      </c>
      <c r="J4" s="2" t="s">
        <v>145</v>
      </c>
      <c r="K4" s="2">
        <v>0</v>
      </c>
      <c r="N4" s="2">
        <v>0</v>
      </c>
      <c r="Q4" s="2">
        <v>0</v>
      </c>
      <c r="T4" s="2">
        <f t="shared" si="2"/>
        <v>1</v>
      </c>
      <c r="U4" s="2">
        <f t="shared" si="0"/>
        <v>1</v>
      </c>
      <c r="W4" s="2">
        <v>1</v>
      </c>
      <c r="X4" s="6">
        <f t="shared" si="1"/>
        <v>1</v>
      </c>
    </row>
    <row r="5" spans="1:25" ht="16">
      <c r="A5" s="2">
        <v>5</v>
      </c>
      <c r="B5" s="2">
        <v>5</v>
      </c>
      <c r="C5" s="2" t="s">
        <v>87</v>
      </c>
      <c r="D5" s="2" t="s">
        <v>7</v>
      </c>
      <c r="E5" s="2">
        <v>0</v>
      </c>
      <c r="H5" s="2">
        <v>1</v>
      </c>
      <c r="I5" s="3" t="s">
        <v>78</v>
      </c>
      <c r="J5" s="2" t="s">
        <v>74</v>
      </c>
      <c r="K5" s="2">
        <v>0</v>
      </c>
      <c r="N5" s="2">
        <v>0</v>
      </c>
      <c r="Q5" s="2">
        <v>0</v>
      </c>
      <c r="T5" s="2">
        <f t="shared" si="2"/>
        <v>1</v>
      </c>
      <c r="U5" s="2">
        <f t="shared" si="0"/>
        <v>1</v>
      </c>
      <c r="W5" s="2">
        <v>1</v>
      </c>
      <c r="X5" s="6">
        <f t="shared" si="1"/>
        <v>1</v>
      </c>
    </row>
    <row r="6" spans="1:25" ht="16">
      <c r="A6" s="2">
        <v>6</v>
      </c>
      <c r="B6" s="2">
        <v>6</v>
      </c>
      <c r="C6" s="2" t="s">
        <v>88</v>
      </c>
      <c r="D6" s="2" t="s">
        <v>8</v>
      </c>
      <c r="E6" s="2">
        <v>0</v>
      </c>
      <c r="H6" s="2">
        <v>1</v>
      </c>
      <c r="I6" s="3" t="s">
        <v>147</v>
      </c>
      <c r="J6" s="2" t="s">
        <v>145</v>
      </c>
      <c r="K6" s="2">
        <v>0</v>
      </c>
      <c r="L6" s="3"/>
      <c r="N6" s="2">
        <v>0</v>
      </c>
      <c r="O6" s="3"/>
      <c r="Q6" s="2">
        <v>0</v>
      </c>
      <c r="T6" s="2">
        <f t="shared" si="2"/>
        <v>1</v>
      </c>
      <c r="U6" s="2">
        <f t="shared" si="0"/>
        <v>1</v>
      </c>
      <c r="W6" s="2">
        <v>1</v>
      </c>
      <c r="X6" s="6">
        <f t="shared" si="1"/>
        <v>1</v>
      </c>
    </row>
    <row r="7" spans="1:25" ht="16">
      <c r="A7" s="2">
        <v>8</v>
      </c>
      <c r="B7" s="2">
        <v>8</v>
      </c>
      <c r="C7" s="2" t="s">
        <v>89</v>
      </c>
      <c r="D7" s="2" t="s">
        <v>9</v>
      </c>
      <c r="E7" s="2">
        <v>0</v>
      </c>
      <c r="F7" s="3"/>
      <c r="H7" s="2">
        <v>1</v>
      </c>
      <c r="I7" s="3" t="s">
        <v>148</v>
      </c>
      <c r="J7" s="2" t="s">
        <v>149</v>
      </c>
      <c r="K7" s="2">
        <v>0</v>
      </c>
      <c r="N7" s="2">
        <v>0</v>
      </c>
      <c r="Q7" s="2">
        <v>0</v>
      </c>
      <c r="T7" s="2">
        <f t="shared" si="2"/>
        <v>1</v>
      </c>
      <c r="U7" s="2">
        <f t="shared" si="0"/>
        <v>1</v>
      </c>
      <c r="W7" s="2">
        <v>1</v>
      </c>
      <c r="X7" s="6">
        <f t="shared" si="1"/>
        <v>1</v>
      </c>
    </row>
    <row r="8" spans="1:25" ht="16">
      <c r="A8" s="2">
        <v>9</v>
      </c>
      <c r="B8" s="2">
        <v>9</v>
      </c>
      <c r="C8" s="2" t="s">
        <v>90</v>
      </c>
      <c r="D8" s="2" t="s">
        <v>10</v>
      </c>
      <c r="E8" s="2">
        <v>0</v>
      </c>
      <c r="F8" s="3"/>
      <c r="H8" s="2">
        <v>1</v>
      </c>
      <c r="I8" s="3" t="s">
        <v>147</v>
      </c>
      <c r="J8" s="2" t="s">
        <v>145</v>
      </c>
      <c r="K8" s="2">
        <v>0</v>
      </c>
      <c r="L8" s="3"/>
      <c r="N8" s="2">
        <v>0</v>
      </c>
      <c r="O8" s="3"/>
      <c r="Q8" s="2">
        <v>0</v>
      </c>
      <c r="T8" s="2">
        <f t="shared" si="2"/>
        <v>1</v>
      </c>
      <c r="U8" s="2">
        <f t="shared" si="0"/>
        <v>1</v>
      </c>
      <c r="W8" s="2">
        <v>1</v>
      </c>
      <c r="X8" s="6">
        <f t="shared" si="1"/>
        <v>1</v>
      </c>
    </row>
    <row r="9" spans="1:25" ht="16">
      <c r="A9" s="2">
        <v>10</v>
      </c>
      <c r="B9" s="2">
        <v>10</v>
      </c>
      <c r="C9" s="2" t="s">
        <v>91</v>
      </c>
      <c r="D9" s="2" t="s">
        <v>11</v>
      </c>
      <c r="E9" s="2">
        <v>0</v>
      </c>
      <c r="F9" s="3"/>
      <c r="H9" s="2">
        <v>0</v>
      </c>
      <c r="I9" s="3"/>
      <c r="K9" s="2">
        <v>0</v>
      </c>
      <c r="L9" s="3"/>
      <c r="N9" s="2">
        <v>0</v>
      </c>
      <c r="O9" s="3"/>
      <c r="Q9" s="2">
        <v>0</v>
      </c>
      <c r="T9" s="2">
        <f t="shared" si="2"/>
        <v>0</v>
      </c>
      <c r="U9" s="2">
        <f t="shared" si="0"/>
        <v>0</v>
      </c>
      <c r="W9" s="2">
        <v>1</v>
      </c>
      <c r="X9" s="6"/>
    </row>
    <row r="10" spans="1:25" ht="16">
      <c r="A10" s="2">
        <v>11</v>
      </c>
      <c r="B10" s="2">
        <v>11</v>
      </c>
      <c r="C10" s="2" t="s">
        <v>92</v>
      </c>
      <c r="D10" s="2" t="s">
        <v>12</v>
      </c>
      <c r="E10" s="2">
        <v>0</v>
      </c>
      <c r="H10" s="2">
        <v>1</v>
      </c>
      <c r="I10" s="3" t="s">
        <v>78</v>
      </c>
      <c r="J10" s="2" t="s">
        <v>74</v>
      </c>
      <c r="K10" s="2">
        <v>0</v>
      </c>
      <c r="N10" s="2">
        <v>0</v>
      </c>
      <c r="Q10" s="2">
        <v>0</v>
      </c>
      <c r="T10" s="2">
        <f t="shared" si="2"/>
        <v>1</v>
      </c>
      <c r="U10" s="2">
        <f t="shared" si="0"/>
        <v>1</v>
      </c>
      <c r="W10" s="2">
        <v>1</v>
      </c>
      <c r="X10" s="6">
        <f t="shared" ref="X10:X22" si="3">IF(AND(U10=1, W10=1),1,0)</f>
        <v>1</v>
      </c>
    </row>
    <row r="11" spans="1:25" ht="16">
      <c r="A11" s="2">
        <v>12</v>
      </c>
      <c r="B11" s="2">
        <v>12</v>
      </c>
      <c r="C11" s="2" t="s">
        <v>93</v>
      </c>
      <c r="D11" s="2" t="s">
        <v>13</v>
      </c>
      <c r="E11" s="2">
        <v>1</v>
      </c>
      <c r="F11" s="3" t="s">
        <v>144</v>
      </c>
      <c r="G11" s="2" t="s">
        <v>145</v>
      </c>
      <c r="H11" s="2">
        <v>0</v>
      </c>
      <c r="K11" s="2">
        <v>0</v>
      </c>
      <c r="L11" s="3"/>
      <c r="N11" s="2">
        <v>0</v>
      </c>
      <c r="O11" s="3"/>
      <c r="Q11" s="2">
        <v>0</v>
      </c>
      <c r="T11" s="2">
        <f t="shared" si="2"/>
        <v>1</v>
      </c>
      <c r="U11" s="2">
        <f t="shared" si="0"/>
        <v>1</v>
      </c>
      <c r="W11" s="2">
        <v>0</v>
      </c>
      <c r="X11" s="6">
        <f t="shared" si="3"/>
        <v>0</v>
      </c>
    </row>
    <row r="12" spans="1:25" ht="16">
      <c r="A12" s="2">
        <v>13</v>
      </c>
      <c r="B12" s="2">
        <v>13</v>
      </c>
      <c r="C12" s="2" t="s">
        <v>94</v>
      </c>
      <c r="D12" s="2" t="s">
        <v>14</v>
      </c>
      <c r="E12" s="2">
        <v>0</v>
      </c>
      <c r="F12" s="3"/>
      <c r="H12" s="2">
        <v>1</v>
      </c>
      <c r="I12" s="3" t="s">
        <v>78</v>
      </c>
      <c r="J12" s="2" t="s">
        <v>74</v>
      </c>
      <c r="K12" s="2">
        <v>0</v>
      </c>
      <c r="L12" s="3"/>
      <c r="N12" s="2">
        <v>1</v>
      </c>
      <c r="O12" s="3" t="s">
        <v>203</v>
      </c>
      <c r="P12" s="2" t="s">
        <v>164</v>
      </c>
      <c r="Q12" s="2">
        <v>0</v>
      </c>
      <c r="T12" s="2">
        <f t="shared" si="2"/>
        <v>2</v>
      </c>
      <c r="U12" s="2">
        <f t="shared" si="0"/>
        <v>1</v>
      </c>
      <c r="W12" s="2">
        <v>0</v>
      </c>
      <c r="X12" s="6">
        <f t="shared" si="3"/>
        <v>0</v>
      </c>
      <c r="Y12" s="2">
        <v>1</v>
      </c>
    </row>
    <row r="13" spans="1:25" ht="16">
      <c r="A13" s="2">
        <v>15</v>
      </c>
      <c r="B13" s="2">
        <v>15</v>
      </c>
      <c r="C13" s="2" t="s">
        <v>96</v>
      </c>
      <c r="D13" s="2" t="s">
        <v>15</v>
      </c>
      <c r="E13" s="2">
        <v>1</v>
      </c>
      <c r="F13" s="3" t="s">
        <v>77</v>
      </c>
      <c r="G13" s="2" t="s">
        <v>74</v>
      </c>
      <c r="H13" s="2">
        <v>0</v>
      </c>
      <c r="I13" s="3"/>
      <c r="K13" s="2">
        <v>1</v>
      </c>
      <c r="L13" s="3" t="s">
        <v>81</v>
      </c>
      <c r="M13" s="2" t="s">
        <v>74</v>
      </c>
      <c r="N13" s="2">
        <v>0</v>
      </c>
      <c r="O13" s="3"/>
      <c r="Q13" s="2">
        <v>1</v>
      </c>
      <c r="R13" s="8" t="s">
        <v>223</v>
      </c>
      <c r="S13" s="8" t="s">
        <v>164</v>
      </c>
      <c r="T13" s="2">
        <f t="shared" si="2"/>
        <v>3</v>
      </c>
      <c r="U13" s="2">
        <f t="shared" si="0"/>
        <v>1</v>
      </c>
      <c r="W13" s="2">
        <v>1</v>
      </c>
      <c r="X13" s="6">
        <f t="shared" si="3"/>
        <v>1</v>
      </c>
      <c r="Y13" s="2">
        <v>1</v>
      </c>
    </row>
    <row r="14" spans="1:25" ht="16">
      <c r="A14" s="2">
        <v>16</v>
      </c>
      <c r="B14" s="2">
        <v>16</v>
      </c>
      <c r="C14" s="2" t="s">
        <v>97</v>
      </c>
      <c r="D14" s="2" t="s">
        <v>16</v>
      </c>
      <c r="E14" s="2">
        <v>1</v>
      </c>
      <c r="F14" s="3" t="s">
        <v>77</v>
      </c>
      <c r="G14" s="2" t="s">
        <v>74</v>
      </c>
      <c r="H14" s="2">
        <v>0</v>
      </c>
      <c r="I14" s="3"/>
      <c r="K14" s="2">
        <v>0</v>
      </c>
      <c r="N14" s="2">
        <v>0</v>
      </c>
      <c r="Q14" s="2">
        <v>0</v>
      </c>
      <c r="T14" s="2">
        <f t="shared" si="2"/>
        <v>1</v>
      </c>
      <c r="U14" s="2">
        <f t="shared" si="0"/>
        <v>1</v>
      </c>
      <c r="W14" s="2">
        <v>0</v>
      </c>
      <c r="X14" s="6">
        <f t="shared" si="3"/>
        <v>0</v>
      </c>
    </row>
    <row r="15" spans="1:25" ht="16">
      <c r="A15" s="2">
        <v>17</v>
      </c>
      <c r="B15" s="2">
        <v>17</v>
      </c>
      <c r="C15" s="2" t="s">
        <v>98</v>
      </c>
      <c r="D15" s="2" t="s">
        <v>17</v>
      </c>
      <c r="E15" s="2">
        <v>1</v>
      </c>
      <c r="F15" s="3" t="s">
        <v>77</v>
      </c>
      <c r="G15" s="2" t="s">
        <v>74</v>
      </c>
      <c r="H15" s="2">
        <v>0</v>
      </c>
      <c r="I15" s="3"/>
      <c r="K15" s="2">
        <v>0</v>
      </c>
      <c r="L15" s="3"/>
      <c r="N15" s="2">
        <v>0</v>
      </c>
      <c r="O15" s="3"/>
      <c r="Q15" s="2">
        <v>0</v>
      </c>
      <c r="T15" s="2">
        <f t="shared" si="2"/>
        <v>1</v>
      </c>
      <c r="U15" s="2">
        <f t="shared" si="0"/>
        <v>1</v>
      </c>
      <c r="W15" s="2">
        <v>1</v>
      </c>
      <c r="X15" s="6">
        <f t="shared" si="3"/>
        <v>1</v>
      </c>
    </row>
    <row r="16" spans="1:25" ht="16">
      <c r="A16" s="2">
        <v>18</v>
      </c>
      <c r="B16" s="2">
        <v>18</v>
      </c>
      <c r="C16" s="2" t="s">
        <v>99</v>
      </c>
      <c r="D16" s="2" t="s">
        <v>18</v>
      </c>
      <c r="E16" s="2">
        <v>1</v>
      </c>
      <c r="F16" s="3" t="s">
        <v>77</v>
      </c>
      <c r="G16" s="2" t="s">
        <v>74</v>
      </c>
      <c r="H16" s="2">
        <v>0</v>
      </c>
      <c r="I16" s="3"/>
      <c r="K16" s="2">
        <v>0</v>
      </c>
      <c r="L16" s="3"/>
      <c r="N16" s="2">
        <v>0</v>
      </c>
      <c r="O16" s="3"/>
      <c r="Q16" s="2">
        <v>0</v>
      </c>
      <c r="T16" s="2">
        <f t="shared" si="2"/>
        <v>1</v>
      </c>
      <c r="U16" s="2">
        <f t="shared" si="0"/>
        <v>1</v>
      </c>
      <c r="W16" s="2">
        <v>1</v>
      </c>
      <c r="X16" s="6">
        <f t="shared" si="3"/>
        <v>1</v>
      </c>
    </row>
    <row r="17" spans="1:25" ht="16">
      <c r="A17" s="2">
        <v>19</v>
      </c>
      <c r="B17" s="2">
        <v>19</v>
      </c>
      <c r="C17" s="2" t="s">
        <v>100</v>
      </c>
      <c r="D17" s="2" t="s">
        <v>19</v>
      </c>
      <c r="E17" s="2">
        <v>1</v>
      </c>
      <c r="F17" s="3" t="s">
        <v>77</v>
      </c>
      <c r="G17" s="2" t="s">
        <v>74</v>
      </c>
      <c r="H17" s="2">
        <v>0</v>
      </c>
      <c r="I17" s="3"/>
      <c r="K17" s="2">
        <v>0</v>
      </c>
      <c r="L17" s="3"/>
      <c r="N17" s="2">
        <v>0</v>
      </c>
      <c r="O17" s="3"/>
      <c r="Q17" s="2">
        <v>0</v>
      </c>
      <c r="T17" s="2">
        <f t="shared" si="2"/>
        <v>1</v>
      </c>
      <c r="U17" s="2">
        <f t="shared" si="0"/>
        <v>1</v>
      </c>
      <c r="W17" s="2">
        <v>1</v>
      </c>
      <c r="X17" s="6">
        <f t="shared" si="3"/>
        <v>1</v>
      </c>
    </row>
    <row r="18" spans="1:25" ht="16">
      <c r="A18" s="2">
        <v>20</v>
      </c>
      <c r="B18" s="2">
        <v>20</v>
      </c>
      <c r="C18" s="2" t="s">
        <v>101</v>
      </c>
      <c r="D18" s="2" t="s">
        <v>20</v>
      </c>
      <c r="E18" s="2">
        <v>0</v>
      </c>
      <c r="F18" s="3"/>
      <c r="H18" s="2">
        <v>0</v>
      </c>
      <c r="K18" s="2">
        <v>1</v>
      </c>
      <c r="L18" s="3" t="s">
        <v>150</v>
      </c>
      <c r="M18" s="2" t="s">
        <v>75</v>
      </c>
      <c r="N18" s="2">
        <v>0</v>
      </c>
      <c r="O18" s="3"/>
      <c r="Q18" s="2">
        <v>0</v>
      </c>
      <c r="T18" s="2">
        <f t="shared" si="2"/>
        <v>1</v>
      </c>
      <c r="U18" s="2">
        <f t="shared" si="0"/>
        <v>1</v>
      </c>
      <c r="W18" s="2">
        <v>0</v>
      </c>
      <c r="X18" s="6">
        <f t="shared" si="3"/>
        <v>0</v>
      </c>
    </row>
    <row r="19" spans="1:25" ht="16">
      <c r="A19" s="2">
        <v>21</v>
      </c>
      <c r="B19" s="2">
        <v>21</v>
      </c>
      <c r="C19" s="2" t="s">
        <v>102</v>
      </c>
      <c r="D19" s="2" t="s">
        <v>21</v>
      </c>
      <c r="E19" s="2">
        <v>1</v>
      </c>
      <c r="F19" s="3" t="s">
        <v>77</v>
      </c>
      <c r="G19" s="2" t="s">
        <v>74</v>
      </c>
      <c r="H19" s="2">
        <v>0</v>
      </c>
      <c r="I19" s="3"/>
      <c r="K19" s="2">
        <v>0</v>
      </c>
      <c r="N19" s="2">
        <v>0</v>
      </c>
      <c r="Q19" s="2">
        <v>0</v>
      </c>
      <c r="T19" s="2">
        <f t="shared" si="2"/>
        <v>1</v>
      </c>
      <c r="U19" s="2">
        <f t="shared" si="0"/>
        <v>1</v>
      </c>
      <c r="W19" s="2">
        <v>1</v>
      </c>
      <c r="X19" s="6">
        <f t="shared" si="3"/>
        <v>1</v>
      </c>
    </row>
    <row r="20" spans="1:25" ht="16">
      <c r="A20" s="2">
        <v>22</v>
      </c>
      <c r="B20" s="2">
        <v>22</v>
      </c>
      <c r="C20" s="2" t="s">
        <v>103</v>
      </c>
      <c r="D20" s="2" t="s">
        <v>22</v>
      </c>
      <c r="E20" s="2">
        <v>1</v>
      </c>
      <c r="F20" s="3" t="s">
        <v>77</v>
      </c>
      <c r="G20" s="2" t="s">
        <v>74</v>
      </c>
      <c r="H20" s="2">
        <v>0</v>
      </c>
      <c r="I20" s="3"/>
      <c r="K20" s="2">
        <v>0</v>
      </c>
      <c r="L20" s="3"/>
      <c r="N20" s="2">
        <v>0</v>
      </c>
      <c r="O20" s="3"/>
      <c r="Q20" s="2">
        <v>0</v>
      </c>
      <c r="T20" s="2">
        <f t="shared" si="2"/>
        <v>1</v>
      </c>
      <c r="U20" s="2">
        <f t="shared" si="0"/>
        <v>1</v>
      </c>
      <c r="W20" s="2">
        <v>1</v>
      </c>
      <c r="X20" s="6">
        <f t="shared" si="3"/>
        <v>1</v>
      </c>
    </row>
    <row r="21" spans="1:25" ht="16">
      <c r="A21" s="2">
        <v>23</v>
      </c>
      <c r="B21" s="2">
        <v>23</v>
      </c>
      <c r="C21" s="2" t="s">
        <v>104</v>
      </c>
      <c r="D21" s="2" t="s">
        <v>23</v>
      </c>
      <c r="E21" s="2">
        <v>1</v>
      </c>
      <c r="F21" s="3" t="s">
        <v>76</v>
      </c>
      <c r="G21" s="2" t="s">
        <v>75</v>
      </c>
      <c r="H21" s="2">
        <v>0</v>
      </c>
      <c r="K21" s="2">
        <v>0</v>
      </c>
      <c r="N21" s="2">
        <v>0</v>
      </c>
      <c r="Q21" s="2">
        <v>1</v>
      </c>
      <c r="R21" s="8" t="s">
        <v>223</v>
      </c>
      <c r="S21" s="8" t="s">
        <v>165</v>
      </c>
      <c r="T21" s="2">
        <f t="shared" si="2"/>
        <v>2</v>
      </c>
      <c r="U21" s="2">
        <f t="shared" si="0"/>
        <v>1</v>
      </c>
      <c r="W21" s="2">
        <v>1</v>
      </c>
      <c r="X21" s="6">
        <f t="shared" si="3"/>
        <v>1</v>
      </c>
    </row>
    <row r="22" spans="1:25" ht="16">
      <c r="A22" s="2">
        <v>24</v>
      </c>
      <c r="B22" s="2">
        <v>24</v>
      </c>
      <c r="C22" s="2" t="s">
        <v>105</v>
      </c>
      <c r="D22" s="2" t="s">
        <v>24</v>
      </c>
      <c r="E22" s="2">
        <v>1</v>
      </c>
      <c r="F22" s="3" t="s">
        <v>76</v>
      </c>
      <c r="G22" s="2" t="s">
        <v>75</v>
      </c>
      <c r="H22" s="2">
        <v>0</v>
      </c>
      <c r="K22" s="2">
        <v>1</v>
      </c>
      <c r="L22" s="3" t="s">
        <v>152</v>
      </c>
      <c r="M22" s="2" t="s">
        <v>149</v>
      </c>
      <c r="N22" s="2">
        <v>0</v>
      </c>
      <c r="O22" s="3"/>
      <c r="Q22" s="2">
        <v>1</v>
      </c>
      <c r="R22" s="8" t="s">
        <v>223</v>
      </c>
      <c r="S22" s="8" t="s">
        <v>224</v>
      </c>
      <c r="T22" s="2">
        <f t="shared" si="2"/>
        <v>3</v>
      </c>
      <c r="U22" s="2">
        <f t="shared" si="0"/>
        <v>1</v>
      </c>
      <c r="W22" s="2">
        <v>1</v>
      </c>
      <c r="X22" s="6">
        <f t="shared" si="3"/>
        <v>1</v>
      </c>
      <c r="Y22" s="2">
        <v>1</v>
      </c>
    </row>
    <row r="23" spans="1:25" ht="16">
      <c r="A23" s="2">
        <v>25</v>
      </c>
      <c r="B23" s="2">
        <v>25</v>
      </c>
      <c r="C23" s="2" t="s">
        <v>106</v>
      </c>
      <c r="D23" s="2" t="s">
        <v>25</v>
      </c>
      <c r="E23" s="2">
        <v>0</v>
      </c>
      <c r="H23" s="2">
        <v>0</v>
      </c>
      <c r="I23" s="3"/>
      <c r="K23" s="2">
        <v>0</v>
      </c>
      <c r="L23" s="3"/>
      <c r="N23" s="2">
        <v>0</v>
      </c>
      <c r="O23" s="3"/>
      <c r="Q23" s="2">
        <v>0</v>
      </c>
      <c r="T23" s="2">
        <f t="shared" si="2"/>
        <v>0</v>
      </c>
      <c r="U23" s="2">
        <f t="shared" si="0"/>
        <v>0</v>
      </c>
      <c r="W23" s="2">
        <v>1</v>
      </c>
      <c r="X23" s="6"/>
    </row>
    <row r="24" spans="1:25" ht="16">
      <c r="A24" s="2">
        <v>26</v>
      </c>
      <c r="B24" s="2">
        <v>26</v>
      </c>
      <c r="C24" s="2" t="s">
        <v>107</v>
      </c>
      <c r="D24" s="2" t="s">
        <v>26</v>
      </c>
      <c r="E24" s="2">
        <v>0</v>
      </c>
      <c r="H24" s="2">
        <v>0</v>
      </c>
      <c r="K24" s="2">
        <v>1</v>
      </c>
      <c r="L24" s="3" t="s">
        <v>150</v>
      </c>
      <c r="M24" s="2" t="s">
        <v>75</v>
      </c>
      <c r="N24" s="2">
        <v>0</v>
      </c>
      <c r="O24" s="3"/>
      <c r="Q24" s="2">
        <v>0</v>
      </c>
      <c r="T24" s="2">
        <f t="shared" si="2"/>
        <v>1</v>
      </c>
      <c r="U24" s="2">
        <f t="shared" si="0"/>
        <v>1</v>
      </c>
      <c r="W24" s="2">
        <v>1</v>
      </c>
      <c r="X24" s="6">
        <f t="shared" ref="X24:X30" si="4">IF(AND(U24=1, W24=1),1,0)</f>
        <v>1</v>
      </c>
    </row>
    <row r="25" spans="1:25" ht="16">
      <c r="A25" s="2">
        <v>27</v>
      </c>
      <c r="B25" s="2">
        <v>27</v>
      </c>
      <c r="C25" s="2" t="s">
        <v>108</v>
      </c>
      <c r="D25" s="2" t="s">
        <v>27</v>
      </c>
      <c r="E25" s="2">
        <v>0</v>
      </c>
      <c r="F25" s="3"/>
      <c r="H25" s="2">
        <v>1</v>
      </c>
      <c r="I25" s="3" t="s">
        <v>78</v>
      </c>
      <c r="J25" s="2" t="s">
        <v>74</v>
      </c>
      <c r="K25" s="2">
        <v>0</v>
      </c>
      <c r="L25" s="3"/>
      <c r="N25" s="2">
        <v>0</v>
      </c>
      <c r="O25" s="3"/>
      <c r="Q25" s="2">
        <v>0</v>
      </c>
      <c r="T25" s="2">
        <f t="shared" si="2"/>
        <v>1</v>
      </c>
      <c r="U25" s="2">
        <f t="shared" si="0"/>
        <v>1</v>
      </c>
      <c r="W25" s="2">
        <v>1</v>
      </c>
      <c r="X25" s="6">
        <f t="shared" si="4"/>
        <v>1</v>
      </c>
    </row>
    <row r="26" spans="1:25" ht="16">
      <c r="A26" s="2">
        <v>28</v>
      </c>
      <c r="B26" s="2">
        <v>28</v>
      </c>
      <c r="C26" s="2" t="s">
        <v>109</v>
      </c>
      <c r="D26" s="2" t="s">
        <v>28</v>
      </c>
      <c r="E26" s="2">
        <v>1</v>
      </c>
      <c r="F26" s="3" t="s">
        <v>77</v>
      </c>
      <c r="G26" s="2" t="s">
        <v>74</v>
      </c>
      <c r="H26" s="2">
        <v>0</v>
      </c>
      <c r="I26" s="3"/>
      <c r="K26" s="2">
        <v>0</v>
      </c>
      <c r="L26" s="3"/>
      <c r="N26" s="2">
        <v>0</v>
      </c>
      <c r="O26" s="3"/>
      <c r="Q26" s="2">
        <v>0</v>
      </c>
      <c r="T26" s="2">
        <f t="shared" si="2"/>
        <v>1</v>
      </c>
      <c r="U26" s="2">
        <f t="shared" si="0"/>
        <v>1</v>
      </c>
      <c r="W26" s="2">
        <v>0</v>
      </c>
      <c r="X26" s="6">
        <f t="shared" si="4"/>
        <v>0</v>
      </c>
    </row>
    <row r="27" spans="1:25" ht="16">
      <c r="A27" s="2">
        <v>29</v>
      </c>
      <c r="B27" s="2">
        <v>29</v>
      </c>
      <c r="C27" s="2" t="s">
        <v>110</v>
      </c>
      <c r="D27" s="2" t="s">
        <v>29</v>
      </c>
      <c r="E27" s="2">
        <v>0</v>
      </c>
      <c r="F27" s="3"/>
      <c r="H27" s="2">
        <v>1</v>
      </c>
      <c r="I27" s="3" t="s">
        <v>78</v>
      </c>
      <c r="J27" s="2" t="s">
        <v>74</v>
      </c>
      <c r="K27" s="2">
        <v>0</v>
      </c>
      <c r="N27" s="2">
        <v>0</v>
      </c>
      <c r="Q27" s="2">
        <v>0</v>
      </c>
      <c r="T27" s="2">
        <f t="shared" si="2"/>
        <v>1</v>
      </c>
      <c r="U27" s="2">
        <f t="shared" si="0"/>
        <v>1</v>
      </c>
      <c r="W27" s="2">
        <v>0</v>
      </c>
      <c r="X27" s="6">
        <f t="shared" si="4"/>
        <v>0</v>
      </c>
    </row>
    <row r="28" spans="1:25" ht="16">
      <c r="A28" s="2">
        <v>30</v>
      </c>
      <c r="B28" s="2">
        <v>30</v>
      </c>
      <c r="C28" s="2" t="s">
        <v>111</v>
      </c>
      <c r="D28" s="2" t="s">
        <v>30</v>
      </c>
      <c r="E28" s="2">
        <v>0</v>
      </c>
      <c r="H28" s="2">
        <v>1</v>
      </c>
      <c r="I28" s="3" t="s">
        <v>78</v>
      </c>
      <c r="J28" s="2" t="s">
        <v>74</v>
      </c>
      <c r="K28" s="2">
        <v>0</v>
      </c>
      <c r="L28" s="3"/>
      <c r="N28" s="2">
        <v>0</v>
      </c>
      <c r="O28" s="3"/>
      <c r="Q28" s="2">
        <v>0</v>
      </c>
      <c r="T28" s="2">
        <f t="shared" si="2"/>
        <v>1</v>
      </c>
      <c r="U28" s="2">
        <f t="shared" si="0"/>
        <v>1</v>
      </c>
      <c r="W28" s="2">
        <v>1</v>
      </c>
      <c r="X28" s="6">
        <f t="shared" si="4"/>
        <v>1</v>
      </c>
    </row>
    <row r="29" spans="1:25" ht="16">
      <c r="A29" s="2">
        <v>32</v>
      </c>
      <c r="B29" s="2">
        <v>31</v>
      </c>
      <c r="C29" s="2" t="s">
        <v>112</v>
      </c>
      <c r="D29" s="2" t="s">
        <v>31</v>
      </c>
      <c r="E29" s="2">
        <v>1</v>
      </c>
      <c r="F29" s="3" t="s">
        <v>76</v>
      </c>
      <c r="G29" s="2" t="s">
        <v>75</v>
      </c>
      <c r="H29" s="2">
        <v>0</v>
      </c>
      <c r="K29" s="2">
        <v>0</v>
      </c>
      <c r="N29" s="2">
        <v>0</v>
      </c>
      <c r="Q29" s="2">
        <v>0</v>
      </c>
      <c r="T29" s="2">
        <f t="shared" si="2"/>
        <v>1</v>
      </c>
      <c r="U29" s="2">
        <f t="shared" si="0"/>
        <v>1</v>
      </c>
      <c r="W29" s="2">
        <v>0</v>
      </c>
      <c r="X29" s="6">
        <f t="shared" si="4"/>
        <v>0</v>
      </c>
    </row>
    <row r="30" spans="1:25" ht="16">
      <c r="A30" s="2">
        <v>32</v>
      </c>
      <c r="B30" s="2">
        <v>32</v>
      </c>
      <c r="C30" s="2" t="s">
        <v>113</v>
      </c>
      <c r="D30" s="2" t="s">
        <v>32</v>
      </c>
      <c r="E30" s="2">
        <v>0</v>
      </c>
      <c r="F30" s="3"/>
      <c r="H30" s="2">
        <v>1</v>
      </c>
      <c r="I30" s="3" t="s">
        <v>78</v>
      </c>
      <c r="J30" s="2" t="s">
        <v>74</v>
      </c>
      <c r="K30" s="2">
        <v>0</v>
      </c>
      <c r="L30" s="3"/>
      <c r="N30" s="2">
        <v>0</v>
      </c>
      <c r="O30" s="3"/>
      <c r="Q30" s="2">
        <v>0</v>
      </c>
      <c r="T30" s="2">
        <f t="shared" si="2"/>
        <v>1</v>
      </c>
      <c r="U30" s="2">
        <f t="shared" si="0"/>
        <v>1</v>
      </c>
      <c r="W30" s="2">
        <v>1</v>
      </c>
      <c r="X30" s="6">
        <f t="shared" si="4"/>
        <v>1</v>
      </c>
    </row>
    <row r="31" spans="1:25" ht="16">
      <c r="A31" s="2">
        <v>33</v>
      </c>
      <c r="B31" s="2">
        <v>33</v>
      </c>
      <c r="C31" s="2" t="s">
        <v>114</v>
      </c>
      <c r="D31" s="2" t="s">
        <v>33</v>
      </c>
      <c r="E31" s="2">
        <v>0</v>
      </c>
      <c r="H31" s="2">
        <v>0</v>
      </c>
      <c r="K31" s="2">
        <v>0</v>
      </c>
      <c r="N31" s="2">
        <v>0</v>
      </c>
      <c r="Q31" s="2">
        <v>0</v>
      </c>
      <c r="T31" s="2">
        <f t="shared" si="2"/>
        <v>0</v>
      </c>
      <c r="U31" s="2">
        <f t="shared" si="0"/>
        <v>0</v>
      </c>
      <c r="W31" s="2">
        <v>1</v>
      </c>
      <c r="X31" s="6"/>
    </row>
    <row r="32" spans="1:25" ht="16">
      <c r="A32" s="2">
        <v>34</v>
      </c>
      <c r="B32" s="2">
        <v>34</v>
      </c>
      <c r="C32" s="2" t="s">
        <v>115</v>
      </c>
      <c r="D32" s="4" t="s">
        <v>34</v>
      </c>
      <c r="E32" s="4">
        <v>1</v>
      </c>
      <c r="F32" s="3" t="s">
        <v>77</v>
      </c>
      <c r="G32" s="2" t="s">
        <v>74</v>
      </c>
      <c r="H32" s="4">
        <v>1</v>
      </c>
      <c r="I32" s="3" t="s">
        <v>78</v>
      </c>
      <c r="J32" s="2" t="s">
        <v>74</v>
      </c>
      <c r="K32" s="4">
        <v>1</v>
      </c>
      <c r="L32" s="3" t="s">
        <v>150</v>
      </c>
      <c r="M32" s="2" t="s">
        <v>75</v>
      </c>
      <c r="N32" s="2">
        <v>1</v>
      </c>
      <c r="O32" s="3" t="s">
        <v>203</v>
      </c>
      <c r="P32" s="2" t="s">
        <v>164</v>
      </c>
      <c r="Q32" s="2">
        <v>0</v>
      </c>
      <c r="T32" s="2">
        <f t="shared" si="2"/>
        <v>4</v>
      </c>
      <c r="U32" s="2">
        <f t="shared" si="0"/>
        <v>1</v>
      </c>
      <c r="W32" s="2">
        <v>1</v>
      </c>
      <c r="X32" s="6">
        <f>IF(AND(U32=1, W32=1),1,0)</f>
        <v>1</v>
      </c>
      <c r="Y32" s="2">
        <v>1</v>
      </c>
    </row>
    <row r="33" spans="1:25" ht="16">
      <c r="A33" s="2">
        <v>35</v>
      </c>
      <c r="B33" s="2">
        <v>35</v>
      </c>
      <c r="C33" s="2" t="s">
        <v>116</v>
      </c>
      <c r="D33" s="2" t="s">
        <v>35</v>
      </c>
      <c r="E33" s="2">
        <v>0</v>
      </c>
      <c r="H33" s="2">
        <v>0</v>
      </c>
      <c r="K33" s="2">
        <v>1</v>
      </c>
      <c r="L33" s="3" t="s">
        <v>81</v>
      </c>
      <c r="M33" s="2" t="s">
        <v>74</v>
      </c>
      <c r="N33" s="2">
        <v>0</v>
      </c>
      <c r="O33" s="3"/>
      <c r="Q33" s="2">
        <v>0</v>
      </c>
      <c r="T33" s="2">
        <f t="shared" si="2"/>
        <v>1</v>
      </c>
      <c r="U33" s="2">
        <f t="shared" si="0"/>
        <v>1</v>
      </c>
      <c r="W33" s="2">
        <v>1</v>
      </c>
      <c r="X33" s="6">
        <f>IF(AND(U33=1, W33=1),1,0)</f>
        <v>1</v>
      </c>
    </row>
    <row r="34" spans="1:25" ht="16">
      <c r="A34" s="2">
        <v>36</v>
      </c>
      <c r="B34" s="2">
        <v>36</v>
      </c>
      <c r="C34" s="2" t="s">
        <v>117</v>
      </c>
      <c r="D34" s="4" t="s">
        <v>36</v>
      </c>
      <c r="E34" s="4">
        <v>1</v>
      </c>
      <c r="F34" s="3" t="s">
        <v>144</v>
      </c>
      <c r="G34" s="2" t="s">
        <v>145</v>
      </c>
      <c r="H34" s="4">
        <v>1</v>
      </c>
      <c r="I34" s="3" t="s">
        <v>148</v>
      </c>
      <c r="J34" s="2" t="s">
        <v>149</v>
      </c>
      <c r="K34" s="4">
        <v>1</v>
      </c>
      <c r="L34" s="3" t="s">
        <v>151</v>
      </c>
      <c r="M34" s="2" t="s">
        <v>145</v>
      </c>
      <c r="N34" s="2">
        <v>1</v>
      </c>
      <c r="O34" s="3" t="s">
        <v>205</v>
      </c>
      <c r="P34" s="2" t="s">
        <v>166</v>
      </c>
      <c r="Q34" s="2">
        <v>1</v>
      </c>
      <c r="R34" s="8" t="s">
        <v>223</v>
      </c>
      <c r="S34" s="8" t="s">
        <v>166</v>
      </c>
      <c r="T34" s="2">
        <f t="shared" si="2"/>
        <v>5</v>
      </c>
      <c r="U34" s="2">
        <f t="shared" ref="U34:U54" si="5">IF(OR(E34=1,H34=1,K34=1),1,0)</f>
        <v>1</v>
      </c>
      <c r="W34" s="2">
        <v>1</v>
      </c>
      <c r="X34" s="6">
        <f>IF(AND(U34=1, W34=1),1,0)</f>
        <v>1</v>
      </c>
      <c r="Y34" s="2">
        <v>1</v>
      </c>
    </row>
    <row r="35" spans="1:25" ht="16">
      <c r="A35" s="2">
        <v>37</v>
      </c>
      <c r="B35" s="2">
        <v>37</v>
      </c>
      <c r="C35" s="2" t="s">
        <v>118</v>
      </c>
      <c r="D35" s="2" t="s">
        <v>37</v>
      </c>
      <c r="E35" s="2">
        <v>0</v>
      </c>
      <c r="H35" s="2">
        <v>0</v>
      </c>
      <c r="K35" s="2">
        <v>0</v>
      </c>
      <c r="N35" s="2">
        <v>0</v>
      </c>
      <c r="Q35" s="2">
        <v>0</v>
      </c>
      <c r="T35" s="2">
        <f t="shared" si="2"/>
        <v>0</v>
      </c>
      <c r="U35" s="2">
        <f t="shared" si="5"/>
        <v>0</v>
      </c>
      <c r="W35" s="2">
        <v>0</v>
      </c>
      <c r="X35" s="6"/>
    </row>
    <row r="36" spans="1:25" ht="16">
      <c r="A36" s="2">
        <v>38</v>
      </c>
      <c r="B36" s="2">
        <v>38</v>
      </c>
      <c r="C36" s="2" t="s">
        <v>119</v>
      </c>
      <c r="D36" s="2" t="s">
        <v>38</v>
      </c>
      <c r="E36" s="2">
        <v>0</v>
      </c>
      <c r="H36" s="2">
        <v>1</v>
      </c>
      <c r="I36" s="3" t="s">
        <v>78</v>
      </c>
      <c r="J36" s="2" t="s">
        <v>74</v>
      </c>
      <c r="K36" s="2">
        <v>0</v>
      </c>
      <c r="N36" s="2">
        <v>0</v>
      </c>
      <c r="Q36" s="2">
        <v>0</v>
      </c>
      <c r="T36" s="2">
        <f t="shared" si="2"/>
        <v>1</v>
      </c>
      <c r="U36" s="2">
        <f t="shared" si="5"/>
        <v>1</v>
      </c>
      <c r="W36" s="2">
        <v>1</v>
      </c>
      <c r="X36" s="6">
        <f t="shared" ref="X36:X48" si="6">IF(AND(U36=1, W36=1),1,0)</f>
        <v>1</v>
      </c>
    </row>
    <row r="37" spans="1:25" ht="16">
      <c r="A37" s="2">
        <v>39</v>
      </c>
      <c r="B37" s="2">
        <v>39</v>
      </c>
      <c r="C37" s="2" t="s">
        <v>120</v>
      </c>
      <c r="D37" s="2" t="s">
        <v>39</v>
      </c>
      <c r="E37" s="2">
        <v>0</v>
      </c>
      <c r="F37" s="3"/>
      <c r="H37" s="2">
        <v>1</v>
      </c>
      <c r="I37" s="3" t="s">
        <v>146</v>
      </c>
      <c r="J37" s="2" t="s">
        <v>75</v>
      </c>
      <c r="K37" s="2">
        <v>0</v>
      </c>
      <c r="L37" s="3"/>
      <c r="N37" s="2">
        <v>1</v>
      </c>
      <c r="O37" s="3" t="s">
        <v>204</v>
      </c>
      <c r="P37" s="2" t="s">
        <v>165</v>
      </c>
      <c r="Q37" s="2">
        <v>1</v>
      </c>
      <c r="R37" s="8" t="s">
        <v>223</v>
      </c>
      <c r="S37" s="8" t="s">
        <v>166</v>
      </c>
      <c r="T37" s="2">
        <f t="shared" si="2"/>
        <v>3</v>
      </c>
      <c r="U37" s="2">
        <f t="shared" si="5"/>
        <v>1</v>
      </c>
      <c r="W37" s="2">
        <v>1</v>
      </c>
      <c r="X37" s="6">
        <f t="shared" si="6"/>
        <v>1</v>
      </c>
      <c r="Y37" s="2">
        <v>1</v>
      </c>
    </row>
    <row r="38" spans="1:25" ht="16">
      <c r="A38" s="2">
        <v>40</v>
      </c>
      <c r="B38" s="2">
        <v>40</v>
      </c>
      <c r="C38" s="2" t="s">
        <v>121</v>
      </c>
      <c r="D38" s="2" t="s">
        <v>40</v>
      </c>
      <c r="E38" s="2">
        <v>0</v>
      </c>
      <c r="H38" s="2">
        <v>0</v>
      </c>
      <c r="K38" s="2">
        <v>1</v>
      </c>
      <c r="L38" s="3" t="s">
        <v>151</v>
      </c>
      <c r="M38" s="2" t="s">
        <v>145</v>
      </c>
      <c r="N38" s="2">
        <v>0</v>
      </c>
      <c r="O38" s="3"/>
      <c r="Q38" s="2">
        <v>0</v>
      </c>
      <c r="T38" s="2">
        <f t="shared" si="2"/>
        <v>1</v>
      </c>
      <c r="U38" s="2">
        <f t="shared" si="5"/>
        <v>1</v>
      </c>
      <c r="W38" s="2">
        <v>0</v>
      </c>
      <c r="X38" s="6">
        <f t="shared" si="6"/>
        <v>0</v>
      </c>
    </row>
    <row r="39" spans="1:25" ht="16">
      <c r="A39" s="2">
        <v>41</v>
      </c>
      <c r="B39" s="2">
        <v>41</v>
      </c>
      <c r="C39" s="2" t="s">
        <v>122</v>
      </c>
      <c r="D39" s="4" t="s">
        <v>41</v>
      </c>
      <c r="E39" s="4">
        <v>1</v>
      </c>
      <c r="F39" s="3" t="s">
        <v>77</v>
      </c>
      <c r="G39" s="2" t="s">
        <v>74</v>
      </c>
      <c r="H39" s="4">
        <v>1</v>
      </c>
      <c r="I39" s="3" t="s">
        <v>78</v>
      </c>
      <c r="J39" s="2" t="s">
        <v>74</v>
      </c>
      <c r="K39" s="4">
        <v>1</v>
      </c>
      <c r="L39" s="3" t="s">
        <v>81</v>
      </c>
      <c r="M39" s="2" t="s">
        <v>74</v>
      </c>
      <c r="N39" s="2">
        <v>1</v>
      </c>
      <c r="O39" s="3" t="s">
        <v>203</v>
      </c>
      <c r="P39" s="2" t="s">
        <v>164</v>
      </c>
      <c r="Q39" s="2">
        <v>1</v>
      </c>
      <c r="R39" s="8" t="s">
        <v>223</v>
      </c>
      <c r="S39" s="8" t="s">
        <v>164</v>
      </c>
      <c r="T39" s="2">
        <f t="shared" si="2"/>
        <v>5</v>
      </c>
      <c r="U39" s="2">
        <f t="shared" si="5"/>
        <v>1</v>
      </c>
      <c r="W39" s="2">
        <v>1</v>
      </c>
      <c r="X39" s="6">
        <f t="shared" si="6"/>
        <v>1</v>
      </c>
      <c r="Y39" s="2">
        <v>1</v>
      </c>
    </row>
    <row r="40" spans="1:25" ht="16">
      <c r="A40" s="2">
        <v>42</v>
      </c>
      <c r="B40" s="2">
        <v>42</v>
      </c>
      <c r="C40" s="2" t="s">
        <v>123</v>
      </c>
      <c r="D40" s="2" t="s">
        <v>42</v>
      </c>
      <c r="E40" s="2">
        <v>1</v>
      </c>
      <c r="F40" s="3" t="s">
        <v>77</v>
      </c>
      <c r="G40" s="2" t="s">
        <v>74</v>
      </c>
      <c r="H40" s="2">
        <v>0</v>
      </c>
      <c r="I40" s="3"/>
      <c r="K40" s="4">
        <v>0</v>
      </c>
      <c r="L40" s="3"/>
      <c r="N40" s="2">
        <v>0</v>
      </c>
      <c r="O40" s="3"/>
      <c r="Q40" s="2">
        <v>0</v>
      </c>
      <c r="T40" s="2">
        <f t="shared" si="2"/>
        <v>1</v>
      </c>
      <c r="U40" s="2">
        <f t="shared" si="5"/>
        <v>1</v>
      </c>
      <c r="W40" s="2">
        <v>1</v>
      </c>
      <c r="X40" s="6">
        <f t="shared" si="6"/>
        <v>1</v>
      </c>
    </row>
    <row r="41" spans="1:25" ht="16">
      <c r="A41" s="2">
        <v>44</v>
      </c>
      <c r="B41" s="2">
        <v>44</v>
      </c>
      <c r="C41" s="2" t="s">
        <v>125</v>
      </c>
      <c r="D41" s="2" t="s">
        <v>43</v>
      </c>
      <c r="E41" s="2">
        <v>0</v>
      </c>
      <c r="H41" s="2">
        <v>0</v>
      </c>
      <c r="I41" s="3"/>
      <c r="K41" s="2">
        <v>1</v>
      </c>
      <c r="L41" s="3" t="s">
        <v>81</v>
      </c>
      <c r="M41" s="2" t="s">
        <v>74</v>
      </c>
      <c r="N41" s="2">
        <v>0</v>
      </c>
      <c r="O41" s="3"/>
      <c r="Q41" s="2">
        <v>0</v>
      </c>
      <c r="T41" s="2">
        <f t="shared" si="2"/>
        <v>1</v>
      </c>
      <c r="U41" s="2">
        <f t="shared" si="5"/>
        <v>1</v>
      </c>
      <c r="W41" s="2">
        <v>1</v>
      </c>
      <c r="X41" s="6">
        <f t="shared" si="6"/>
        <v>1</v>
      </c>
    </row>
    <row r="42" spans="1:25" ht="16">
      <c r="A42" s="2">
        <v>45</v>
      </c>
      <c r="B42" s="2">
        <v>45</v>
      </c>
      <c r="C42" s="2" t="s">
        <v>126</v>
      </c>
      <c r="D42" s="2" t="s">
        <v>44</v>
      </c>
      <c r="E42" s="2">
        <v>1</v>
      </c>
      <c r="F42" s="3" t="s">
        <v>77</v>
      </c>
      <c r="G42" s="2" t="s">
        <v>74</v>
      </c>
      <c r="H42" s="2">
        <v>0</v>
      </c>
      <c r="K42" s="4">
        <v>0</v>
      </c>
      <c r="N42" s="2">
        <v>0</v>
      </c>
      <c r="Q42" s="2">
        <v>0</v>
      </c>
      <c r="T42" s="2">
        <f t="shared" si="2"/>
        <v>1</v>
      </c>
      <c r="U42" s="2">
        <f t="shared" si="5"/>
        <v>1</v>
      </c>
      <c r="W42" s="2">
        <v>0</v>
      </c>
      <c r="X42" s="6">
        <f t="shared" si="6"/>
        <v>0</v>
      </c>
    </row>
    <row r="43" spans="1:25" ht="16">
      <c r="A43" s="2">
        <v>46</v>
      </c>
      <c r="B43" s="2">
        <v>46</v>
      </c>
      <c r="C43" s="2" t="s">
        <v>127</v>
      </c>
      <c r="D43" s="2" t="s">
        <v>45</v>
      </c>
      <c r="E43" s="2">
        <v>0</v>
      </c>
      <c r="H43" s="2">
        <v>1</v>
      </c>
      <c r="I43" s="3" t="s">
        <v>78</v>
      </c>
      <c r="J43" s="2" t="s">
        <v>74</v>
      </c>
      <c r="K43" s="4">
        <v>0</v>
      </c>
      <c r="N43" s="2">
        <v>0</v>
      </c>
      <c r="Q43" s="2">
        <v>0</v>
      </c>
      <c r="T43" s="2">
        <f t="shared" si="2"/>
        <v>1</v>
      </c>
      <c r="U43" s="2">
        <f t="shared" si="5"/>
        <v>1</v>
      </c>
      <c r="W43" s="2">
        <v>0</v>
      </c>
      <c r="X43" s="6">
        <f t="shared" si="6"/>
        <v>0</v>
      </c>
    </row>
    <row r="44" spans="1:25" ht="16">
      <c r="A44" s="2">
        <v>47</v>
      </c>
      <c r="B44" s="2">
        <v>47</v>
      </c>
      <c r="C44" s="2" t="s">
        <v>128</v>
      </c>
      <c r="D44" s="4" t="s">
        <v>46</v>
      </c>
      <c r="E44" s="4">
        <v>1</v>
      </c>
      <c r="F44" s="3" t="s">
        <v>77</v>
      </c>
      <c r="G44" s="2" t="s">
        <v>74</v>
      </c>
      <c r="H44" s="4">
        <v>1</v>
      </c>
      <c r="I44" s="3" t="s">
        <v>78</v>
      </c>
      <c r="J44" s="2" t="s">
        <v>74</v>
      </c>
      <c r="K44" s="4">
        <v>0</v>
      </c>
      <c r="N44" s="2">
        <v>0</v>
      </c>
      <c r="Q44" s="2">
        <v>1</v>
      </c>
      <c r="R44" s="8" t="s">
        <v>223</v>
      </c>
      <c r="S44" s="8" t="s">
        <v>164</v>
      </c>
      <c r="T44" s="2">
        <f t="shared" si="2"/>
        <v>3</v>
      </c>
      <c r="U44" s="2">
        <f t="shared" si="5"/>
        <v>1</v>
      </c>
      <c r="W44" s="2">
        <v>0</v>
      </c>
      <c r="X44" s="6">
        <f t="shared" si="6"/>
        <v>0</v>
      </c>
      <c r="Y44" s="2">
        <v>1</v>
      </c>
    </row>
    <row r="45" spans="1:25" ht="16">
      <c r="A45" s="2">
        <v>48</v>
      </c>
      <c r="B45" s="2">
        <v>48</v>
      </c>
      <c r="C45" s="2" t="s">
        <v>129</v>
      </c>
      <c r="D45" s="2" t="s">
        <v>47</v>
      </c>
      <c r="E45" s="2">
        <v>0</v>
      </c>
      <c r="F45" s="3"/>
      <c r="H45" s="2">
        <v>1</v>
      </c>
      <c r="I45" s="3" t="s">
        <v>147</v>
      </c>
      <c r="J45" s="2" t="s">
        <v>145</v>
      </c>
      <c r="K45" s="4">
        <v>0</v>
      </c>
      <c r="L45" s="3"/>
      <c r="N45" s="2">
        <v>0</v>
      </c>
      <c r="O45" s="3"/>
      <c r="Q45" s="2">
        <v>1</v>
      </c>
      <c r="R45" s="8" t="s">
        <v>223</v>
      </c>
      <c r="S45" s="8" t="s">
        <v>164</v>
      </c>
      <c r="T45" s="2">
        <f t="shared" si="2"/>
        <v>2</v>
      </c>
      <c r="U45" s="2">
        <f t="shared" si="5"/>
        <v>1</v>
      </c>
      <c r="W45" s="2">
        <v>0</v>
      </c>
      <c r="X45" s="6">
        <f t="shared" si="6"/>
        <v>0</v>
      </c>
    </row>
    <row r="46" spans="1:25" ht="16">
      <c r="A46" s="2">
        <v>49</v>
      </c>
      <c r="B46" s="2">
        <v>49</v>
      </c>
      <c r="C46" s="2" t="s">
        <v>130</v>
      </c>
      <c r="D46" s="4" t="s">
        <v>48</v>
      </c>
      <c r="E46" s="4">
        <v>1</v>
      </c>
      <c r="F46" s="3" t="s">
        <v>144</v>
      </c>
      <c r="G46" s="2" t="s">
        <v>145</v>
      </c>
      <c r="H46" s="4">
        <v>1</v>
      </c>
      <c r="I46" s="3" t="s">
        <v>146</v>
      </c>
      <c r="J46" s="2" t="s">
        <v>75</v>
      </c>
      <c r="K46" s="4">
        <v>1</v>
      </c>
      <c r="L46" s="3" t="s">
        <v>151</v>
      </c>
      <c r="M46" s="2" t="s">
        <v>145</v>
      </c>
      <c r="N46" s="2">
        <v>0</v>
      </c>
      <c r="O46" s="3"/>
      <c r="Q46" s="2">
        <v>1</v>
      </c>
      <c r="R46" s="8" t="s">
        <v>223</v>
      </c>
      <c r="S46" s="8" t="s">
        <v>165</v>
      </c>
      <c r="T46" s="2">
        <f t="shared" si="2"/>
        <v>4</v>
      </c>
      <c r="U46" s="2">
        <f t="shared" si="5"/>
        <v>1</v>
      </c>
      <c r="W46" s="2">
        <v>0</v>
      </c>
      <c r="X46" s="6">
        <f t="shared" si="6"/>
        <v>0</v>
      </c>
      <c r="Y46" s="2">
        <v>1</v>
      </c>
    </row>
    <row r="47" spans="1:25" ht="16">
      <c r="A47" s="2">
        <v>50</v>
      </c>
      <c r="B47" s="2">
        <v>50</v>
      </c>
      <c r="C47" s="2" t="s">
        <v>131</v>
      </c>
      <c r="D47" s="2" t="s">
        <v>49</v>
      </c>
      <c r="E47" s="2">
        <v>0</v>
      </c>
      <c r="F47" s="3"/>
      <c r="H47" s="2">
        <v>0</v>
      </c>
      <c r="I47" s="3"/>
      <c r="K47" s="2">
        <v>0</v>
      </c>
      <c r="L47" s="3"/>
      <c r="N47" s="2">
        <v>0</v>
      </c>
      <c r="O47" s="3"/>
      <c r="Q47" s="2">
        <v>0</v>
      </c>
      <c r="T47" s="2">
        <f t="shared" si="2"/>
        <v>0</v>
      </c>
      <c r="U47" s="2">
        <f t="shared" si="5"/>
        <v>0</v>
      </c>
      <c r="W47" s="2">
        <v>1</v>
      </c>
      <c r="X47" s="6">
        <f t="shared" si="6"/>
        <v>0</v>
      </c>
    </row>
    <row r="48" spans="1:25" ht="16">
      <c r="A48" s="2">
        <v>51</v>
      </c>
      <c r="B48" s="2">
        <v>51</v>
      </c>
      <c r="C48" s="2" t="s">
        <v>132</v>
      </c>
      <c r="D48" s="2" t="s">
        <v>50</v>
      </c>
      <c r="E48" s="2">
        <v>1</v>
      </c>
      <c r="F48" s="3" t="s">
        <v>77</v>
      </c>
      <c r="G48" s="2" t="s">
        <v>74</v>
      </c>
      <c r="H48" s="2">
        <v>0</v>
      </c>
      <c r="I48" s="3"/>
      <c r="K48" s="4">
        <v>0</v>
      </c>
      <c r="L48" s="3"/>
      <c r="N48" s="2">
        <v>0</v>
      </c>
      <c r="O48" s="3"/>
      <c r="Q48" s="2">
        <v>1</v>
      </c>
      <c r="R48" s="8" t="s">
        <v>223</v>
      </c>
      <c r="S48" s="8" t="s">
        <v>164</v>
      </c>
      <c r="T48" s="2">
        <f t="shared" si="2"/>
        <v>2</v>
      </c>
      <c r="U48" s="2">
        <f t="shared" si="5"/>
        <v>1</v>
      </c>
      <c r="W48" s="2">
        <v>1</v>
      </c>
      <c r="X48" s="6">
        <f t="shared" si="6"/>
        <v>1</v>
      </c>
    </row>
    <row r="49" spans="1:25" ht="16">
      <c r="A49" s="2">
        <v>53</v>
      </c>
      <c r="B49" s="2">
        <v>53</v>
      </c>
      <c r="C49" s="2" t="s">
        <v>133</v>
      </c>
      <c r="D49" s="2" t="s">
        <v>51</v>
      </c>
      <c r="E49" s="2">
        <v>0</v>
      </c>
      <c r="H49" s="2">
        <v>0</v>
      </c>
      <c r="I49" s="3"/>
      <c r="K49" s="2">
        <v>0</v>
      </c>
      <c r="L49" s="3"/>
      <c r="N49" s="2">
        <v>0</v>
      </c>
      <c r="O49" s="3"/>
      <c r="Q49" s="2">
        <v>0</v>
      </c>
      <c r="T49" s="2">
        <f t="shared" si="2"/>
        <v>0</v>
      </c>
      <c r="U49" s="2">
        <f t="shared" si="5"/>
        <v>0</v>
      </c>
      <c r="W49" s="2">
        <v>1</v>
      </c>
      <c r="X49" s="6"/>
    </row>
    <row r="50" spans="1:25" ht="16">
      <c r="A50" s="2">
        <v>54</v>
      </c>
      <c r="B50" s="2">
        <v>54</v>
      </c>
      <c r="C50" s="2" t="s">
        <v>134</v>
      </c>
      <c r="D50" s="2" t="s">
        <v>52</v>
      </c>
      <c r="E50" s="2">
        <v>1</v>
      </c>
      <c r="F50" s="3" t="s">
        <v>77</v>
      </c>
      <c r="G50" s="2" t="s">
        <v>74</v>
      </c>
      <c r="H50" s="2">
        <v>0</v>
      </c>
      <c r="K50" s="4">
        <v>0</v>
      </c>
      <c r="N50" s="2">
        <v>0</v>
      </c>
      <c r="Q50" s="2">
        <v>0</v>
      </c>
      <c r="T50" s="2">
        <f t="shared" si="2"/>
        <v>1</v>
      </c>
      <c r="U50" s="2">
        <f t="shared" si="5"/>
        <v>1</v>
      </c>
      <c r="W50" s="2">
        <v>1</v>
      </c>
      <c r="X50" s="6">
        <f>IF(AND(U50=1, W50=1),1,0)</f>
        <v>1</v>
      </c>
    </row>
    <row r="51" spans="1:25" ht="16">
      <c r="A51" s="2">
        <v>55</v>
      </c>
      <c r="B51" s="2">
        <v>55</v>
      </c>
      <c r="C51" s="2" t="s">
        <v>135</v>
      </c>
      <c r="D51" s="2" t="s">
        <v>53</v>
      </c>
      <c r="E51" s="2">
        <v>1</v>
      </c>
      <c r="F51" s="3" t="s">
        <v>77</v>
      </c>
      <c r="G51" s="2" t="s">
        <v>74</v>
      </c>
      <c r="H51" s="2">
        <v>0</v>
      </c>
      <c r="I51" s="3"/>
      <c r="K51" s="4">
        <v>0</v>
      </c>
      <c r="L51" s="3"/>
      <c r="N51" s="2">
        <v>0</v>
      </c>
      <c r="O51" s="3"/>
      <c r="Q51" s="2">
        <v>0</v>
      </c>
      <c r="T51" s="2">
        <f t="shared" si="2"/>
        <v>1</v>
      </c>
      <c r="U51" s="2">
        <f t="shared" si="5"/>
        <v>1</v>
      </c>
      <c r="W51" s="2">
        <v>1</v>
      </c>
      <c r="X51" s="6">
        <f>IF(AND(U51=1, W51=1),1,0)</f>
        <v>1</v>
      </c>
    </row>
    <row r="52" spans="1:25" ht="16">
      <c r="A52" s="2">
        <v>56</v>
      </c>
      <c r="B52" s="2">
        <v>56</v>
      </c>
      <c r="C52" s="2" t="s">
        <v>136</v>
      </c>
      <c r="D52" s="2" t="s">
        <v>54</v>
      </c>
      <c r="E52" s="2">
        <v>1</v>
      </c>
      <c r="F52" s="3" t="s">
        <v>77</v>
      </c>
      <c r="G52" s="2" t="s">
        <v>74</v>
      </c>
      <c r="H52" s="2">
        <v>0</v>
      </c>
      <c r="K52" s="4">
        <v>0</v>
      </c>
      <c r="N52" s="2">
        <v>0</v>
      </c>
      <c r="Q52" s="2">
        <v>0</v>
      </c>
      <c r="T52" s="2">
        <f t="shared" si="2"/>
        <v>1</v>
      </c>
      <c r="U52" s="2">
        <f t="shared" si="5"/>
        <v>1</v>
      </c>
      <c r="W52" s="2">
        <v>0</v>
      </c>
      <c r="X52" s="6">
        <f>IF(AND(U52=1, W52=1),1,0)</f>
        <v>0</v>
      </c>
    </row>
    <row r="53" spans="1:25" ht="16">
      <c r="A53" s="2">
        <v>66</v>
      </c>
      <c r="B53" s="2">
        <v>66</v>
      </c>
      <c r="C53" s="2" t="s">
        <v>95</v>
      </c>
      <c r="D53" s="2" t="s">
        <v>63</v>
      </c>
      <c r="E53" s="2">
        <v>0</v>
      </c>
      <c r="H53" s="2">
        <v>0</v>
      </c>
      <c r="I53" s="3"/>
      <c r="L53" s="3"/>
      <c r="N53" s="2">
        <v>0</v>
      </c>
      <c r="O53" s="3"/>
      <c r="Q53" s="2">
        <v>0</v>
      </c>
      <c r="T53" s="2">
        <f t="shared" si="2"/>
        <v>0</v>
      </c>
      <c r="U53" s="2">
        <f t="shared" si="5"/>
        <v>0</v>
      </c>
      <c r="X53" s="6"/>
    </row>
    <row r="54" spans="1:25" ht="16">
      <c r="A54" s="2">
        <v>78</v>
      </c>
      <c r="B54" s="2">
        <v>72</v>
      </c>
      <c r="C54" s="2" t="s">
        <v>124</v>
      </c>
      <c r="D54" s="2" t="s">
        <v>4</v>
      </c>
      <c r="E54" s="2">
        <v>0</v>
      </c>
      <c r="H54" s="2">
        <v>1</v>
      </c>
      <c r="I54" s="3" t="s">
        <v>78</v>
      </c>
      <c r="J54" s="2" t="s">
        <v>74</v>
      </c>
      <c r="K54" s="4">
        <v>0</v>
      </c>
      <c r="N54" s="2">
        <v>0</v>
      </c>
      <c r="Q54" s="2">
        <v>0</v>
      </c>
      <c r="T54" s="2">
        <f t="shared" si="2"/>
        <v>1</v>
      </c>
      <c r="U54" s="2">
        <f t="shared" si="5"/>
        <v>1</v>
      </c>
      <c r="X54" s="6"/>
    </row>
    <row r="55" spans="1:25" ht="16">
      <c r="E55" s="2">
        <f>SUM(E2:E54)</f>
        <v>24</v>
      </c>
      <c r="H55" s="2">
        <f>SUM(H2:H54)</f>
        <v>21</v>
      </c>
      <c r="K55" s="2">
        <f>SUM(K2:K54)</f>
        <v>12</v>
      </c>
      <c r="N55" s="2">
        <f>SUM(N2:N54)</f>
        <v>5</v>
      </c>
      <c r="T55" s="2">
        <f>SUM(E55:K55)</f>
        <v>57</v>
      </c>
      <c r="U55" s="2">
        <f>SUM(U2:U54)</f>
        <v>46</v>
      </c>
      <c r="W55" s="2">
        <v>0</v>
      </c>
      <c r="X55" s="6">
        <f>SUM(X2:X54)</f>
        <v>30</v>
      </c>
    </row>
    <row r="56" spans="1:25">
      <c r="X56" s="2">
        <f>COUNTIF(X2:X54,0)</f>
        <v>16</v>
      </c>
      <c r="Y56" s="2">
        <f>COUNT(Y2:Y52)</f>
        <v>9</v>
      </c>
    </row>
  </sheetData>
  <sortState xmlns:xlrd2="http://schemas.microsoft.com/office/spreadsheetml/2017/richdata2" ref="A2:X56">
    <sortCondition ref="B2:B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59BB-D7FC-1C48-A698-273B0F5970B3}">
  <dimension ref="A1:U55"/>
  <sheetViews>
    <sheetView workbookViewId="0">
      <pane xSplit="4" topLeftCell="K1" activePane="topRight" state="frozen"/>
      <selection pane="topRight" activeCell="N9" sqref="N9:P9"/>
    </sheetView>
  </sheetViews>
  <sheetFormatPr baseColWidth="10" defaultColWidth="10.5" defaultRowHeight="13"/>
  <cols>
    <col min="1" max="2" width="5" style="2" bestFit="1" customWidth="1"/>
    <col min="3" max="3" width="6.6640625" style="2" bestFit="1" customWidth="1"/>
    <col min="4" max="4" width="14.83203125" style="2" bestFit="1" customWidth="1"/>
    <col min="5" max="5" width="8.6640625" style="2" bestFit="1" customWidth="1"/>
    <col min="6" max="6" width="10.33203125" style="2" bestFit="1" customWidth="1"/>
    <col min="7" max="7" width="11.33203125" style="2" bestFit="1" customWidth="1"/>
    <col min="8" max="8" width="8.6640625" style="2" bestFit="1" customWidth="1"/>
    <col min="9" max="9" width="10.33203125" style="2" bestFit="1" customWidth="1"/>
    <col min="10" max="10" width="11.33203125" style="2" bestFit="1" customWidth="1"/>
    <col min="11" max="11" width="8.6640625" style="2" bestFit="1" customWidth="1"/>
    <col min="12" max="12" width="10.33203125" style="2" bestFit="1" customWidth="1"/>
    <col min="13" max="13" width="11.33203125" style="2" bestFit="1" customWidth="1"/>
    <col min="14" max="14" width="8.6640625" style="2" bestFit="1" customWidth="1"/>
    <col min="15" max="15" width="10.33203125" style="2" bestFit="1" customWidth="1"/>
    <col min="16" max="16" width="11.33203125" style="2" bestFit="1" customWidth="1"/>
    <col min="17" max="19" width="11.33203125" style="2" customWidth="1"/>
    <col min="20" max="20" width="10.33203125" style="2" bestFit="1" customWidth="1"/>
    <col min="21" max="21" width="7.6640625" style="2" bestFit="1" customWidth="1"/>
    <col min="22" max="16384" width="10.5" style="2"/>
  </cols>
  <sheetData>
    <row r="1" spans="1:21" s="5" customFormat="1" ht="28">
      <c r="A1" s="5" t="s">
        <v>82</v>
      </c>
      <c r="B1" s="5" t="s">
        <v>82</v>
      </c>
      <c r="C1" s="5" t="s">
        <v>83</v>
      </c>
      <c r="D1" s="5" t="s">
        <v>1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5" t="s">
        <v>158</v>
      </c>
      <c r="K1" s="5" t="s">
        <v>159</v>
      </c>
      <c r="L1" s="5" t="s">
        <v>160</v>
      </c>
      <c r="M1" s="5" t="s">
        <v>161</v>
      </c>
      <c r="N1" s="5" t="s">
        <v>200</v>
      </c>
      <c r="O1" s="5" t="s">
        <v>201</v>
      </c>
      <c r="P1" s="5" t="s">
        <v>202</v>
      </c>
      <c r="Q1" s="5" t="s">
        <v>225</v>
      </c>
      <c r="R1" s="5" t="s">
        <v>226</v>
      </c>
      <c r="S1" s="5" t="s">
        <v>227</v>
      </c>
      <c r="T1" s="5" t="s">
        <v>162</v>
      </c>
      <c r="U1" s="5" t="s">
        <v>163</v>
      </c>
    </row>
    <row r="2" spans="1:21">
      <c r="A2" s="2">
        <v>1</v>
      </c>
      <c r="B2" s="2">
        <v>1</v>
      </c>
      <c r="C2" s="2" t="s">
        <v>84</v>
      </c>
      <c r="D2" s="2" t="s">
        <v>0</v>
      </c>
      <c r="E2" s="2">
        <v>0</v>
      </c>
      <c r="F2" s="3"/>
      <c r="H2" s="2">
        <v>0</v>
      </c>
      <c r="K2" s="2">
        <v>0</v>
      </c>
      <c r="N2" s="2">
        <v>0</v>
      </c>
      <c r="T2" s="2">
        <f t="shared" ref="T2:T33" si="0">SUM(E2:K2)</f>
        <v>0</v>
      </c>
      <c r="U2" s="2">
        <f>IF(OR(E2=1,H2=1,K2=1),1,0)</f>
        <v>0</v>
      </c>
    </row>
    <row r="3" spans="1:21">
      <c r="A3" s="2">
        <v>2</v>
      </c>
      <c r="B3" s="2">
        <v>2</v>
      </c>
      <c r="C3" s="2" t="s">
        <v>85</v>
      </c>
      <c r="D3" s="2" t="s">
        <v>5</v>
      </c>
      <c r="E3" s="2">
        <v>0</v>
      </c>
      <c r="H3" s="2">
        <v>1</v>
      </c>
      <c r="I3" s="2" t="s">
        <v>78</v>
      </c>
      <c r="J3" s="2" t="s">
        <v>164</v>
      </c>
      <c r="K3" s="2">
        <v>0</v>
      </c>
      <c r="L3" s="3"/>
      <c r="N3" s="2">
        <v>0</v>
      </c>
      <c r="O3" s="3"/>
      <c r="T3" s="2">
        <f t="shared" si="0"/>
        <v>1</v>
      </c>
      <c r="U3" s="2">
        <f>IF(AND(D2=1,E2=1),1,0)</f>
        <v>0</v>
      </c>
    </row>
    <row r="4" spans="1:21">
      <c r="A4" s="2">
        <v>4</v>
      </c>
      <c r="B4" s="2">
        <v>4</v>
      </c>
      <c r="C4" s="2" t="s">
        <v>86</v>
      </c>
      <c r="D4" s="2" t="s">
        <v>6</v>
      </c>
      <c r="E4" s="2">
        <v>0</v>
      </c>
      <c r="H4" s="2">
        <v>0</v>
      </c>
      <c r="I4" s="3"/>
      <c r="K4" s="2">
        <v>0</v>
      </c>
      <c r="N4" s="2">
        <v>0</v>
      </c>
      <c r="T4" s="2">
        <f t="shared" si="0"/>
        <v>0</v>
      </c>
      <c r="U4" s="2">
        <f t="shared" ref="U4:U54" si="1">IF(OR(E4=1,H4=1,K4=1),1,0)</f>
        <v>0</v>
      </c>
    </row>
    <row r="5" spans="1:21">
      <c r="A5" s="2">
        <v>5</v>
      </c>
      <c r="B5" s="2">
        <v>5</v>
      </c>
      <c r="C5" s="2" t="s">
        <v>87</v>
      </c>
      <c r="D5" s="2" t="s">
        <v>7</v>
      </c>
      <c r="E5" s="2">
        <v>0</v>
      </c>
      <c r="H5" s="2">
        <v>0</v>
      </c>
      <c r="I5" s="3"/>
      <c r="K5" s="2">
        <v>0</v>
      </c>
      <c r="N5" s="2">
        <v>0</v>
      </c>
      <c r="T5" s="2">
        <f t="shared" si="0"/>
        <v>0</v>
      </c>
      <c r="U5" s="2">
        <f t="shared" si="1"/>
        <v>0</v>
      </c>
    </row>
    <row r="6" spans="1:21">
      <c r="A6" s="2">
        <v>6</v>
      </c>
      <c r="B6" s="2">
        <v>6</v>
      </c>
      <c r="C6" s="2" t="s">
        <v>88</v>
      </c>
      <c r="D6" s="2" t="s">
        <v>8</v>
      </c>
      <c r="E6" s="2">
        <v>0</v>
      </c>
      <c r="H6" s="2">
        <v>1</v>
      </c>
      <c r="I6" s="3" t="s">
        <v>146</v>
      </c>
      <c r="J6" s="2" t="s">
        <v>165</v>
      </c>
      <c r="K6" s="2">
        <v>1</v>
      </c>
      <c r="L6" s="3" t="s">
        <v>150</v>
      </c>
      <c r="M6" s="2" t="s">
        <v>164</v>
      </c>
      <c r="N6" s="2">
        <v>1</v>
      </c>
      <c r="O6" s="3" t="s">
        <v>205</v>
      </c>
      <c r="P6" s="3" t="s">
        <v>166</v>
      </c>
      <c r="Q6" s="2">
        <v>1</v>
      </c>
      <c r="R6" s="3" t="s">
        <v>223</v>
      </c>
      <c r="S6" s="3" t="s">
        <v>165</v>
      </c>
      <c r="T6" s="2">
        <f t="shared" si="0"/>
        <v>2</v>
      </c>
      <c r="U6" s="2">
        <f t="shared" si="1"/>
        <v>1</v>
      </c>
    </row>
    <row r="7" spans="1:21">
      <c r="A7" s="2">
        <v>8</v>
      </c>
      <c r="B7" s="2">
        <v>8</v>
      </c>
      <c r="C7" s="2" t="s">
        <v>89</v>
      </c>
      <c r="D7" s="2" t="s">
        <v>9</v>
      </c>
      <c r="E7" s="2">
        <v>1</v>
      </c>
      <c r="F7" s="3" t="s">
        <v>77</v>
      </c>
      <c r="G7" s="2" t="s">
        <v>164</v>
      </c>
      <c r="H7" s="2">
        <v>1</v>
      </c>
      <c r="I7" s="2" t="s">
        <v>78</v>
      </c>
      <c r="J7" s="2" t="s">
        <v>164</v>
      </c>
      <c r="K7" s="2">
        <v>0</v>
      </c>
      <c r="N7" s="2">
        <v>0</v>
      </c>
      <c r="T7" s="2">
        <f t="shared" si="0"/>
        <v>2</v>
      </c>
      <c r="U7" s="2">
        <f t="shared" si="1"/>
        <v>1</v>
      </c>
    </row>
    <row r="8" spans="1:21">
      <c r="A8" s="2">
        <v>9</v>
      </c>
      <c r="B8" s="2">
        <v>9</v>
      </c>
      <c r="C8" s="2" t="s">
        <v>90</v>
      </c>
      <c r="D8" s="2" t="s">
        <v>10</v>
      </c>
      <c r="E8" s="2">
        <v>1</v>
      </c>
      <c r="F8" s="3" t="s">
        <v>77</v>
      </c>
      <c r="G8" s="2" t="s">
        <v>164</v>
      </c>
      <c r="H8" s="2">
        <v>1</v>
      </c>
      <c r="I8" s="2" t="s">
        <v>78</v>
      </c>
      <c r="J8" s="2" t="s">
        <v>164</v>
      </c>
      <c r="K8" s="2">
        <v>1</v>
      </c>
      <c r="L8" s="3" t="s">
        <v>81</v>
      </c>
      <c r="M8" s="2" t="s">
        <v>164</v>
      </c>
      <c r="N8" s="2">
        <v>0</v>
      </c>
      <c r="O8" s="3"/>
      <c r="T8" s="2">
        <f t="shared" si="0"/>
        <v>3</v>
      </c>
      <c r="U8" s="2">
        <f t="shared" si="1"/>
        <v>1</v>
      </c>
    </row>
    <row r="9" spans="1:21">
      <c r="A9" s="2">
        <v>10</v>
      </c>
      <c r="B9" s="2">
        <v>10</v>
      </c>
      <c r="C9" s="2" t="s">
        <v>91</v>
      </c>
      <c r="D9" s="2" t="s">
        <v>11</v>
      </c>
      <c r="E9" s="2">
        <v>0</v>
      </c>
      <c r="F9" s="3"/>
      <c r="H9" s="2">
        <v>0</v>
      </c>
      <c r="I9" s="3"/>
      <c r="K9" s="2">
        <v>0</v>
      </c>
      <c r="L9" s="3"/>
      <c r="N9" s="2">
        <v>1</v>
      </c>
      <c r="O9" s="3" t="s">
        <v>203</v>
      </c>
      <c r="P9" s="3" t="s">
        <v>164</v>
      </c>
      <c r="Q9" s="3"/>
      <c r="R9" s="3"/>
      <c r="S9" s="3"/>
      <c r="T9" s="2">
        <f t="shared" si="0"/>
        <v>0</v>
      </c>
      <c r="U9" s="2">
        <f t="shared" si="1"/>
        <v>0</v>
      </c>
    </row>
    <row r="10" spans="1:21">
      <c r="A10" s="2">
        <v>11</v>
      </c>
      <c r="B10" s="2">
        <v>11</v>
      </c>
      <c r="C10" s="2" t="s">
        <v>92</v>
      </c>
      <c r="D10" s="2" t="s">
        <v>12</v>
      </c>
      <c r="E10" s="2">
        <v>0</v>
      </c>
      <c r="H10" s="2">
        <v>0</v>
      </c>
      <c r="I10" s="3"/>
      <c r="K10" s="2">
        <v>0</v>
      </c>
      <c r="N10" s="2">
        <v>0</v>
      </c>
      <c r="T10" s="2">
        <f t="shared" si="0"/>
        <v>0</v>
      </c>
      <c r="U10" s="2">
        <f t="shared" si="1"/>
        <v>0</v>
      </c>
    </row>
    <row r="11" spans="1:21">
      <c r="A11" s="2">
        <v>12</v>
      </c>
      <c r="B11" s="2">
        <v>12</v>
      </c>
      <c r="C11" s="2" t="s">
        <v>93</v>
      </c>
      <c r="D11" s="2" t="s">
        <v>13</v>
      </c>
      <c r="E11" s="2">
        <v>1</v>
      </c>
      <c r="F11" s="3" t="s">
        <v>76</v>
      </c>
      <c r="G11" s="2" t="s">
        <v>165</v>
      </c>
      <c r="H11" s="2">
        <v>1</v>
      </c>
      <c r="I11" s="2" t="s">
        <v>78</v>
      </c>
      <c r="J11" s="2" t="s">
        <v>164</v>
      </c>
      <c r="K11" s="2">
        <v>1</v>
      </c>
      <c r="L11" s="3" t="s">
        <v>81</v>
      </c>
      <c r="M11" s="2" t="s">
        <v>164</v>
      </c>
      <c r="N11" s="2">
        <v>1</v>
      </c>
      <c r="O11" s="3" t="s">
        <v>203</v>
      </c>
      <c r="P11" s="3" t="s">
        <v>164</v>
      </c>
      <c r="Q11" s="2">
        <v>1</v>
      </c>
      <c r="R11" s="3" t="s">
        <v>223</v>
      </c>
      <c r="S11" s="3" t="s">
        <v>164</v>
      </c>
      <c r="T11" s="2">
        <f t="shared" si="0"/>
        <v>3</v>
      </c>
      <c r="U11" s="2">
        <f t="shared" si="1"/>
        <v>1</v>
      </c>
    </row>
    <row r="12" spans="1:21">
      <c r="A12" s="2">
        <v>13</v>
      </c>
      <c r="B12" s="2">
        <v>13</v>
      </c>
      <c r="C12" s="2" t="s">
        <v>94</v>
      </c>
      <c r="D12" s="2" t="s">
        <v>14</v>
      </c>
      <c r="E12" s="2">
        <v>1</v>
      </c>
      <c r="F12" s="3" t="s">
        <v>77</v>
      </c>
      <c r="G12" s="2" t="s">
        <v>164</v>
      </c>
      <c r="H12" s="2">
        <v>1</v>
      </c>
      <c r="I12" s="2" t="s">
        <v>78</v>
      </c>
      <c r="J12" s="2" t="s">
        <v>164</v>
      </c>
      <c r="K12" s="2">
        <v>1</v>
      </c>
      <c r="L12" s="3" t="s">
        <v>81</v>
      </c>
      <c r="M12" s="2" t="s">
        <v>164</v>
      </c>
      <c r="N12" s="2">
        <v>1</v>
      </c>
      <c r="O12" s="3" t="s">
        <v>203</v>
      </c>
      <c r="P12" s="3" t="s">
        <v>164</v>
      </c>
      <c r="Q12" s="2">
        <v>1</v>
      </c>
      <c r="R12" s="3" t="s">
        <v>223</v>
      </c>
      <c r="S12" s="3" t="s">
        <v>164</v>
      </c>
      <c r="T12" s="2">
        <f t="shared" si="0"/>
        <v>3</v>
      </c>
      <c r="U12" s="2">
        <f t="shared" si="1"/>
        <v>1</v>
      </c>
    </row>
    <row r="13" spans="1:21">
      <c r="A13" s="2">
        <v>66</v>
      </c>
      <c r="B13" s="2">
        <v>66</v>
      </c>
      <c r="C13" s="2" t="s">
        <v>95</v>
      </c>
      <c r="D13" s="2" t="s">
        <v>63</v>
      </c>
      <c r="E13" s="2">
        <v>0</v>
      </c>
      <c r="H13" s="2">
        <v>0</v>
      </c>
      <c r="I13" s="3"/>
      <c r="K13" s="2">
        <v>0</v>
      </c>
      <c r="L13" s="3"/>
      <c r="N13" s="2">
        <v>0</v>
      </c>
      <c r="O13" s="3"/>
      <c r="T13" s="2">
        <f t="shared" si="0"/>
        <v>0</v>
      </c>
      <c r="U13" s="2">
        <f t="shared" si="1"/>
        <v>0</v>
      </c>
    </row>
    <row r="14" spans="1:21">
      <c r="A14" s="2">
        <v>15</v>
      </c>
      <c r="B14" s="2">
        <v>15</v>
      </c>
      <c r="C14" s="2" t="s">
        <v>96</v>
      </c>
      <c r="D14" s="2" t="s">
        <v>15</v>
      </c>
      <c r="E14" s="2">
        <v>0</v>
      </c>
      <c r="F14" s="3"/>
      <c r="H14" s="2">
        <v>1</v>
      </c>
      <c r="I14" s="2" t="s">
        <v>78</v>
      </c>
      <c r="J14" s="2" t="s">
        <v>164</v>
      </c>
      <c r="K14" s="2">
        <v>1</v>
      </c>
      <c r="L14" s="3" t="s">
        <v>81</v>
      </c>
      <c r="M14" s="2" t="s">
        <v>164</v>
      </c>
      <c r="N14" s="2">
        <v>1</v>
      </c>
      <c r="O14" s="3" t="s">
        <v>203</v>
      </c>
      <c r="P14" s="3" t="s">
        <v>164</v>
      </c>
      <c r="Q14" s="3"/>
      <c r="R14" s="3"/>
      <c r="S14" s="3"/>
      <c r="T14" s="2">
        <f t="shared" si="0"/>
        <v>2</v>
      </c>
      <c r="U14" s="2">
        <f t="shared" si="1"/>
        <v>1</v>
      </c>
    </row>
    <row r="15" spans="1:21">
      <c r="A15" s="2">
        <v>16</v>
      </c>
      <c r="B15" s="2">
        <v>16</v>
      </c>
      <c r="C15" s="2" t="s">
        <v>97</v>
      </c>
      <c r="D15" s="2" t="s">
        <v>16</v>
      </c>
      <c r="E15" s="2">
        <v>1</v>
      </c>
      <c r="F15" s="3" t="s">
        <v>77</v>
      </c>
      <c r="G15" s="2" t="s">
        <v>164</v>
      </c>
      <c r="H15" s="2">
        <v>1</v>
      </c>
      <c r="I15" s="2" t="s">
        <v>78</v>
      </c>
      <c r="J15" s="2" t="s">
        <v>164</v>
      </c>
      <c r="K15" s="2">
        <v>0</v>
      </c>
      <c r="L15" s="3"/>
      <c r="N15" s="2">
        <v>1</v>
      </c>
      <c r="O15" s="3" t="s">
        <v>203</v>
      </c>
      <c r="P15" s="3" t="s">
        <v>164</v>
      </c>
      <c r="Q15" s="3"/>
      <c r="R15" s="3"/>
      <c r="S15" s="3"/>
      <c r="T15" s="2">
        <f t="shared" si="0"/>
        <v>2</v>
      </c>
      <c r="U15" s="2">
        <f t="shared" si="1"/>
        <v>1</v>
      </c>
    </row>
    <row r="16" spans="1:21">
      <c r="A16" s="2">
        <v>17</v>
      </c>
      <c r="B16" s="2">
        <v>17</v>
      </c>
      <c r="C16" s="2" t="s">
        <v>98</v>
      </c>
      <c r="D16" s="2" t="s">
        <v>17</v>
      </c>
      <c r="E16" s="2">
        <v>1</v>
      </c>
      <c r="F16" s="3" t="s">
        <v>77</v>
      </c>
      <c r="G16" s="2" t="s">
        <v>164</v>
      </c>
      <c r="H16" s="2">
        <v>1</v>
      </c>
      <c r="I16" s="2" t="s">
        <v>78</v>
      </c>
      <c r="J16" s="2" t="s">
        <v>164</v>
      </c>
      <c r="K16" s="2">
        <v>0</v>
      </c>
      <c r="L16" s="3"/>
      <c r="N16" s="2">
        <v>1</v>
      </c>
      <c r="O16" s="3" t="s">
        <v>203</v>
      </c>
      <c r="P16" s="3" t="s">
        <v>164</v>
      </c>
      <c r="Q16" s="2">
        <v>1</v>
      </c>
      <c r="R16" s="3" t="s">
        <v>223</v>
      </c>
      <c r="S16" s="3" t="s">
        <v>164</v>
      </c>
      <c r="T16" s="2">
        <f t="shared" si="0"/>
        <v>2</v>
      </c>
      <c r="U16" s="2">
        <f t="shared" si="1"/>
        <v>1</v>
      </c>
    </row>
    <row r="17" spans="1:21">
      <c r="A17" s="2">
        <v>18</v>
      </c>
      <c r="B17" s="2">
        <v>18</v>
      </c>
      <c r="C17" s="2" t="s">
        <v>99</v>
      </c>
      <c r="D17" s="2" t="s">
        <v>18</v>
      </c>
      <c r="E17" s="2">
        <v>0</v>
      </c>
      <c r="F17" s="3"/>
      <c r="H17" s="2">
        <v>0</v>
      </c>
      <c r="I17" s="3"/>
      <c r="K17" s="2">
        <v>0</v>
      </c>
      <c r="L17" s="3"/>
      <c r="N17" s="2">
        <v>0</v>
      </c>
      <c r="O17" s="3"/>
      <c r="T17" s="2">
        <f t="shared" si="0"/>
        <v>0</v>
      </c>
      <c r="U17" s="2">
        <f t="shared" si="1"/>
        <v>0</v>
      </c>
    </row>
    <row r="18" spans="1:21">
      <c r="A18" s="2">
        <v>19</v>
      </c>
      <c r="B18" s="2">
        <v>19</v>
      </c>
      <c r="C18" s="2" t="s">
        <v>100</v>
      </c>
      <c r="D18" s="2" t="s">
        <v>19</v>
      </c>
      <c r="E18" s="2">
        <v>1</v>
      </c>
      <c r="F18" s="3" t="s">
        <v>77</v>
      </c>
      <c r="G18" s="2" t="s">
        <v>164</v>
      </c>
      <c r="H18" s="2">
        <v>0</v>
      </c>
      <c r="I18" s="3"/>
      <c r="K18" s="2">
        <v>0</v>
      </c>
      <c r="L18" s="3"/>
      <c r="N18" s="2">
        <v>0</v>
      </c>
      <c r="O18" s="3"/>
      <c r="T18" s="2">
        <f t="shared" si="0"/>
        <v>1</v>
      </c>
      <c r="U18" s="2">
        <f t="shared" si="1"/>
        <v>1</v>
      </c>
    </row>
    <row r="19" spans="1:21">
      <c r="A19" s="2">
        <v>20</v>
      </c>
      <c r="B19" s="2">
        <v>20</v>
      </c>
      <c r="C19" s="2" t="s">
        <v>101</v>
      </c>
      <c r="D19" s="2" t="s">
        <v>20</v>
      </c>
      <c r="E19" s="2">
        <v>0</v>
      </c>
      <c r="F19" s="3"/>
      <c r="H19" s="2">
        <v>0</v>
      </c>
      <c r="K19" s="2">
        <v>0</v>
      </c>
      <c r="L19" s="3"/>
      <c r="N19" s="2">
        <v>1</v>
      </c>
      <c r="O19" s="3" t="s">
        <v>203</v>
      </c>
      <c r="P19" s="3" t="s">
        <v>164</v>
      </c>
      <c r="Q19" s="2">
        <v>1</v>
      </c>
      <c r="R19" s="3" t="s">
        <v>223</v>
      </c>
      <c r="S19" s="3" t="s">
        <v>164</v>
      </c>
      <c r="T19" s="2">
        <f t="shared" si="0"/>
        <v>0</v>
      </c>
      <c r="U19" s="2">
        <f t="shared" si="1"/>
        <v>0</v>
      </c>
    </row>
    <row r="20" spans="1:21">
      <c r="A20" s="2">
        <v>21</v>
      </c>
      <c r="B20" s="2">
        <v>21</v>
      </c>
      <c r="C20" s="2" t="s">
        <v>102</v>
      </c>
      <c r="D20" s="2" t="s">
        <v>21</v>
      </c>
      <c r="E20" s="2">
        <v>0</v>
      </c>
      <c r="F20" s="3"/>
      <c r="H20" s="2">
        <v>0</v>
      </c>
      <c r="I20" s="3"/>
      <c r="K20" s="2">
        <v>0</v>
      </c>
      <c r="N20" s="2">
        <v>0</v>
      </c>
      <c r="T20" s="2">
        <f t="shared" si="0"/>
        <v>0</v>
      </c>
      <c r="U20" s="2">
        <f t="shared" si="1"/>
        <v>0</v>
      </c>
    </row>
    <row r="21" spans="1:21">
      <c r="A21" s="2">
        <v>22</v>
      </c>
      <c r="B21" s="2">
        <v>22</v>
      </c>
      <c r="C21" s="2" t="s">
        <v>103</v>
      </c>
      <c r="D21" s="2" t="s">
        <v>22</v>
      </c>
      <c r="E21" s="2">
        <v>1</v>
      </c>
      <c r="F21" s="3" t="s">
        <v>77</v>
      </c>
      <c r="G21" s="2" t="s">
        <v>164</v>
      </c>
      <c r="H21" s="2">
        <v>1</v>
      </c>
      <c r="I21" s="2" t="s">
        <v>78</v>
      </c>
      <c r="J21" s="2" t="s">
        <v>164</v>
      </c>
      <c r="K21" s="2">
        <v>1</v>
      </c>
      <c r="L21" s="3" t="s">
        <v>81</v>
      </c>
      <c r="M21" s="2" t="s">
        <v>164</v>
      </c>
      <c r="N21" s="2">
        <v>1</v>
      </c>
      <c r="O21" s="3" t="s">
        <v>203</v>
      </c>
      <c r="P21" s="3" t="s">
        <v>164</v>
      </c>
      <c r="Q21" s="2">
        <v>1</v>
      </c>
      <c r="R21" s="3" t="s">
        <v>223</v>
      </c>
      <c r="S21" s="3" t="s">
        <v>164</v>
      </c>
      <c r="T21" s="2">
        <f t="shared" si="0"/>
        <v>3</v>
      </c>
      <c r="U21" s="2">
        <f t="shared" si="1"/>
        <v>1</v>
      </c>
    </row>
    <row r="22" spans="1:21">
      <c r="A22" s="2">
        <v>23</v>
      </c>
      <c r="B22" s="2">
        <v>23</v>
      </c>
      <c r="C22" s="2" t="s">
        <v>104</v>
      </c>
      <c r="D22" s="2" t="s">
        <v>23</v>
      </c>
      <c r="E22" s="2">
        <v>0</v>
      </c>
      <c r="F22" s="3"/>
      <c r="H22" s="2">
        <v>0</v>
      </c>
      <c r="K22" s="2">
        <v>0</v>
      </c>
      <c r="N22" s="2">
        <v>0</v>
      </c>
      <c r="T22" s="2">
        <f t="shared" si="0"/>
        <v>0</v>
      </c>
      <c r="U22" s="2">
        <f t="shared" si="1"/>
        <v>0</v>
      </c>
    </row>
    <row r="23" spans="1:21">
      <c r="A23" s="2">
        <v>24</v>
      </c>
      <c r="B23" s="2">
        <v>24</v>
      </c>
      <c r="C23" s="2" t="s">
        <v>105</v>
      </c>
      <c r="D23" s="2" t="s">
        <v>24</v>
      </c>
      <c r="E23" s="2">
        <v>0</v>
      </c>
      <c r="F23" s="3"/>
      <c r="H23" s="2">
        <v>0</v>
      </c>
      <c r="K23" s="2">
        <v>0</v>
      </c>
      <c r="L23" s="3"/>
      <c r="N23" s="2">
        <v>1</v>
      </c>
      <c r="O23" s="3" t="s">
        <v>203</v>
      </c>
      <c r="P23" s="3" t="s">
        <v>164</v>
      </c>
      <c r="Q23" s="3"/>
      <c r="R23" s="3"/>
      <c r="S23" s="3"/>
      <c r="T23" s="2">
        <f t="shared" si="0"/>
        <v>0</v>
      </c>
      <c r="U23" s="2">
        <f t="shared" si="1"/>
        <v>0</v>
      </c>
    </row>
    <row r="24" spans="1:21">
      <c r="A24" s="2">
        <v>25</v>
      </c>
      <c r="B24" s="2">
        <v>25</v>
      </c>
      <c r="C24" s="2" t="s">
        <v>106</v>
      </c>
      <c r="D24" s="2" t="s">
        <v>25</v>
      </c>
      <c r="E24" s="2">
        <v>1</v>
      </c>
      <c r="F24" s="3" t="s">
        <v>77</v>
      </c>
      <c r="G24" s="2" t="s">
        <v>164</v>
      </c>
      <c r="H24" s="2">
        <v>1</v>
      </c>
      <c r="I24" s="2" t="s">
        <v>78</v>
      </c>
      <c r="J24" s="2" t="s">
        <v>164</v>
      </c>
      <c r="K24" s="2">
        <v>1</v>
      </c>
      <c r="L24" s="3" t="s">
        <v>81</v>
      </c>
      <c r="M24" s="2" t="s">
        <v>164</v>
      </c>
      <c r="N24" s="2">
        <v>1</v>
      </c>
      <c r="O24" s="3" t="s">
        <v>203</v>
      </c>
      <c r="P24" s="3" t="s">
        <v>164</v>
      </c>
      <c r="Q24" s="2">
        <v>1</v>
      </c>
      <c r="R24" s="3" t="s">
        <v>223</v>
      </c>
      <c r="S24" s="3" t="s">
        <v>164</v>
      </c>
      <c r="T24" s="2">
        <f t="shared" si="0"/>
        <v>3</v>
      </c>
      <c r="U24" s="2">
        <f t="shared" si="1"/>
        <v>1</v>
      </c>
    </row>
    <row r="25" spans="1:21">
      <c r="A25" s="2">
        <v>26</v>
      </c>
      <c r="B25" s="2">
        <v>26</v>
      </c>
      <c r="C25" s="2" t="s">
        <v>107</v>
      </c>
      <c r="D25" s="2" t="s">
        <v>26</v>
      </c>
      <c r="E25" s="2">
        <v>1</v>
      </c>
      <c r="F25" s="3" t="s">
        <v>77</v>
      </c>
      <c r="G25" s="2" t="s">
        <v>164</v>
      </c>
      <c r="H25" s="2">
        <v>1</v>
      </c>
      <c r="I25" s="2" t="s">
        <v>78</v>
      </c>
      <c r="J25" s="2" t="s">
        <v>164</v>
      </c>
      <c r="K25" s="2">
        <v>1</v>
      </c>
      <c r="L25" s="3" t="s">
        <v>81</v>
      </c>
      <c r="M25" s="2" t="s">
        <v>164</v>
      </c>
      <c r="N25" s="2">
        <v>1</v>
      </c>
      <c r="O25" s="3" t="s">
        <v>203</v>
      </c>
      <c r="P25" s="3" t="s">
        <v>164</v>
      </c>
      <c r="Q25" s="3"/>
      <c r="R25" s="3"/>
      <c r="S25" s="3"/>
      <c r="T25" s="2">
        <f t="shared" si="0"/>
        <v>3</v>
      </c>
      <c r="U25" s="2">
        <f t="shared" si="1"/>
        <v>1</v>
      </c>
    </row>
    <row r="26" spans="1:21">
      <c r="A26" s="2">
        <v>27</v>
      </c>
      <c r="B26" s="2">
        <v>27</v>
      </c>
      <c r="C26" s="2" t="s">
        <v>108</v>
      </c>
      <c r="D26" s="2" t="s">
        <v>27</v>
      </c>
      <c r="E26" s="2">
        <v>1</v>
      </c>
      <c r="F26" s="3" t="s">
        <v>77</v>
      </c>
      <c r="G26" s="2" t="s">
        <v>164</v>
      </c>
      <c r="H26" s="2">
        <v>1</v>
      </c>
      <c r="I26" s="2" t="s">
        <v>78</v>
      </c>
      <c r="J26" s="2" t="s">
        <v>164</v>
      </c>
      <c r="K26" s="2">
        <v>1</v>
      </c>
      <c r="L26" s="3" t="s">
        <v>81</v>
      </c>
      <c r="M26" s="2" t="s">
        <v>164</v>
      </c>
      <c r="N26" s="2">
        <v>1</v>
      </c>
      <c r="O26" s="3" t="s">
        <v>203</v>
      </c>
      <c r="P26" s="3" t="s">
        <v>164</v>
      </c>
      <c r="Q26" s="2">
        <v>1</v>
      </c>
      <c r="R26" s="3" t="s">
        <v>223</v>
      </c>
      <c r="S26" s="3" t="s">
        <v>164</v>
      </c>
      <c r="T26" s="2">
        <f t="shared" si="0"/>
        <v>3</v>
      </c>
      <c r="U26" s="2">
        <f t="shared" si="1"/>
        <v>1</v>
      </c>
    </row>
    <row r="27" spans="1:21">
      <c r="A27" s="2">
        <v>28</v>
      </c>
      <c r="B27" s="2">
        <v>28</v>
      </c>
      <c r="C27" s="2" t="s">
        <v>109</v>
      </c>
      <c r="D27" s="2" t="s">
        <v>28</v>
      </c>
      <c r="E27" s="2">
        <v>1</v>
      </c>
      <c r="F27" s="3" t="s">
        <v>77</v>
      </c>
      <c r="G27" s="2" t="s">
        <v>164</v>
      </c>
      <c r="H27" s="2">
        <v>1</v>
      </c>
      <c r="I27" s="2" t="s">
        <v>78</v>
      </c>
      <c r="J27" s="2" t="s">
        <v>164</v>
      </c>
      <c r="K27" s="2">
        <v>1</v>
      </c>
      <c r="L27" s="3" t="s">
        <v>81</v>
      </c>
      <c r="M27" s="2" t="s">
        <v>164</v>
      </c>
      <c r="N27" s="2">
        <v>1</v>
      </c>
      <c r="O27" s="3" t="s">
        <v>203</v>
      </c>
      <c r="P27" s="3" t="s">
        <v>164</v>
      </c>
      <c r="Q27" s="2">
        <v>1</v>
      </c>
      <c r="R27" s="3" t="s">
        <v>223</v>
      </c>
      <c r="S27" s="3" t="s">
        <v>164</v>
      </c>
      <c r="T27" s="2">
        <f t="shared" si="0"/>
        <v>3</v>
      </c>
      <c r="U27" s="2">
        <f t="shared" si="1"/>
        <v>1</v>
      </c>
    </row>
    <row r="28" spans="1:21">
      <c r="A28" s="2">
        <v>29</v>
      </c>
      <c r="B28" s="2">
        <v>29</v>
      </c>
      <c r="C28" s="2" t="s">
        <v>110</v>
      </c>
      <c r="D28" s="2" t="s">
        <v>29</v>
      </c>
      <c r="E28" s="2">
        <v>0</v>
      </c>
      <c r="F28" s="3"/>
      <c r="H28" s="2">
        <v>0</v>
      </c>
      <c r="I28" s="3"/>
      <c r="K28" s="2">
        <v>0</v>
      </c>
      <c r="N28" s="2">
        <v>1</v>
      </c>
      <c r="O28" s="3" t="s">
        <v>203</v>
      </c>
      <c r="P28" s="3" t="s">
        <v>164</v>
      </c>
      <c r="Q28" s="2">
        <v>1</v>
      </c>
      <c r="R28" s="3" t="s">
        <v>223</v>
      </c>
      <c r="S28" s="3" t="s">
        <v>164</v>
      </c>
      <c r="T28" s="2">
        <f t="shared" si="0"/>
        <v>0</v>
      </c>
      <c r="U28" s="2">
        <f t="shared" si="1"/>
        <v>0</v>
      </c>
    </row>
    <row r="29" spans="1:21">
      <c r="A29" s="2">
        <v>30</v>
      </c>
      <c r="B29" s="2">
        <v>30</v>
      </c>
      <c r="C29" s="2" t="s">
        <v>111</v>
      </c>
      <c r="D29" s="2" t="s">
        <v>30</v>
      </c>
      <c r="E29" s="2">
        <v>1</v>
      </c>
      <c r="F29" s="3" t="s">
        <v>77</v>
      </c>
      <c r="G29" s="2" t="s">
        <v>164</v>
      </c>
      <c r="H29" s="2">
        <v>1</v>
      </c>
      <c r="I29" s="2" t="s">
        <v>78</v>
      </c>
      <c r="J29" s="2" t="s">
        <v>164</v>
      </c>
      <c r="K29" s="2">
        <v>1</v>
      </c>
      <c r="L29" s="3" t="s">
        <v>81</v>
      </c>
      <c r="M29" s="2" t="s">
        <v>164</v>
      </c>
      <c r="N29" s="2">
        <v>1</v>
      </c>
      <c r="O29" s="3" t="s">
        <v>203</v>
      </c>
      <c r="P29" s="3" t="s">
        <v>164</v>
      </c>
      <c r="Q29" s="2">
        <v>1</v>
      </c>
      <c r="R29" s="3" t="s">
        <v>223</v>
      </c>
      <c r="S29" s="3" t="s">
        <v>164</v>
      </c>
      <c r="T29" s="2">
        <f t="shared" si="0"/>
        <v>3</v>
      </c>
      <c r="U29" s="2">
        <f t="shared" si="1"/>
        <v>1</v>
      </c>
    </row>
    <row r="30" spans="1:21">
      <c r="A30" s="2">
        <v>32</v>
      </c>
      <c r="B30" s="2">
        <v>31</v>
      </c>
      <c r="C30" s="2" t="s">
        <v>112</v>
      </c>
      <c r="D30" s="2" t="s">
        <v>31</v>
      </c>
      <c r="E30" s="2">
        <v>1</v>
      </c>
      <c r="F30" s="3" t="s">
        <v>76</v>
      </c>
      <c r="G30" s="2" t="s">
        <v>165</v>
      </c>
      <c r="H30" s="2">
        <v>1</v>
      </c>
      <c r="I30" s="3" t="s">
        <v>147</v>
      </c>
      <c r="J30" s="2" t="s">
        <v>166</v>
      </c>
      <c r="K30" s="2">
        <v>1</v>
      </c>
      <c r="L30" s="3" t="s">
        <v>150</v>
      </c>
      <c r="M30" s="2" t="s">
        <v>164</v>
      </c>
      <c r="N30" s="2">
        <v>1</v>
      </c>
      <c r="O30" s="3" t="s">
        <v>203</v>
      </c>
      <c r="P30" s="3" t="s">
        <v>164</v>
      </c>
      <c r="Q30" s="2">
        <v>1</v>
      </c>
      <c r="R30" s="3" t="s">
        <v>223</v>
      </c>
      <c r="S30" s="3" t="s">
        <v>164</v>
      </c>
      <c r="T30" s="2">
        <f t="shared" si="0"/>
        <v>3</v>
      </c>
      <c r="U30" s="2">
        <f t="shared" si="1"/>
        <v>1</v>
      </c>
    </row>
    <row r="31" spans="1:21">
      <c r="A31" s="2">
        <v>32</v>
      </c>
      <c r="B31" s="2">
        <v>32</v>
      </c>
      <c r="C31" s="2" t="s">
        <v>113</v>
      </c>
      <c r="D31" s="2" t="s">
        <v>32</v>
      </c>
      <c r="E31" s="2">
        <v>0</v>
      </c>
      <c r="F31" s="3"/>
      <c r="H31" s="2">
        <v>0</v>
      </c>
      <c r="I31" s="3"/>
      <c r="K31" s="2">
        <v>0</v>
      </c>
      <c r="L31" s="3"/>
      <c r="N31" s="2">
        <v>0</v>
      </c>
      <c r="O31" s="3"/>
      <c r="T31" s="2">
        <f t="shared" si="0"/>
        <v>0</v>
      </c>
      <c r="U31" s="2">
        <f t="shared" si="1"/>
        <v>0</v>
      </c>
    </row>
    <row r="32" spans="1:21">
      <c r="A32" s="2">
        <v>33</v>
      </c>
      <c r="B32" s="2">
        <v>33</v>
      </c>
      <c r="C32" s="2" t="s">
        <v>114</v>
      </c>
      <c r="D32" s="2" t="s">
        <v>33</v>
      </c>
      <c r="E32" s="2">
        <v>1</v>
      </c>
      <c r="F32" s="3" t="s">
        <v>77</v>
      </c>
      <c r="G32" s="2" t="s">
        <v>164</v>
      </c>
      <c r="H32" s="2">
        <v>1</v>
      </c>
      <c r="I32" s="2" t="s">
        <v>78</v>
      </c>
      <c r="J32" s="2" t="s">
        <v>164</v>
      </c>
      <c r="K32" s="2">
        <v>0</v>
      </c>
      <c r="N32" s="2">
        <v>1</v>
      </c>
      <c r="O32" s="3" t="s">
        <v>203</v>
      </c>
      <c r="P32" s="3" t="s">
        <v>164</v>
      </c>
      <c r="Q32" s="2">
        <v>1</v>
      </c>
      <c r="R32" s="3" t="s">
        <v>223</v>
      </c>
      <c r="S32" s="3" t="s">
        <v>164</v>
      </c>
      <c r="T32" s="2">
        <f t="shared" si="0"/>
        <v>2</v>
      </c>
      <c r="U32" s="2">
        <f t="shared" si="1"/>
        <v>1</v>
      </c>
    </row>
    <row r="33" spans="1:21">
      <c r="A33" s="2">
        <v>34</v>
      </c>
      <c r="B33" s="2">
        <v>34</v>
      </c>
      <c r="C33" s="2" t="s">
        <v>115</v>
      </c>
      <c r="D33" s="4" t="s">
        <v>34</v>
      </c>
      <c r="E33" s="2">
        <v>1</v>
      </c>
      <c r="F33" s="3" t="s">
        <v>77</v>
      </c>
      <c r="G33" s="2" t="s">
        <v>164</v>
      </c>
      <c r="H33" s="2">
        <v>1</v>
      </c>
      <c r="I33" s="2" t="s">
        <v>78</v>
      </c>
      <c r="J33" s="2" t="s">
        <v>164</v>
      </c>
      <c r="K33" s="2">
        <v>1</v>
      </c>
      <c r="L33" s="3" t="s">
        <v>81</v>
      </c>
      <c r="M33" s="2" t="s">
        <v>164</v>
      </c>
      <c r="N33" s="2">
        <v>1</v>
      </c>
      <c r="O33" s="3" t="s">
        <v>203</v>
      </c>
      <c r="P33" s="3" t="s">
        <v>164</v>
      </c>
      <c r="Q33" s="3"/>
      <c r="R33" s="3"/>
      <c r="S33" s="3"/>
      <c r="T33" s="2">
        <f t="shared" si="0"/>
        <v>3</v>
      </c>
      <c r="U33" s="2">
        <f t="shared" si="1"/>
        <v>1</v>
      </c>
    </row>
    <row r="34" spans="1:21">
      <c r="A34" s="2">
        <v>35</v>
      </c>
      <c r="B34" s="2">
        <v>35</v>
      </c>
      <c r="C34" s="2" t="s">
        <v>116</v>
      </c>
      <c r="D34" s="2" t="s">
        <v>35</v>
      </c>
      <c r="E34" s="2">
        <v>1</v>
      </c>
      <c r="F34" s="3" t="s">
        <v>77</v>
      </c>
      <c r="G34" s="2" t="s">
        <v>164</v>
      </c>
      <c r="H34" s="2">
        <v>1</v>
      </c>
      <c r="I34" s="2" t="s">
        <v>78</v>
      </c>
      <c r="J34" s="2" t="s">
        <v>164</v>
      </c>
      <c r="K34" s="2">
        <v>1</v>
      </c>
      <c r="L34" s="3" t="s">
        <v>81</v>
      </c>
      <c r="M34" s="2" t="s">
        <v>164</v>
      </c>
      <c r="N34" s="2">
        <v>1</v>
      </c>
      <c r="O34" s="3" t="s">
        <v>203</v>
      </c>
      <c r="P34" s="3" t="s">
        <v>164</v>
      </c>
      <c r="Q34" s="2">
        <v>1</v>
      </c>
      <c r="R34" s="3" t="s">
        <v>223</v>
      </c>
      <c r="S34" s="3" t="s">
        <v>164</v>
      </c>
      <c r="T34" s="2">
        <f t="shared" ref="T34:T55" si="2">SUM(E34:K34)</f>
        <v>3</v>
      </c>
      <c r="U34" s="2">
        <f t="shared" si="1"/>
        <v>1</v>
      </c>
    </row>
    <row r="35" spans="1:21">
      <c r="A35" s="2">
        <v>36</v>
      </c>
      <c r="B35" s="2">
        <v>36</v>
      </c>
      <c r="C35" s="2" t="s">
        <v>117</v>
      </c>
      <c r="D35" s="4" t="s">
        <v>36</v>
      </c>
      <c r="E35" s="2">
        <v>1</v>
      </c>
      <c r="F35" s="3" t="s">
        <v>76</v>
      </c>
      <c r="G35" s="2" t="s">
        <v>165</v>
      </c>
      <c r="H35" s="2">
        <v>1</v>
      </c>
      <c r="I35" s="2" t="s">
        <v>78</v>
      </c>
      <c r="J35" s="2" t="s">
        <v>164</v>
      </c>
      <c r="K35" s="2">
        <v>1</v>
      </c>
      <c r="L35" s="3" t="s">
        <v>150</v>
      </c>
      <c r="M35" s="2" t="s">
        <v>164</v>
      </c>
      <c r="N35" s="2">
        <v>1</v>
      </c>
      <c r="O35" s="3" t="s">
        <v>204</v>
      </c>
      <c r="P35" s="3" t="s">
        <v>165</v>
      </c>
      <c r="Q35" s="2">
        <v>1</v>
      </c>
      <c r="R35" s="3" t="s">
        <v>223</v>
      </c>
      <c r="S35" s="3" t="s">
        <v>165</v>
      </c>
      <c r="T35" s="2">
        <f t="shared" si="2"/>
        <v>3</v>
      </c>
      <c r="U35" s="2">
        <f t="shared" si="1"/>
        <v>1</v>
      </c>
    </row>
    <row r="36" spans="1:21">
      <c r="A36" s="2">
        <v>37</v>
      </c>
      <c r="B36" s="2">
        <v>37</v>
      </c>
      <c r="C36" s="2" t="s">
        <v>118</v>
      </c>
      <c r="D36" s="2" t="s">
        <v>37</v>
      </c>
      <c r="E36" s="2">
        <v>1</v>
      </c>
      <c r="F36" s="3" t="s">
        <v>77</v>
      </c>
      <c r="G36" s="2" t="s">
        <v>164</v>
      </c>
      <c r="H36" s="2">
        <v>1</v>
      </c>
      <c r="I36" s="2" t="s">
        <v>78</v>
      </c>
      <c r="J36" s="2" t="s">
        <v>164</v>
      </c>
      <c r="K36" s="2">
        <v>1</v>
      </c>
      <c r="L36" s="3" t="s">
        <v>81</v>
      </c>
      <c r="M36" s="2" t="s">
        <v>164</v>
      </c>
      <c r="N36" s="2">
        <v>1</v>
      </c>
      <c r="O36" s="3" t="s">
        <v>203</v>
      </c>
      <c r="P36" s="3" t="s">
        <v>164</v>
      </c>
      <c r="Q36" s="2">
        <v>1</v>
      </c>
      <c r="R36" s="3" t="s">
        <v>223</v>
      </c>
      <c r="S36" s="3" t="s">
        <v>164</v>
      </c>
      <c r="T36" s="2">
        <f t="shared" si="2"/>
        <v>3</v>
      </c>
      <c r="U36" s="2">
        <f t="shared" si="1"/>
        <v>1</v>
      </c>
    </row>
    <row r="37" spans="1:21">
      <c r="A37" s="2">
        <v>38</v>
      </c>
      <c r="B37" s="2">
        <v>38</v>
      </c>
      <c r="C37" s="2" t="s">
        <v>119</v>
      </c>
      <c r="D37" s="2" t="s">
        <v>38</v>
      </c>
      <c r="E37" s="2">
        <v>1</v>
      </c>
      <c r="F37" s="3" t="s">
        <v>77</v>
      </c>
      <c r="G37" s="2" t="s">
        <v>164</v>
      </c>
      <c r="H37" s="2">
        <v>1</v>
      </c>
      <c r="I37" s="2" t="s">
        <v>78</v>
      </c>
      <c r="J37" s="2" t="s">
        <v>164</v>
      </c>
      <c r="K37" s="2">
        <v>1</v>
      </c>
      <c r="L37" s="3" t="s">
        <v>81</v>
      </c>
      <c r="M37" s="2" t="s">
        <v>164</v>
      </c>
      <c r="N37" s="2">
        <v>1</v>
      </c>
      <c r="O37" s="3" t="s">
        <v>203</v>
      </c>
      <c r="P37" s="3" t="s">
        <v>164</v>
      </c>
      <c r="Q37" s="2">
        <v>1</v>
      </c>
      <c r="R37" s="3" t="s">
        <v>223</v>
      </c>
      <c r="S37" s="3" t="s">
        <v>164</v>
      </c>
      <c r="T37" s="2">
        <f t="shared" si="2"/>
        <v>3</v>
      </c>
      <c r="U37" s="2">
        <f t="shared" si="1"/>
        <v>1</v>
      </c>
    </row>
    <row r="38" spans="1:21">
      <c r="A38" s="2">
        <v>39</v>
      </c>
      <c r="B38" s="2">
        <v>39</v>
      </c>
      <c r="C38" s="2" t="s">
        <v>120</v>
      </c>
      <c r="D38" s="2" t="s">
        <v>39</v>
      </c>
      <c r="E38" s="2">
        <v>0</v>
      </c>
      <c r="F38" s="3"/>
      <c r="H38" s="2">
        <v>0</v>
      </c>
      <c r="I38" s="3"/>
      <c r="K38" s="2">
        <v>0</v>
      </c>
      <c r="L38" s="3"/>
      <c r="N38" s="2">
        <v>0</v>
      </c>
      <c r="O38" s="3"/>
      <c r="T38" s="2">
        <f t="shared" si="2"/>
        <v>0</v>
      </c>
      <c r="U38" s="2">
        <f t="shared" si="1"/>
        <v>0</v>
      </c>
    </row>
    <row r="39" spans="1:21">
      <c r="A39" s="2">
        <v>40</v>
      </c>
      <c r="B39" s="2">
        <v>40</v>
      </c>
      <c r="C39" s="2" t="s">
        <v>121</v>
      </c>
      <c r="D39" s="2" t="s">
        <v>40</v>
      </c>
      <c r="E39" s="2">
        <v>0</v>
      </c>
      <c r="H39" s="2">
        <v>0</v>
      </c>
      <c r="K39" s="2">
        <v>0</v>
      </c>
      <c r="L39" s="3"/>
      <c r="N39" s="2">
        <v>0</v>
      </c>
      <c r="O39" s="3"/>
      <c r="T39" s="2">
        <f t="shared" si="2"/>
        <v>0</v>
      </c>
      <c r="U39" s="2">
        <f t="shared" si="1"/>
        <v>0</v>
      </c>
    </row>
    <row r="40" spans="1:21">
      <c r="A40" s="2">
        <v>41</v>
      </c>
      <c r="B40" s="2">
        <v>41</v>
      </c>
      <c r="C40" s="2" t="s">
        <v>122</v>
      </c>
      <c r="D40" s="4" t="s">
        <v>41</v>
      </c>
      <c r="E40" s="2">
        <v>0</v>
      </c>
      <c r="F40" s="3"/>
      <c r="H40" s="2">
        <v>0</v>
      </c>
      <c r="I40" s="3"/>
      <c r="K40" s="2">
        <v>0</v>
      </c>
      <c r="L40" s="3"/>
      <c r="N40" s="2">
        <v>0</v>
      </c>
      <c r="O40" s="3"/>
      <c r="T40" s="2">
        <f t="shared" si="2"/>
        <v>0</v>
      </c>
      <c r="U40" s="2">
        <f t="shared" si="1"/>
        <v>0</v>
      </c>
    </row>
    <row r="41" spans="1:21">
      <c r="A41" s="2">
        <v>42</v>
      </c>
      <c r="B41" s="2">
        <v>42</v>
      </c>
      <c r="C41" s="2" t="s">
        <v>123</v>
      </c>
      <c r="D41" s="2" t="s">
        <v>42</v>
      </c>
      <c r="E41" s="2">
        <v>0</v>
      </c>
      <c r="F41" s="3"/>
      <c r="H41" s="2">
        <v>0</v>
      </c>
      <c r="I41" s="3"/>
      <c r="K41" s="2">
        <v>0</v>
      </c>
      <c r="L41" s="3"/>
      <c r="N41" s="2">
        <v>1</v>
      </c>
      <c r="O41" s="3" t="s">
        <v>203</v>
      </c>
      <c r="P41" s="3" t="s">
        <v>164</v>
      </c>
      <c r="Q41" s="3"/>
      <c r="R41" s="3"/>
      <c r="S41" s="3"/>
      <c r="T41" s="2">
        <f t="shared" si="2"/>
        <v>0</v>
      </c>
      <c r="U41" s="2">
        <f t="shared" si="1"/>
        <v>0</v>
      </c>
    </row>
    <row r="42" spans="1:21">
      <c r="A42" s="2">
        <v>78</v>
      </c>
      <c r="B42" s="2">
        <v>72</v>
      </c>
      <c r="C42" s="2" t="s">
        <v>124</v>
      </c>
      <c r="D42" s="2" t="s">
        <v>4</v>
      </c>
      <c r="E42" s="2">
        <v>0</v>
      </c>
      <c r="H42" s="2">
        <v>0</v>
      </c>
      <c r="I42" s="3"/>
      <c r="K42" s="2">
        <v>0</v>
      </c>
      <c r="N42" s="2">
        <v>0</v>
      </c>
      <c r="T42" s="2">
        <f t="shared" si="2"/>
        <v>0</v>
      </c>
      <c r="U42" s="2">
        <f t="shared" si="1"/>
        <v>0</v>
      </c>
    </row>
    <row r="43" spans="1:21">
      <c r="A43" s="2">
        <v>44</v>
      </c>
      <c r="B43" s="2">
        <v>44</v>
      </c>
      <c r="C43" s="2" t="s">
        <v>125</v>
      </c>
      <c r="D43" s="2" t="s">
        <v>43</v>
      </c>
      <c r="E43" s="2">
        <v>0</v>
      </c>
      <c r="H43" s="2">
        <v>0</v>
      </c>
      <c r="I43" s="3"/>
      <c r="K43" s="2">
        <v>0</v>
      </c>
      <c r="L43" s="3"/>
      <c r="N43" s="2">
        <v>1</v>
      </c>
      <c r="O43" s="3" t="s">
        <v>203</v>
      </c>
      <c r="P43" s="3" t="s">
        <v>164</v>
      </c>
      <c r="Q43" s="2">
        <v>1</v>
      </c>
      <c r="R43" s="3" t="s">
        <v>223</v>
      </c>
      <c r="S43" s="3" t="s">
        <v>164</v>
      </c>
      <c r="T43" s="2">
        <f t="shared" si="2"/>
        <v>0</v>
      </c>
      <c r="U43" s="2">
        <f t="shared" si="1"/>
        <v>0</v>
      </c>
    </row>
    <row r="44" spans="1:21">
      <c r="A44" s="2">
        <v>45</v>
      </c>
      <c r="B44" s="2">
        <v>45</v>
      </c>
      <c r="C44" s="2" t="s">
        <v>126</v>
      </c>
      <c r="D44" s="2" t="s">
        <v>44</v>
      </c>
      <c r="E44" s="2">
        <v>0</v>
      </c>
      <c r="F44" s="3"/>
      <c r="H44" s="2">
        <v>0</v>
      </c>
      <c r="K44" s="2">
        <v>0</v>
      </c>
      <c r="N44" s="2">
        <v>1</v>
      </c>
      <c r="O44" s="3" t="s">
        <v>203</v>
      </c>
      <c r="P44" s="3" t="s">
        <v>164</v>
      </c>
      <c r="Q44" s="2">
        <v>1</v>
      </c>
      <c r="R44" s="3" t="s">
        <v>223</v>
      </c>
      <c r="S44" s="3" t="s">
        <v>164</v>
      </c>
      <c r="T44" s="2">
        <f t="shared" si="2"/>
        <v>0</v>
      </c>
      <c r="U44" s="2">
        <f t="shared" si="1"/>
        <v>0</v>
      </c>
    </row>
    <row r="45" spans="1:21">
      <c r="A45" s="2">
        <v>46</v>
      </c>
      <c r="B45" s="2">
        <v>46</v>
      </c>
      <c r="C45" s="2" t="s">
        <v>127</v>
      </c>
      <c r="D45" s="2" t="s">
        <v>45</v>
      </c>
      <c r="E45" s="2">
        <v>0</v>
      </c>
      <c r="H45" s="2">
        <v>0</v>
      </c>
      <c r="I45" s="3"/>
      <c r="K45" s="2">
        <v>0</v>
      </c>
      <c r="N45" s="2">
        <v>0</v>
      </c>
      <c r="T45" s="2">
        <f t="shared" si="2"/>
        <v>0</v>
      </c>
      <c r="U45" s="2">
        <f t="shared" si="1"/>
        <v>0</v>
      </c>
    </row>
    <row r="46" spans="1:21">
      <c r="A46" s="2">
        <v>47</v>
      </c>
      <c r="B46" s="2">
        <v>47</v>
      </c>
      <c r="C46" s="2" t="s">
        <v>128</v>
      </c>
      <c r="D46" s="4" t="s">
        <v>46</v>
      </c>
      <c r="E46" s="2">
        <v>1</v>
      </c>
      <c r="F46" s="3" t="s">
        <v>77</v>
      </c>
      <c r="G46" s="2" t="s">
        <v>164</v>
      </c>
      <c r="H46" s="2">
        <v>1</v>
      </c>
      <c r="I46" s="2" t="s">
        <v>78</v>
      </c>
      <c r="J46" s="2" t="s">
        <v>164</v>
      </c>
      <c r="K46" s="2">
        <v>1</v>
      </c>
      <c r="L46" s="3" t="s">
        <v>81</v>
      </c>
      <c r="M46" s="2" t="s">
        <v>164</v>
      </c>
      <c r="N46" s="2">
        <v>1</v>
      </c>
      <c r="O46" s="3" t="s">
        <v>203</v>
      </c>
      <c r="P46" s="3" t="s">
        <v>164</v>
      </c>
      <c r="Q46" s="2">
        <v>1</v>
      </c>
      <c r="R46" s="3" t="s">
        <v>223</v>
      </c>
      <c r="S46" s="3" t="s">
        <v>164</v>
      </c>
      <c r="T46" s="2">
        <f t="shared" si="2"/>
        <v>3</v>
      </c>
      <c r="U46" s="2">
        <f t="shared" si="1"/>
        <v>1</v>
      </c>
    </row>
    <row r="47" spans="1:21">
      <c r="A47" s="2">
        <v>48</v>
      </c>
      <c r="B47" s="2">
        <v>48</v>
      </c>
      <c r="C47" s="2" t="s">
        <v>129</v>
      </c>
      <c r="D47" s="2" t="s">
        <v>47</v>
      </c>
      <c r="E47" s="2">
        <v>0</v>
      </c>
      <c r="F47" s="3"/>
      <c r="H47" s="2">
        <v>0</v>
      </c>
      <c r="I47" s="3"/>
      <c r="K47" s="2">
        <v>0</v>
      </c>
      <c r="L47" s="3"/>
      <c r="N47" s="2">
        <v>1</v>
      </c>
      <c r="O47" s="3" t="s">
        <v>203</v>
      </c>
      <c r="P47" s="3" t="s">
        <v>164</v>
      </c>
      <c r="Q47" s="2">
        <v>1</v>
      </c>
      <c r="R47" s="3" t="s">
        <v>223</v>
      </c>
      <c r="S47" s="3" t="s">
        <v>164</v>
      </c>
      <c r="T47" s="2">
        <f t="shared" si="2"/>
        <v>0</v>
      </c>
      <c r="U47" s="2">
        <f t="shared" si="1"/>
        <v>0</v>
      </c>
    </row>
    <row r="48" spans="1:21">
      <c r="A48" s="2">
        <v>49</v>
      </c>
      <c r="B48" s="2">
        <v>49</v>
      </c>
      <c r="C48" s="2" t="s">
        <v>130</v>
      </c>
      <c r="D48" s="4" t="s">
        <v>48</v>
      </c>
      <c r="E48" s="2">
        <v>1</v>
      </c>
      <c r="F48" s="3" t="s">
        <v>77</v>
      </c>
      <c r="G48" s="2" t="s">
        <v>164</v>
      </c>
      <c r="H48" s="2">
        <v>0</v>
      </c>
      <c r="I48" s="3"/>
      <c r="K48" s="2">
        <v>0</v>
      </c>
      <c r="L48" s="3"/>
      <c r="N48" s="2">
        <v>0</v>
      </c>
      <c r="O48" s="3"/>
      <c r="T48" s="2">
        <f t="shared" si="2"/>
        <v>1</v>
      </c>
      <c r="U48" s="2">
        <f t="shared" si="1"/>
        <v>1</v>
      </c>
    </row>
    <row r="49" spans="1:21">
      <c r="A49" s="2">
        <v>50</v>
      </c>
      <c r="B49" s="2">
        <v>50</v>
      </c>
      <c r="C49" s="2" t="s">
        <v>131</v>
      </c>
      <c r="D49" s="2" t="s">
        <v>49</v>
      </c>
      <c r="E49" s="2">
        <v>0</v>
      </c>
      <c r="F49" s="3"/>
      <c r="H49" s="2">
        <v>0</v>
      </c>
      <c r="I49" s="3"/>
      <c r="K49" s="2">
        <v>0</v>
      </c>
      <c r="L49" s="3"/>
      <c r="N49" s="2">
        <v>0</v>
      </c>
      <c r="O49" s="3"/>
      <c r="Q49" s="2">
        <v>1</v>
      </c>
      <c r="R49" s="3" t="s">
        <v>223</v>
      </c>
      <c r="S49" s="3" t="s">
        <v>164</v>
      </c>
      <c r="T49" s="2">
        <f t="shared" si="2"/>
        <v>0</v>
      </c>
      <c r="U49" s="2">
        <f t="shared" si="1"/>
        <v>0</v>
      </c>
    </row>
    <row r="50" spans="1:21">
      <c r="A50" s="2">
        <v>51</v>
      </c>
      <c r="B50" s="2">
        <v>51</v>
      </c>
      <c r="C50" s="2" t="s">
        <v>132</v>
      </c>
      <c r="D50" s="2" t="s">
        <v>50</v>
      </c>
      <c r="E50" s="2">
        <v>0</v>
      </c>
      <c r="F50" s="3"/>
      <c r="H50" s="2">
        <v>0</v>
      </c>
      <c r="I50" s="3"/>
      <c r="K50" s="2">
        <v>0</v>
      </c>
      <c r="L50" s="3"/>
      <c r="N50" s="2">
        <v>0</v>
      </c>
      <c r="O50" s="3"/>
      <c r="T50" s="2">
        <f t="shared" si="2"/>
        <v>0</v>
      </c>
      <c r="U50" s="2">
        <f t="shared" si="1"/>
        <v>0</v>
      </c>
    </row>
    <row r="51" spans="1:21">
      <c r="A51" s="2">
        <v>53</v>
      </c>
      <c r="B51" s="2">
        <v>53</v>
      </c>
      <c r="C51" s="2" t="s">
        <v>133</v>
      </c>
      <c r="D51" s="2" t="s">
        <v>51</v>
      </c>
      <c r="E51" s="2">
        <v>1</v>
      </c>
      <c r="F51" s="3" t="s">
        <v>77</v>
      </c>
      <c r="G51" s="2" t="s">
        <v>164</v>
      </c>
      <c r="H51" s="2">
        <v>1</v>
      </c>
      <c r="I51" s="2" t="s">
        <v>78</v>
      </c>
      <c r="J51" s="2" t="s">
        <v>164</v>
      </c>
      <c r="K51" s="2">
        <v>1</v>
      </c>
      <c r="L51" s="3" t="s">
        <v>81</v>
      </c>
      <c r="M51" s="2" t="s">
        <v>164</v>
      </c>
      <c r="N51" s="2">
        <v>1</v>
      </c>
      <c r="O51" s="3" t="s">
        <v>203</v>
      </c>
      <c r="P51" s="3" t="s">
        <v>164</v>
      </c>
      <c r="Q51" s="2">
        <v>1</v>
      </c>
      <c r="R51" s="3" t="s">
        <v>223</v>
      </c>
      <c r="S51" s="3" t="s">
        <v>164</v>
      </c>
      <c r="T51" s="2">
        <f t="shared" si="2"/>
        <v>3</v>
      </c>
      <c r="U51" s="2">
        <f t="shared" si="1"/>
        <v>1</v>
      </c>
    </row>
    <row r="52" spans="1:21">
      <c r="A52" s="2">
        <v>54</v>
      </c>
      <c r="B52" s="2">
        <v>54</v>
      </c>
      <c r="C52" s="2" t="s">
        <v>134</v>
      </c>
      <c r="D52" s="2" t="s">
        <v>52</v>
      </c>
      <c r="E52" s="2">
        <v>1</v>
      </c>
      <c r="F52" s="3" t="s">
        <v>77</v>
      </c>
      <c r="G52" s="2" t="s">
        <v>164</v>
      </c>
      <c r="H52" s="2">
        <v>0</v>
      </c>
      <c r="K52" s="2">
        <v>0</v>
      </c>
      <c r="N52" s="2">
        <v>0</v>
      </c>
      <c r="T52" s="2">
        <f t="shared" si="2"/>
        <v>1</v>
      </c>
      <c r="U52" s="2">
        <f t="shared" si="1"/>
        <v>1</v>
      </c>
    </row>
    <row r="53" spans="1:21">
      <c r="A53" s="2">
        <v>55</v>
      </c>
      <c r="B53" s="2">
        <v>55</v>
      </c>
      <c r="C53" s="2" t="s">
        <v>135</v>
      </c>
      <c r="D53" s="2" t="s">
        <v>53</v>
      </c>
      <c r="E53" s="2">
        <v>1</v>
      </c>
      <c r="F53" s="3" t="s">
        <v>77</v>
      </c>
      <c r="G53" s="2" t="s">
        <v>164</v>
      </c>
      <c r="H53" s="2">
        <v>1</v>
      </c>
      <c r="I53" s="2" t="s">
        <v>78</v>
      </c>
      <c r="J53" s="2" t="s">
        <v>164</v>
      </c>
      <c r="K53" s="2">
        <v>1</v>
      </c>
      <c r="L53" s="3" t="s">
        <v>81</v>
      </c>
      <c r="M53" s="2" t="s">
        <v>164</v>
      </c>
      <c r="N53" s="2">
        <v>1</v>
      </c>
      <c r="O53" s="3" t="s">
        <v>203</v>
      </c>
      <c r="P53" s="3" t="s">
        <v>164</v>
      </c>
      <c r="Q53" s="2">
        <v>1</v>
      </c>
      <c r="R53" s="3" t="s">
        <v>223</v>
      </c>
      <c r="S53" s="3" t="s">
        <v>164</v>
      </c>
      <c r="T53" s="2">
        <f t="shared" si="2"/>
        <v>3</v>
      </c>
      <c r="U53" s="2">
        <f t="shared" si="1"/>
        <v>1</v>
      </c>
    </row>
    <row r="54" spans="1:21">
      <c r="A54" s="2">
        <v>56</v>
      </c>
      <c r="B54" s="2">
        <v>56</v>
      </c>
      <c r="C54" s="2" t="s">
        <v>136</v>
      </c>
      <c r="D54" s="2" t="s">
        <v>54</v>
      </c>
      <c r="E54" s="2">
        <v>0</v>
      </c>
      <c r="F54" s="3"/>
      <c r="H54" s="2">
        <v>0</v>
      </c>
      <c r="K54" s="2">
        <v>0</v>
      </c>
      <c r="N54" s="2">
        <v>0</v>
      </c>
      <c r="T54" s="2">
        <f t="shared" si="2"/>
        <v>0</v>
      </c>
      <c r="U54" s="2">
        <f t="shared" si="1"/>
        <v>0</v>
      </c>
    </row>
    <row r="55" spans="1:21">
      <c r="E55" s="2">
        <f>SUM(E2:E54)</f>
        <v>25</v>
      </c>
      <c r="H55" s="2">
        <f>SUM(H2:H54)</f>
        <v>25</v>
      </c>
      <c r="K55" s="2">
        <f>SUM(K2:K54)</f>
        <v>20</v>
      </c>
      <c r="N55" s="2">
        <f>SUM(N2:N54)</f>
        <v>30</v>
      </c>
      <c r="T55" s="2">
        <f t="shared" si="2"/>
        <v>70</v>
      </c>
      <c r="U55" s="2">
        <f>SUM(U2:U54)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DCDC-ECCA-F844-B972-8CF0EE610BD1}">
  <dimension ref="A1:R5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" sqref="K1:O1"/>
    </sheetView>
  </sheetViews>
  <sheetFormatPr baseColWidth="10" defaultColWidth="10.5" defaultRowHeight="13"/>
  <cols>
    <col min="1" max="2" width="5" style="2" bestFit="1" customWidth="1"/>
    <col min="3" max="3" width="6.6640625" style="2" bestFit="1" customWidth="1"/>
    <col min="4" max="4" width="14.83203125" style="2" bestFit="1" customWidth="1"/>
    <col min="5" max="5" width="8.6640625" style="2" bestFit="1" customWidth="1"/>
    <col min="6" max="6" width="10.33203125" style="2" bestFit="1" customWidth="1"/>
    <col min="7" max="7" width="11.33203125" style="2" bestFit="1" customWidth="1"/>
    <col min="8" max="8" width="8.6640625" style="2" bestFit="1" customWidth="1"/>
    <col min="9" max="9" width="10.33203125" style="2" bestFit="1" customWidth="1"/>
    <col min="10" max="10" width="11.33203125" style="2" bestFit="1" customWidth="1"/>
    <col min="11" max="11" width="8.6640625" style="2" bestFit="1" customWidth="1"/>
    <col min="12" max="12" width="10.33203125" style="2" bestFit="1" customWidth="1"/>
    <col min="13" max="13" width="11.33203125" style="2" bestFit="1" customWidth="1"/>
    <col min="14" max="14" width="10.33203125" style="2" bestFit="1" customWidth="1"/>
    <col min="15" max="15" width="7.6640625" style="2" bestFit="1" customWidth="1"/>
    <col min="16" max="16384" width="10.5" style="2"/>
  </cols>
  <sheetData>
    <row r="1" spans="1:18" s="5" customFormat="1" ht="28">
      <c r="A1" s="5" t="s">
        <v>82</v>
      </c>
      <c r="B1" s="5" t="s">
        <v>82</v>
      </c>
      <c r="C1" s="5" t="s">
        <v>83</v>
      </c>
      <c r="D1" s="5" t="s">
        <v>1</v>
      </c>
      <c r="E1" s="5" t="s">
        <v>167</v>
      </c>
      <c r="F1" s="5" t="s">
        <v>176</v>
      </c>
      <c r="G1" s="5" t="s">
        <v>168</v>
      </c>
      <c r="H1" s="5" t="s">
        <v>169</v>
      </c>
      <c r="I1" s="5" t="s">
        <v>177</v>
      </c>
      <c r="J1" s="5" t="s">
        <v>170</v>
      </c>
      <c r="K1" s="5" t="s">
        <v>171</v>
      </c>
      <c r="L1" s="5" t="s">
        <v>178</v>
      </c>
      <c r="M1" s="5" t="s">
        <v>172</v>
      </c>
      <c r="N1" s="5" t="s">
        <v>173</v>
      </c>
      <c r="O1" s="5" t="s">
        <v>174</v>
      </c>
      <c r="Q1" s="5" t="s">
        <v>175</v>
      </c>
      <c r="R1" s="5" t="s">
        <v>219</v>
      </c>
    </row>
    <row r="2" spans="1:18">
      <c r="A2" s="2">
        <v>1</v>
      </c>
      <c r="B2" s="2">
        <v>1</v>
      </c>
      <c r="C2" s="2" t="s">
        <v>84</v>
      </c>
      <c r="D2" s="2" t="s">
        <v>0</v>
      </c>
      <c r="E2" s="2">
        <v>0</v>
      </c>
      <c r="F2" s="3"/>
      <c r="H2" s="2">
        <v>0</v>
      </c>
      <c r="K2" s="2">
        <v>0</v>
      </c>
      <c r="N2" s="2">
        <f t="shared" ref="N2:N33" si="0">SUM(E2:K2)</f>
        <v>0</v>
      </c>
      <c r="O2" s="2">
        <f>IF(OR(E2=1,H2=1,K2=1),1,0)</f>
        <v>0</v>
      </c>
      <c r="Q2" s="2">
        <f>IF(AND(CG_States!K2=1,N2=1),1,0)</f>
        <v>0</v>
      </c>
      <c r="R2" s="2">
        <f>IF(AND(SGM_States!M2=1,N2=1),1,0)</f>
        <v>0</v>
      </c>
    </row>
    <row r="3" spans="1:18">
      <c r="A3" s="2">
        <v>2</v>
      </c>
      <c r="B3" s="2">
        <v>2</v>
      </c>
      <c r="C3" s="2" t="s">
        <v>85</v>
      </c>
      <c r="D3" s="2" t="s">
        <v>5</v>
      </c>
      <c r="E3" s="2">
        <v>0</v>
      </c>
      <c r="H3" s="2">
        <v>0</v>
      </c>
      <c r="K3" s="2">
        <v>0</v>
      </c>
      <c r="L3" s="3"/>
      <c r="N3" s="2">
        <f t="shared" si="0"/>
        <v>0</v>
      </c>
      <c r="O3" s="2">
        <f t="shared" ref="O3:O54" si="1">IF(OR(E3=1,H3=1,K3=1),1,0)</f>
        <v>0</v>
      </c>
      <c r="Q3" s="2">
        <f>IF(AND(CG_States!K3=1,N3=1),1,0)</f>
        <v>0</v>
      </c>
      <c r="R3" s="2">
        <f>IF(AND(SGM_States!M3=1,N3=1),1,0)</f>
        <v>0</v>
      </c>
    </row>
    <row r="4" spans="1:18">
      <c r="A4" s="2">
        <v>4</v>
      </c>
      <c r="B4" s="2">
        <v>4</v>
      </c>
      <c r="C4" s="2" t="s">
        <v>86</v>
      </c>
      <c r="D4" s="2" t="s">
        <v>6</v>
      </c>
      <c r="E4" s="2">
        <v>0</v>
      </c>
      <c r="H4" s="2">
        <v>0</v>
      </c>
      <c r="I4" s="3"/>
      <c r="K4" s="2">
        <v>0</v>
      </c>
      <c r="N4" s="2">
        <f t="shared" si="0"/>
        <v>0</v>
      </c>
      <c r="O4" s="2">
        <f t="shared" si="1"/>
        <v>0</v>
      </c>
      <c r="Q4" s="2">
        <f>IF(AND(CG_States!K4=1,N4=1),1,0)</f>
        <v>0</v>
      </c>
      <c r="R4" s="2">
        <f>IF(AND(SGM_States!M4=1,N4=1),1,0)</f>
        <v>0</v>
      </c>
    </row>
    <row r="5" spans="1:18">
      <c r="A5" s="2">
        <v>5</v>
      </c>
      <c r="B5" s="2">
        <v>5</v>
      </c>
      <c r="C5" s="2" t="s">
        <v>87</v>
      </c>
      <c r="D5" s="2" t="s">
        <v>7</v>
      </c>
      <c r="E5" s="2">
        <v>0</v>
      </c>
      <c r="H5" s="2">
        <v>0</v>
      </c>
      <c r="I5" s="3"/>
      <c r="K5" s="2">
        <v>0</v>
      </c>
      <c r="N5" s="2">
        <f t="shared" si="0"/>
        <v>0</v>
      </c>
      <c r="O5" s="2">
        <f t="shared" si="1"/>
        <v>0</v>
      </c>
      <c r="Q5" s="2">
        <f>IF(AND(CG_States!K5=1,N5=1),1,0)</f>
        <v>0</v>
      </c>
      <c r="R5" s="2">
        <f>IF(AND(SGM_States!M5=1,N5=1),1,0)</f>
        <v>0</v>
      </c>
    </row>
    <row r="6" spans="1:18">
      <c r="A6" s="2">
        <v>6</v>
      </c>
      <c r="B6" s="2">
        <v>6</v>
      </c>
      <c r="C6" s="2" t="s">
        <v>88</v>
      </c>
      <c r="D6" s="2" t="s">
        <v>8</v>
      </c>
      <c r="E6" s="2">
        <v>0</v>
      </c>
      <c r="H6" s="2">
        <v>0</v>
      </c>
      <c r="I6" s="3"/>
      <c r="K6" s="2">
        <v>0</v>
      </c>
      <c r="L6" s="3"/>
      <c r="N6" s="2">
        <f t="shared" si="0"/>
        <v>0</v>
      </c>
      <c r="O6" s="2">
        <f t="shared" si="1"/>
        <v>0</v>
      </c>
      <c r="Q6" s="2">
        <f>IF(AND(CG_States!K6=1,N6=1),1,0)</f>
        <v>0</v>
      </c>
      <c r="R6" s="2">
        <f>IF(AND(SGM_States!M6=1,N6=1),1,0)</f>
        <v>0</v>
      </c>
    </row>
    <row r="7" spans="1:18">
      <c r="A7" s="2">
        <v>8</v>
      </c>
      <c r="B7" s="2">
        <v>8</v>
      </c>
      <c r="C7" s="2" t="s">
        <v>89</v>
      </c>
      <c r="D7" s="2" t="s">
        <v>9</v>
      </c>
      <c r="E7" s="2">
        <v>0</v>
      </c>
      <c r="F7" s="3"/>
      <c r="H7" s="2">
        <v>0</v>
      </c>
      <c r="K7" s="2">
        <v>1</v>
      </c>
      <c r="L7" s="2" t="s">
        <v>150</v>
      </c>
      <c r="M7" s="2" t="s">
        <v>165</v>
      </c>
      <c r="N7" s="2">
        <f t="shared" si="0"/>
        <v>1</v>
      </c>
      <c r="O7" s="2">
        <f t="shared" si="1"/>
        <v>1</v>
      </c>
      <c r="Q7" s="2">
        <f>IF(AND(CG_States!K7=1,N7=1),1,0)</f>
        <v>0</v>
      </c>
      <c r="R7" s="2">
        <f>IF(AND(SGM_States!M7=1,N7=1),1,0)</f>
        <v>0</v>
      </c>
    </row>
    <row r="8" spans="1:18">
      <c r="A8" s="2">
        <v>9</v>
      </c>
      <c r="B8" s="2">
        <v>9</v>
      </c>
      <c r="C8" s="2" t="s">
        <v>90</v>
      </c>
      <c r="D8" s="2" t="s">
        <v>10</v>
      </c>
      <c r="E8" s="2">
        <v>0</v>
      </c>
      <c r="F8" s="3"/>
      <c r="H8" s="2">
        <v>0</v>
      </c>
      <c r="K8" s="2">
        <v>0</v>
      </c>
      <c r="L8" s="3"/>
      <c r="N8" s="2">
        <f t="shared" si="0"/>
        <v>0</v>
      </c>
      <c r="O8" s="2">
        <f t="shared" si="1"/>
        <v>0</v>
      </c>
      <c r="Q8" s="2">
        <f>IF(AND(CG_States!K8=1,N8=1),1,0)</f>
        <v>0</v>
      </c>
      <c r="R8" s="2">
        <f>IF(AND(SGM_States!M8=1,N8=1),1,0)</f>
        <v>0</v>
      </c>
    </row>
    <row r="9" spans="1:18">
      <c r="A9" s="2">
        <v>10</v>
      </c>
      <c r="B9" s="2">
        <v>10</v>
      </c>
      <c r="C9" s="2" t="s">
        <v>91</v>
      </c>
      <c r="D9" s="2" t="s">
        <v>11</v>
      </c>
      <c r="E9" s="2">
        <v>0</v>
      </c>
      <c r="F9" s="3"/>
      <c r="H9" s="2">
        <v>0</v>
      </c>
      <c r="I9" s="3"/>
      <c r="K9" s="2">
        <v>0</v>
      </c>
      <c r="L9" s="3"/>
      <c r="N9" s="2">
        <f t="shared" si="0"/>
        <v>0</v>
      </c>
      <c r="O9" s="2">
        <f t="shared" si="1"/>
        <v>0</v>
      </c>
      <c r="Q9" s="2">
        <f>IF(AND(CG_States!K9=1,N9=1),1,0)</f>
        <v>0</v>
      </c>
      <c r="R9" s="2">
        <f>IF(AND(SGM_States!M9=1,N9=1),1,0)</f>
        <v>0</v>
      </c>
    </row>
    <row r="10" spans="1:18">
      <c r="A10" s="2">
        <v>11</v>
      </c>
      <c r="B10" s="2">
        <v>11</v>
      </c>
      <c r="C10" s="2" t="s">
        <v>92</v>
      </c>
      <c r="D10" s="2" t="s">
        <v>12</v>
      </c>
      <c r="E10" s="2">
        <v>0</v>
      </c>
      <c r="H10" s="2">
        <v>0</v>
      </c>
      <c r="I10" s="3"/>
      <c r="K10" s="2">
        <v>0</v>
      </c>
      <c r="N10" s="2">
        <f t="shared" si="0"/>
        <v>0</v>
      </c>
      <c r="O10" s="2">
        <f t="shared" si="1"/>
        <v>0</v>
      </c>
      <c r="Q10" s="2">
        <f>IF(AND(CG_States!K10=1,N10=1),1,0)</f>
        <v>0</v>
      </c>
      <c r="R10" s="2">
        <f>IF(AND(SGM_States!M10=1,N10=1),1,0)</f>
        <v>0</v>
      </c>
    </row>
    <row r="11" spans="1:18">
      <c r="A11" s="2">
        <v>12</v>
      </c>
      <c r="B11" s="2">
        <v>12</v>
      </c>
      <c r="C11" s="2" t="s">
        <v>93</v>
      </c>
      <c r="D11" s="2" t="s">
        <v>13</v>
      </c>
      <c r="E11" s="2">
        <v>0</v>
      </c>
      <c r="F11" s="3"/>
      <c r="H11" s="2">
        <v>0</v>
      </c>
      <c r="K11" s="2">
        <v>1</v>
      </c>
      <c r="L11" s="3" t="s">
        <v>81</v>
      </c>
      <c r="M11" s="2" t="s">
        <v>164</v>
      </c>
      <c r="N11" s="2">
        <f t="shared" si="0"/>
        <v>1</v>
      </c>
      <c r="O11" s="2">
        <f t="shared" si="1"/>
        <v>1</v>
      </c>
      <c r="Q11" s="2">
        <f>IF(AND(CG_States!K11=1,N11=1),1,0)</f>
        <v>0</v>
      </c>
      <c r="R11" s="2">
        <f>IF(AND(SGM_States!M11=1,N11=1),1,0)</f>
        <v>1</v>
      </c>
    </row>
    <row r="12" spans="1:18">
      <c r="A12" s="2">
        <v>13</v>
      </c>
      <c r="B12" s="2">
        <v>13</v>
      </c>
      <c r="C12" s="2" t="s">
        <v>94</v>
      </c>
      <c r="D12" s="2" t="s">
        <v>14</v>
      </c>
      <c r="E12" s="2">
        <v>0</v>
      </c>
      <c r="F12" s="3"/>
      <c r="H12" s="2">
        <v>0</v>
      </c>
      <c r="K12" s="2">
        <v>1</v>
      </c>
      <c r="L12" s="3" t="s">
        <v>81</v>
      </c>
      <c r="M12" s="2" t="s">
        <v>164</v>
      </c>
      <c r="N12" s="2">
        <f t="shared" si="0"/>
        <v>1</v>
      </c>
      <c r="O12" s="2">
        <f t="shared" si="1"/>
        <v>1</v>
      </c>
      <c r="Q12" s="2">
        <f>IF(AND(CG_States!K12=1,N12=1),1,0)</f>
        <v>0</v>
      </c>
      <c r="R12" s="2">
        <f>IF(AND(SGM_States!M12=1,N12=1),1,0)</f>
        <v>1</v>
      </c>
    </row>
    <row r="13" spans="1:18">
      <c r="A13" s="2">
        <v>66</v>
      </c>
      <c r="B13" s="2">
        <v>66</v>
      </c>
      <c r="C13" s="2" t="s">
        <v>95</v>
      </c>
      <c r="D13" s="2" t="s">
        <v>63</v>
      </c>
      <c r="E13" s="2">
        <v>0</v>
      </c>
      <c r="H13" s="2">
        <v>0</v>
      </c>
      <c r="I13" s="3"/>
      <c r="K13" s="2">
        <v>0</v>
      </c>
      <c r="L13" s="3"/>
      <c r="N13" s="2">
        <f t="shared" si="0"/>
        <v>0</v>
      </c>
      <c r="O13" s="2">
        <f t="shared" si="1"/>
        <v>0</v>
      </c>
      <c r="Q13" s="2">
        <f>IF(AND(CG_States!K13=1,N13=1),1,0)</f>
        <v>0</v>
      </c>
      <c r="R13" s="2">
        <f>IF(AND(SGM_States!M13=1,N13=1),1,0)</f>
        <v>0</v>
      </c>
    </row>
    <row r="14" spans="1:18">
      <c r="A14" s="2">
        <v>15</v>
      </c>
      <c r="B14" s="2">
        <v>15</v>
      </c>
      <c r="C14" s="2" t="s">
        <v>96</v>
      </c>
      <c r="D14" s="2" t="s">
        <v>15</v>
      </c>
      <c r="E14" s="2">
        <v>0</v>
      </c>
      <c r="F14" s="3"/>
      <c r="H14" s="2">
        <v>0</v>
      </c>
      <c r="K14" s="2">
        <v>0</v>
      </c>
      <c r="L14" s="3"/>
      <c r="N14" s="2">
        <f t="shared" si="0"/>
        <v>0</v>
      </c>
      <c r="O14" s="2">
        <f t="shared" si="1"/>
        <v>0</v>
      </c>
      <c r="Q14" s="2">
        <f>IF(AND(CG_States!K14=1,N14=1),1,0)</f>
        <v>0</v>
      </c>
      <c r="R14" s="2">
        <f>IF(AND(SGM_States!M14=1,N14=1),1,0)</f>
        <v>0</v>
      </c>
    </row>
    <row r="15" spans="1:18">
      <c r="A15" s="2">
        <v>16</v>
      </c>
      <c r="B15" s="2">
        <v>16</v>
      </c>
      <c r="C15" s="2" t="s">
        <v>97</v>
      </c>
      <c r="D15" s="2" t="s">
        <v>16</v>
      </c>
      <c r="E15" s="2">
        <v>0</v>
      </c>
      <c r="F15" s="3"/>
      <c r="H15" s="2">
        <v>0</v>
      </c>
      <c r="K15" s="2">
        <v>0</v>
      </c>
      <c r="L15" s="3"/>
      <c r="N15" s="2">
        <f t="shared" si="0"/>
        <v>0</v>
      </c>
      <c r="O15" s="2">
        <f t="shared" si="1"/>
        <v>0</v>
      </c>
      <c r="Q15" s="2">
        <f>IF(AND(CG_States!K15=1,N15=1),1,0)</f>
        <v>0</v>
      </c>
      <c r="R15" s="2">
        <f>IF(AND(SGM_States!M15=1,N15=1),1,0)</f>
        <v>0</v>
      </c>
    </row>
    <row r="16" spans="1:18">
      <c r="A16" s="2">
        <v>17</v>
      </c>
      <c r="B16" s="2">
        <v>17</v>
      </c>
      <c r="C16" s="2" t="s">
        <v>98</v>
      </c>
      <c r="D16" s="2" t="s">
        <v>17</v>
      </c>
      <c r="E16" s="2">
        <v>0</v>
      </c>
      <c r="F16" s="3"/>
      <c r="H16" s="2">
        <v>0</v>
      </c>
      <c r="K16" s="2">
        <v>0</v>
      </c>
      <c r="L16" s="3"/>
      <c r="N16" s="2">
        <f t="shared" si="0"/>
        <v>0</v>
      </c>
      <c r="O16" s="2">
        <f t="shared" si="1"/>
        <v>0</v>
      </c>
      <c r="Q16" s="2">
        <f>IF(AND(CG_States!K16=1,N16=1),1,0)</f>
        <v>0</v>
      </c>
      <c r="R16" s="2">
        <f>IF(AND(SGM_States!M16=1,N16=1),1,0)</f>
        <v>0</v>
      </c>
    </row>
    <row r="17" spans="1:18">
      <c r="A17" s="2">
        <v>18</v>
      </c>
      <c r="B17" s="2">
        <v>18</v>
      </c>
      <c r="C17" s="2" t="s">
        <v>99</v>
      </c>
      <c r="D17" s="2" t="s">
        <v>18</v>
      </c>
      <c r="E17" s="2">
        <v>0</v>
      </c>
      <c r="F17" s="3"/>
      <c r="H17" s="2">
        <v>0</v>
      </c>
      <c r="I17" s="3"/>
      <c r="K17" s="2">
        <v>0</v>
      </c>
      <c r="L17" s="3"/>
      <c r="N17" s="2">
        <f t="shared" si="0"/>
        <v>0</v>
      </c>
      <c r="O17" s="2">
        <f t="shared" si="1"/>
        <v>0</v>
      </c>
      <c r="Q17" s="2">
        <f>IF(AND(CG_States!K17=1,N17=1),1,0)</f>
        <v>0</v>
      </c>
      <c r="R17" s="2">
        <f>IF(AND(SGM_States!M17=1,N17=1),1,0)</f>
        <v>0</v>
      </c>
    </row>
    <row r="18" spans="1:18">
      <c r="A18" s="2">
        <v>19</v>
      </c>
      <c r="B18" s="2">
        <v>19</v>
      </c>
      <c r="C18" s="2" t="s">
        <v>100</v>
      </c>
      <c r="D18" s="2" t="s">
        <v>19</v>
      </c>
      <c r="E18" s="2">
        <v>0</v>
      </c>
      <c r="F18" s="3"/>
      <c r="H18" s="2">
        <v>0</v>
      </c>
      <c r="I18" s="3"/>
      <c r="K18" s="2">
        <v>1</v>
      </c>
      <c r="L18" s="3" t="s">
        <v>81</v>
      </c>
      <c r="M18" s="2" t="s">
        <v>164</v>
      </c>
      <c r="N18" s="2">
        <f t="shared" si="0"/>
        <v>1</v>
      </c>
      <c r="O18" s="2">
        <f t="shared" si="1"/>
        <v>1</v>
      </c>
      <c r="Q18" s="2">
        <f>IF(AND(CG_States!K18=1,N18=1),1,0)</f>
        <v>1</v>
      </c>
      <c r="R18" s="2">
        <f>IF(AND(SGM_States!M18=1,N18=1),1,0)</f>
        <v>0</v>
      </c>
    </row>
    <row r="19" spans="1:18">
      <c r="A19" s="2">
        <v>20</v>
      </c>
      <c r="B19" s="2">
        <v>20</v>
      </c>
      <c r="C19" s="2" t="s">
        <v>101</v>
      </c>
      <c r="D19" s="2" t="s">
        <v>20</v>
      </c>
      <c r="E19" s="2">
        <v>0</v>
      </c>
      <c r="F19" s="3"/>
      <c r="H19" s="2">
        <v>0</v>
      </c>
      <c r="K19" s="2">
        <v>0</v>
      </c>
      <c r="L19" s="3"/>
      <c r="N19" s="2">
        <f t="shared" si="0"/>
        <v>0</v>
      </c>
      <c r="O19" s="2">
        <f t="shared" si="1"/>
        <v>0</v>
      </c>
      <c r="Q19" s="2">
        <f>IF(AND(CG_States!K19=1,N19=1),1,0)</f>
        <v>0</v>
      </c>
      <c r="R19" s="2">
        <f>IF(AND(SGM_States!M19=1,N19=1),1,0)</f>
        <v>0</v>
      </c>
    </row>
    <row r="20" spans="1:18">
      <c r="A20" s="2">
        <v>21</v>
      </c>
      <c r="B20" s="2">
        <v>21</v>
      </c>
      <c r="C20" s="2" t="s">
        <v>102</v>
      </c>
      <c r="D20" s="2" t="s">
        <v>21</v>
      </c>
      <c r="E20" s="2">
        <v>0</v>
      </c>
      <c r="F20" s="3"/>
      <c r="H20" s="2">
        <v>0</v>
      </c>
      <c r="I20" s="3"/>
      <c r="K20" s="2">
        <v>1</v>
      </c>
      <c r="L20" s="3" t="s">
        <v>81</v>
      </c>
      <c r="M20" s="2" t="s">
        <v>164</v>
      </c>
      <c r="N20" s="2">
        <f t="shared" si="0"/>
        <v>1</v>
      </c>
      <c r="O20" s="2">
        <f t="shared" si="1"/>
        <v>1</v>
      </c>
      <c r="Q20" s="2">
        <f>IF(AND(CG_States!K20=1,N20=1),1,0)</f>
        <v>0</v>
      </c>
      <c r="R20" s="2">
        <f>IF(AND(SGM_States!M20=1,N20=1),1,0)</f>
        <v>1</v>
      </c>
    </row>
    <row r="21" spans="1:18">
      <c r="A21" s="2">
        <v>22</v>
      </c>
      <c r="B21" s="2">
        <v>22</v>
      </c>
      <c r="C21" s="2" t="s">
        <v>103</v>
      </c>
      <c r="D21" s="2" t="s">
        <v>22</v>
      </c>
      <c r="E21" s="2">
        <v>0</v>
      </c>
      <c r="F21" s="3"/>
      <c r="H21" s="2">
        <v>0</v>
      </c>
      <c r="K21" s="2">
        <v>0</v>
      </c>
      <c r="L21" s="3"/>
      <c r="N21" s="2">
        <f t="shared" si="0"/>
        <v>0</v>
      </c>
      <c r="O21" s="2">
        <f t="shared" si="1"/>
        <v>0</v>
      </c>
      <c r="Q21" s="2">
        <f>IF(AND(CG_States!K21=1,N21=1),1,0)</f>
        <v>0</v>
      </c>
      <c r="R21" s="2">
        <f>IF(AND(SGM_States!M21=1,N21=1),1,0)</f>
        <v>0</v>
      </c>
    </row>
    <row r="22" spans="1:18">
      <c r="A22" s="2">
        <v>23</v>
      </c>
      <c r="B22" s="2">
        <v>23</v>
      </c>
      <c r="C22" s="2" t="s">
        <v>104</v>
      </c>
      <c r="D22" s="2" t="s">
        <v>23</v>
      </c>
      <c r="E22" s="2">
        <v>0</v>
      </c>
      <c r="F22" s="3"/>
      <c r="H22" s="2">
        <v>0</v>
      </c>
      <c r="K22" s="2">
        <v>0</v>
      </c>
      <c r="N22" s="2">
        <f t="shared" si="0"/>
        <v>0</v>
      </c>
      <c r="O22" s="2">
        <f t="shared" si="1"/>
        <v>0</v>
      </c>
      <c r="Q22" s="2">
        <f>IF(AND(CG_States!K22=1,N22=1),1,0)</f>
        <v>0</v>
      </c>
      <c r="R22" s="2">
        <f>IF(AND(SGM_States!M22=1,N22=1),1,0)</f>
        <v>0</v>
      </c>
    </row>
    <row r="23" spans="1:18">
      <c r="A23" s="2">
        <v>24</v>
      </c>
      <c r="B23" s="2">
        <v>24</v>
      </c>
      <c r="C23" s="2" t="s">
        <v>105</v>
      </c>
      <c r="D23" s="2" t="s">
        <v>24</v>
      </c>
      <c r="E23" s="2">
        <v>0</v>
      </c>
      <c r="F23" s="3"/>
      <c r="H23" s="2">
        <v>0</v>
      </c>
      <c r="K23" s="2">
        <v>1</v>
      </c>
      <c r="L23" s="3" t="s">
        <v>151</v>
      </c>
      <c r="M23" s="2" t="s">
        <v>166</v>
      </c>
      <c r="N23" s="2">
        <f t="shared" si="0"/>
        <v>1</v>
      </c>
      <c r="O23" s="2">
        <f t="shared" si="1"/>
        <v>1</v>
      </c>
      <c r="Q23" s="2">
        <f>IF(AND(CG_States!K23=1,N23=1),1,0)</f>
        <v>0</v>
      </c>
      <c r="R23" s="2">
        <f>IF(AND(SGM_States!M23=1,N23=1),1,0)</f>
        <v>1</v>
      </c>
    </row>
    <row r="24" spans="1:18">
      <c r="A24" s="2">
        <v>25</v>
      </c>
      <c r="B24" s="2">
        <v>25</v>
      </c>
      <c r="C24" s="2" t="s">
        <v>106</v>
      </c>
      <c r="D24" s="2" t="s">
        <v>25</v>
      </c>
      <c r="E24" s="2">
        <v>0</v>
      </c>
      <c r="F24" s="3"/>
      <c r="H24" s="2">
        <v>0</v>
      </c>
      <c r="K24" s="2">
        <v>1</v>
      </c>
      <c r="L24" s="3" t="s">
        <v>81</v>
      </c>
      <c r="M24" s="2" t="s">
        <v>164</v>
      </c>
      <c r="N24" s="2">
        <f t="shared" si="0"/>
        <v>1</v>
      </c>
      <c r="O24" s="2">
        <f t="shared" si="1"/>
        <v>1</v>
      </c>
      <c r="Q24" s="2">
        <f>IF(AND(CG_States!K24=1,N24=1),1,0)</f>
        <v>1</v>
      </c>
      <c r="R24" s="2">
        <f>IF(AND(SGM_States!M24=1,N24=1),1,0)</f>
        <v>0</v>
      </c>
    </row>
    <row r="25" spans="1:18">
      <c r="A25" s="2">
        <v>26</v>
      </c>
      <c r="B25" s="2">
        <v>26</v>
      </c>
      <c r="C25" s="2" t="s">
        <v>107</v>
      </c>
      <c r="D25" s="2" t="s">
        <v>26</v>
      </c>
      <c r="E25" s="2">
        <v>0</v>
      </c>
      <c r="F25" s="3"/>
      <c r="H25" s="2">
        <v>0</v>
      </c>
      <c r="K25" s="2">
        <v>0</v>
      </c>
      <c r="L25" s="3"/>
      <c r="N25" s="2">
        <f t="shared" si="0"/>
        <v>0</v>
      </c>
      <c r="O25" s="2">
        <f t="shared" si="1"/>
        <v>0</v>
      </c>
      <c r="Q25" s="2">
        <f>IF(AND(CG_States!K25=1,N25=1),1,0)</f>
        <v>0</v>
      </c>
      <c r="R25" s="2">
        <f>IF(AND(SGM_States!M25=1,N25=1),1,0)</f>
        <v>0</v>
      </c>
    </row>
    <row r="26" spans="1:18">
      <c r="A26" s="2">
        <v>27</v>
      </c>
      <c r="B26" s="2">
        <v>27</v>
      </c>
      <c r="C26" s="2" t="s">
        <v>108</v>
      </c>
      <c r="D26" s="2" t="s">
        <v>27</v>
      </c>
      <c r="E26" s="2">
        <v>0</v>
      </c>
      <c r="F26" s="3"/>
      <c r="H26" s="2">
        <v>0</v>
      </c>
      <c r="K26" s="2">
        <v>1</v>
      </c>
      <c r="L26" s="3" t="s">
        <v>81</v>
      </c>
      <c r="M26" s="2" t="s">
        <v>164</v>
      </c>
      <c r="N26" s="2">
        <f t="shared" si="0"/>
        <v>1</v>
      </c>
      <c r="O26" s="2">
        <f t="shared" si="1"/>
        <v>1</v>
      </c>
      <c r="Q26" s="2">
        <f>IF(AND(CG_States!K26=1,N26=1),1,0)</f>
        <v>0</v>
      </c>
      <c r="R26" s="2">
        <f>IF(AND(SGM_States!M26=1,N26=1),1,0)</f>
        <v>1</v>
      </c>
    </row>
    <row r="27" spans="1:18">
      <c r="A27" s="2">
        <v>28</v>
      </c>
      <c r="B27" s="2">
        <v>28</v>
      </c>
      <c r="C27" s="2" t="s">
        <v>109</v>
      </c>
      <c r="D27" s="2" t="s">
        <v>28</v>
      </c>
      <c r="E27" s="2">
        <v>0</v>
      </c>
      <c r="F27" s="3"/>
      <c r="H27" s="2">
        <v>0</v>
      </c>
      <c r="K27" s="2">
        <v>1</v>
      </c>
      <c r="L27" s="3" t="s">
        <v>81</v>
      </c>
      <c r="M27" s="2" t="s">
        <v>164</v>
      </c>
      <c r="N27" s="2">
        <f t="shared" si="0"/>
        <v>1</v>
      </c>
      <c r="O27" s="2">
        <f t="shared" si="1"/>
        <v>1</v>
      </c>
      <c r="Q27" s="2">
        <f>IF(AND(CG_States!K27=1,N27=1),1,0)</f>
        <v>0</v>
      </c>
      <c r="R27" s="2">
        <f>IF(AND(SGM_States!M27=1,N27=1),1,0)</f>
        <v>0</v>
      </c>
    </row>
    <row r="28" spans="1:18">
      <c r="A28" s="2">
        <v>29</v>
      </c>
      <c r="B28" s="2">
        <v>29</v>
      </c>
      <c r="C28" s="2" t="s">
        <v>110</v>
      </c>
      <c r="D28" s="2" t="s">
        <v>29</v>
      </c>
      <c r="E28" s="2">
        <v>0</v>
      </c>
      <c r="F28" s="3"/>
      <c r="H28" s="2">
        <v>0</v>
      </c>
      <c r="I28" s="3"/>
      <c r="K28" s="2">
        <v>0</v>
      </c>
      <c r="N28" s="2">
        <f t="shared" si="0"/>
        <v>0</v>
      </c>
      <c r="O28" s="2">
        <f t="shared" si="1"/>
        <v>0</v>
      </c>
      <c r="Q28" s="2">
        <f>IF(AND(CG_States!K28=1,N28=1),1,0)</f>
        <v>0</v>
      </c>
      <c r="R28" s="2">
        <f>IF(AND(SGM_States!M28=1,N28=1),1,0)</f>
        <v>0</v>
      </c>
    </row>
    <row r="29" spans="1:18">
      <c r="A29" s="2">
        <v>30</v>
      </c>
      <c r="B29" s="2">
        <v>30</v>
      </c>
      <c r="C29" s="2" t="s">
        <v>111</v>
      </c>
      <c r="D29" s="2" t="s">
        <v>30</v>
      </c>
      <c r="E29" s="2">
        <v>0</v>
      </c>
      <c r="F29" s="3"/>
      <c r="H29" s="2">
        <v>0</v>
      </c>
      <c r="K29" s="2">
        <v>0</v>
      </c>
      <c r="L29" s="3"/>
      <c r="N29" s="2">
        <f t="shared" si="0"/>
        <v>0</v>
      </c>
      <c r="O29" s="2">
        <f t="shared" si="1"/>
        <v>0</v>
      </c>
      <c r="Q29" s="2">
        <f>IF(AND(CG_States!K29=1,N29=1),1,0)</f>
        <v>0</v>
      </c>
      <c r="R29" s="2">
        <f>IF(AND(SGM_States!M29=1,N29=1),1,0)</f>
        <v>0</v>
      </c>
    </row>
    <row r="30" spans="1:18">
      <c r="A30" s="2">
        <v>32</v>
      </c>
      <c r="B30" s="2">
        <v>31</v>
      </c>
      <c r="C30" s="2" t="s">
        <v>112</v>
      </c>
      <c r="D30" s="2" t="s">
        <v>31</v>
      </c>
      <c r="E30" s="2">
        <v>0</v>
      </c>
      <c r="F30" s="3"/>
      <c r="H30" s="2">
        <v>0</v>
      </c>
      <c r="I30" s="3"/>
      <c r="K30" s="2">
        <v>0</v>
      </c>
      <c r="L30" s="3"/>
      <c r="N30" s="2">
        <f t="shared" si="0"/>
        <v>0</v>
      </c>
      <c r="O30" s="2">
        <f t="shared" si="1"/>
        <v>0</v>
      </c>
      <c r="Q30" s="2">
        <f>IF(AND(CG_States!K30=1,N30=1),1,0)</f>
        <v>0</v>
      </c>
      <c r="R30" s="2">
        <f>IF(AND(SGM_States!M30=1,N30=1),1,0)</f>
        <v>0</v>
      </c>
    </row>
    <row r="31" spans="1:18">
      <c r="A31" s="2">
        <v>32</v>
      </c>
      <c r="B31" s="2">
        <v>32</v>
      </c>
      <c r="C31" s="2" t="s">
        <v>113</v>
      </c>
      <c r="D31" s="2" t="s">
        <v>32</v>
      </c>
      <c r="E31" s="2">
        <v>0</v>
      </c>
      <c r="F31" s="3"/>
      <c r="H31" s="2">
        <v>0</v>
      </c>
      <c r="I31" s="3"/>
      <c r="K31" s="2">
        <v>0</v>
      </c>
      <c r="L31" s="3"/>
      <c r="N31" s="2">
        <f t="shared" si="0"/>
        <v>0</v>
      </c>
      <c r="O31" s="2">
        <f t="shared" si="1"/>
        <v>0</v>
      </c>
      <c r="Q31" s="2">
        <f>IF(AND(CG_States!K31=1,N31=1),1,0)</f>
        <v>0</v>
      </c>
      <c r="R31" s="2">
        <f>IF(AND(SGM_States!M31=1,N31=1),1,0)</f>
        <v>0</v>
      </c>
    </row>
    <row r="32" spans="1:18">
      <c r="A32" s="2">
        <v>33</v>
      </c>
      <c r="B32" s="2">
        <v>33</v>
      </c>
      <c r="C32" s="2" t="s">
        <v>114</v>
      </c>
      <c r="D32" s="2" t="s">
        <v>33</v>
      </c>
      <c r="E32" s="2">
        <v>0</v>
      </c>
      <c r="F32" s="3"/>
      <c r="H32" s="2">
        <v>0</v>
      </c>
      <c r="K32" s="2">
        <v>1</v>
      </c>
      <c r="L32" s="3" t="s">
        <v>81</v>
      </c>
      <c r="M32" s="2" t="s">
        <v>164</v>
      </c>
      <c r="N32" s="2">
        <f t="shared" si="0"/>
        <v>1</v>
      </c>
      <c r="O32" s="2">
        <f t="shared" si="1"/>
        <v>1</v>
      </c>
      <c r="Q32" s="2">
        <f>IF(AND(CG_States!K32=1,N32=1),1,0)</f>
        <v>1</v>
      </c>
      <c r="R32" s="2">
        <f>IF(AND(SGM_States!M32=1,N32=1),1,0)</f>
        <v>0</v>
      </c>
    </row>
    <row r="33" spans="1:18">
      <c r="A33" s="2">
        <v>34</v>
      </c>
      <c r="B33" s="2">
        <v>34</v>
      </c>
      <c r="C33" s="2" t="s">
        <v>115</v>
      </c>
      <c r="D33" s="4" t="s">
        <v>34</v>
      </c>
      <c r="E33" s="2">
        <v>0</v>
      </c>
      <c r="F33" s="3"/>
      <c r="H33" s="2">
        <v>0</v>
      </c>
      <c r="K33" s="2">
        <v>0</v>
      </c>
      <c r="L33" s="3"/>
      <c r="N33" s="2">
        <f t="shared" si="0"/>
        <v>0</v>
      </c>
      <c r="O33" s="2">
        <f t="shared" si="1"/>
        <v>0</v>
      </c>
      <c r="Q33" s="2">
        <f>IF(AND(CG_States!K33=1,N33=1),1,0)</f>
        <v>0</v>
      </c>
      <c r="R33" s="2">
        <f>IF(AND(SGM_States!M33=1,N33=1),1,0)</f>
        <v>0</v>
      </c>
    </row>
    <row r="34" spans="1:18">
      <c r="A34" s="2">
        <v>35</v>
      </c>
      <c r="B34" s="2">
        <v>35</v>
      </c>
      <c r="C34" s="2" t="s">
        <v>116</v>
      </c>
      <c r="D34" s="2" t="s">
        <v>35</v>
      </c>
      <c r="E34" s="2">
        <v>0</v>
      </c>
      <c r="F34" s="3"/>
      <c r="H34" s="2">
        <v>0</v>
      </c>
      <c r="K34" s="2">
        <v>0</v>
      </c>
      <c r="L34" s="3"/>
      <c r="N34" s="2">
        <f t="shared" ref="N34:N55" si="2">SUM(E34:K34)</f>
        <v>0</v>
      </c>
      <c r="O34" s="2">
        <f t="shared" si="1"/>
        <v>0</v>
      </c>
      <c r="Q34" s="2">
        <f>IF(AND(CG_States!K34=1,N34=1),1,0)</f>
        <v>0</v>
      </c>
      <c r="R34" s="2">
        <f>IF(AND(SGM_States!M34=1,N34=1),1,0)</f>
        <v>0</v>
      </c>
    </row>
    <row r="35" spans="1:18">
      <c r="A35" s="2">
        <v>36</v>
      </c>
      <c r="B35" s="2">
        <v>36</v>
      </c>
      <c r="C35" s="2" t="s">
        <v>117</v>
      </c>
      <c r="D35" s="4" t="s">
        <v>36</v>
      </c>
      <c r="E35" s="2">
        <v>0</v>
      </c>
      <c r="F35" s="3"/>
      <c r="H35" s="2">
        <v>0</v>
      </c>
      <c r="K35" s="2">
        <v>0</v>
      </c>
      <c r="L35" s="3"/>
      <c r="N35" s="2">
        <f t="shared" si="2"/>
        <v>0</v>
      </c>
      <c r="O35" s="2">
        <f t="shared" si="1"/>
        <v>0</v>
      </c>
      <c r="Q35" s="2">
        <f>IF(AND(CG_States!K35=1,N35=1),1,0)</f>
        <v>0</v>
      </c>
      <c r="R35" s="2">
        <f>IF(AND(SGM_States!M35=1,N35=1),1,0)</f>
        <v>0</v>
      </c>
    </row>
    <row r="36" spans="1:18">
      <c r="A36" s="2">
        <v>37</v>
      </c>
      <c r="B36" s="2">
        <v>37</v>
      </c>
      <c r="C36" s="2" t="s">
        <v>118</v>
      </c>
      <c r="D36" s="2" t="s">
        <v>37</v>
      </c>
      <c r="E36" s="2">
        <v>0</v>
      </c>
      <c r="F36" s="3"/>
      <c r="H36" s="2">
        <v>0</v>
      </c>
      <c r="K36" s="2">
        <v>0</v>
      </c>
      <c r="L36" s="3"/>
      <c r="N36" s="2">
        <f t="shared" si="2"/>
        <v>0</v>
      </c>
      <c r="O36" s="2">
        <f t="shared" si="1"/>
        <v>0</v>
      </c>
      <c r="Q36" s="2">
        <f>IF(AND(CG_States!K36=1,N36=1),1,0)</f>
        <v>0</v>
      </c>
      <c r="R36" s="2">
        <f>IF(AND(SGM_States!M36=1,N36=1),1,0)</f>
        <v>0</v>
      </c>
    </row>
    <row r="37" spans="1:18">
      <c r="A37" s="2">
        <v>38</v>
      </c>
      <c r="B37" s="2">
        <v>38</v>
      </c>
      <c r="C37" s="2" t="s">
        <v>119</v>
      </c>
      <c r="D37" s="2" t="s">
        <v>38</v>
      </c>
      <c r="E37" s="2">
        <v>0</v>
      </c>
      <c r="F37" s="3"/>
      <c r="H37" s="2">
        <v>0</v>
      </c>
      <c r="K37" s="2">
        <v>0</v>
      </c>
      <c r="L37" s="3"/>
      <c r="N37" s="2">
        <f t="shared" si="2"/>
        <v>0</v>
      </c>
      <c r="O37" s="2">
        <f t="shared" si="1"/>
        <v>0</v>
      </c>
      <c r="Q37" s="2">
        <f>IF(AND(CG_States!K37=1,N37=1),1,0)</f>
        <v>0</v>
      </c>
      <c r="R37" s="2">
        <f>IF(AND(SGM_States!M37=1,N37=1),1,0)</f>
        <v>0</v>
      </c>
    </row>
    <row r="38" spans="1:18">
      <c r="A38" s="2">
        <v>39</v>
      </c>
      <c r="B38" s="2">
        <v>39</v>
      </c>
      <c r="C38" s="2" t="s">
        <v>120</v>
      </c>
      <c r="D38" s="2" t="s">
        <v>39</v>
      </c>
      <c r="E38" s="2">
        <v>0</v>
      </c>
      <c r="F38" s="3"/>
      <c r="H38" s="2">
        <v>0</v>
      </c>
      <c r="I38" s="3"/>
      <c r="K38" s="2">
        <v>1</v>
      </c>
      <c r="L38" s="2" t="s">
        <v>150</v>
      </c>
      <c r="M38" s="2" t="s">
        <v>165</v>
      </c>
      <c r="N38" s="2">
        <f t="shared" si="2"/>
        <v>1</v>
      </c>
      <c r="O38" s="2">
        <f t="shared" si="1"/>
        <v>1</v>
      </c>
      <c r="Q38" s="2">
        <f>IF(AND(CG_States!K38=1,N38=1),1,0)</f>
        <v>1</v>
      </c>
      <c r="R38" s="2">
        <f>IF(AND(SGM_States!M38=1,N38=1),1,0)</f>
        <v>1</v>
      </c>
    </row>
    <row r="39" spans="1:18">
      <c r="A39" s="2">
        <v>40</v>
      </c>
      <c r="B39" s="2">
        <v>40</v>
      </c>
      <c r="C39" s="2" t="s">
        <v>121</v>
      </c>
      <c r="D39" s="2" t="s">
        <v>40</v>
      </c>
      <c r="E39" s="2">
        <v>0</v>
      </c>
      <c r="H39" s="2">
        <v>0</v>
      </c>
      <c r="K39" s="2">
        <v>1</v>
      </c>
      <c r="L39" s="2" t="s">
        <v>150</v>
      </c>
      <c r="M39" s="2" t="s">
        <v>165</v>
      </c>
      <c r="N39" s="2">
        <f t="shared" si="2"/>
        <v>1</v>
      </c>
      <c r="O39" s="2">
        <f t="shared" si="1"/>
        <v>1</v>
      </c>
      <c r="Q39" s="2">
        <f>IF(AND(CG_States!K39=1,N39=1),1,0)</f>
        <v>1</v>
      </c>
      <c r="R39" s="2">
        <f>IF(AND(SGM_States!M39=1,N39=1),1,0)</f>
        <v>0</v>
      </c>
    </row>
    <row r="40" spans="1:18">
      <c r="A40" s="2">
        <v>41</v>
      </c>
      <c r="B40" s="2">
        <v>41</v>
      </c>
      <c r="C40" s="2" t="s">
        <v>122</v>
      </c>
      <c r="D40" s="4" t="s">
        <v>41</v>
      </c>
      <c r="E40" s="2">
        <v>0</v>
      </c>
      <c r="F40" s="3"/>
      <c r="H40" s="2">
        <v>0</v>
      </c>
      <c r="I40" s="3"/>
      <c r="K40" s="2">
        <v>0</v>
      </c>
      <c r="L40" s="3"/>
      <c r="N40" s="2">
        <f t="shared" si="2"/>
        <v>0</v>
      </c>
      <c r="O40" s="2">
        <f t="shared" si="1"/>
        <v>0</v>
      </c>
      <c r="Q40" s="2">
        <f>IF(AND(CG_States!K40=1,N40=1),1,0)</f>
        <v>0</v>
      </c>
      <c r="R40" s="2">
        <f>IF(AND(SGM_States!M40=1,N40=1),1,0)</f>
        <v>0</v>
      </c>
    </row>
    <row r="41" spans="1:18">
      <c r="A41" s="2">
        <v>42</v>
      </c>
      <c r="B41" s="2">
        <v>42</v>
      </c>
      <c r="C41" s="2" t="s">
        <v>123</v>
      </c>
      <c r="D41" s="2" t="s">
        <v>42</v>
      </c>
      <c r="E41" s="2">
        <v>0</v>
      </c>
      <c r="F41" s="3"/>
      <c r="H41" s="2">
        <v>0</v>
      </c>
      <c r="I41" s="3"/>
      <c r="K41" s="2">
        <v>1</v>
      </c>
      <c r="L41" s="3" t="s">
        <v>81</v>
      </c>
      <c r="M41" s="2" t="s">
        <v>164</v>
      </c>
      <c r="N41" s="2">
        <f t="shared" si="2"/>
        <v>1</v>
      </c>
      <c r="O41" s="2">
        <f t="shared" si="1"/>
        <v>1</v>
      </c>
      <c r="Q41" s="2">
        <f>IF(AND(CG_States!K41=1,N41=1),1,0)</f>
        <v>1</v>
      </c>
      <c r="R41" s="2">
        <f>IF(AND(SGM_States!M41=1,N41=1),1,0)</f>
        <v>1</v>
      </c>
    </row>
    <row r="42" spans="1:18">
      <c r="A42" s="2">
        <v>78</v>
      </c>
      <c r="B42" s="2">
        <v>72</v>
      </c>
      <c r="C42" s="2" t="s">
        <v>124</v>
      </c>
      <c r="D42" s="2" t="s">
        <v>4</v>
      </c>
      <c r="E42" s="2">
        <v>0</v>
      </c>
      <c r="H42" s="2">
        <v>0</v>
      </c>
      <c r="I42" s="3"/>
      <c r="K42" s="2">
        <v>0</v>
      </c>
      <c r="N42" s="2">
        <f t="shared" si="2"/>
        <v>0</v>
      </c>
      <c r="O42" s="2">
        <f t="shared" si="1"/>
        <v>0</v>
      </c>
      <c r="Q42" s="2">
        <f>IF(AND(CG_States!K42=1,N42=1),1,0)</f>
        <v>0</v>
      </c>
      <c r="R42" s="2">
        <f>IF(AND(SGM_States!M42=1,N42=1),1,0)</f>
        <v>0</v>
      </c>
    </row>
    <row r="43" spans="1:18">
      <c r="A43" s="2">
        <v>44</v>
      </c>
      <c r="B43" s="2">
        <v>44</v>
      </c>
      <c r="C43" s="2" t="s">
        <v>125</v>
      </c>
      <c r="D43" s="2" t="s">
        <v>43</v>
      </c>
      <c r="E43" s="2">
        <v>0</v>
      </c>
      <c r="H43" s="2">
        <v>0</v>
      </c>
      <c r="I43" s="3"/>
      <c r="K43" s="2">
        <v>0</v>
      </c>
      <c r="L43" s="3"/>
      <c r="N43" s="2">
        <f t="shared" si="2"/>
        <v>0</v>
      </c>
      <c r="O43" s="2">
        <f t="shared" si="1"/>
        <v>0</v>
      </c>
      <c r="Q43" s="2">
        <f>IF(AND(CG_States!K43=1,N43=1),1,0)</f>
        <v>0</v>
      </c>
      <c r="R43" s="2">
        <f>IF(AND(SGM_States!M43=1,N43=1),1,0)</f>
        <v>0</v>
      </c>
    </row>
    <row r="44" spans="1:18">
      <c r="A44" s="2">
        <v>45</v>
      </c>
      <c r="B44" s="2">
        <v>45</v>
      </c>
      <c r="C44" s="2" t="s">
        <v>126</v>
      </c>
      <c r="D44" s="2" t="s">
        <v>44</v>
      </c>
      <c r="E44" s="2">
        <v>0</v>
      </c>
      <c r="F44" s="3"/>
      <c r="H44" s="2">
        <v>0</v>
      </c>
      <c r="K44" s="2">
        <v>0</v>
      </c>
      <c r="N44" s="2">
        <f t="shared" si="2"/>
        <v>0</v>
      </c>
      <c r="O44" s="2">
        <f t="shared" si="1"/>
        <v>0</v>
      </c>
      <c r="Q44" s="2">
        <f>IF(AND(CG_States!K44=1,N44=1),1,0)</f>
        <v>0</v>
      </c>
      <c r="R44" s="2">
        <f>IF(AND(SGM_States!M44=1,N44=1),1,0)</f>
        <v>0</v>
      </c>
    </row>
    <row r="45" spans="1:18">
      <c r="A45" s="2">
        <v>46</v>
      </c>
      <c r="B45" s="2">
        <v>46</v>
      </c>
      <c r="C45" s="2" t="s">
        <v>127</v>
      </c>
      <c r="D45" s="2" t="s">
        <v>45</v>
      </c>
      <c r="E45" s="2">
        <v>0</v>
      </c>
      <c r="H45" s="2">
        <v>0</v>
      </c>
      <c r="I45" s="3"/>
      <c r="K45" s="2">
        <v>0</v>
      </c>
      <c r="N45" s="2">
        <f t="shared" si="2"/>
        <v>0</v>
      </c>
      <c r="O45" s="2">
        <f t="shared" si="1"/>
        <v>0</v>
      </c>
      <c r="Q45" s="2">
        <f>IF(AND(CG_States!K45=1,N45=1),1,0)</f>
        <v>0</v>
      </c>
      <c r="R45" s="2">
        <f>IF(AND(SGM_States!M45=1,N45=1),1,0)</f>
        <v>0</v>
      </c>
    </row>
    <row r="46" spans="1:18">
      <c r="A46" s="2">
        <v>47</v>
      </c>
      <c r="B46" s="2">
        <v>47</v>
      </c>
      <c r="C46" s="2" t="s">
        <v>128</v>
      </c>
      <c r="D46" s="4" t="s">
        <v>46</v>
      </c>
      <c r="E46" s="2">
        <v>0</v>
      </c>
      <c r="F46" s="3"/>
      <c r="H46" s="2">
        <v>0</v>
      </c>
      <c r="K46" s="2">
        <v>0</v>
      </c>
      <c r="L46" s="3"/>
      <c r="N46" s="2">
        <f t="shared" si="2"/>
        <v>0</v>
      </c>
      <c r="O46" s="2">
        <f t="shared" si="1"/>
        <v>0</v>
      </c>
      <c r="Q46" s="2">
        <f>IF(AND(CG_States!K46=1,N46=1),1,0)</f>
        <v>0</v>
      </c>
      <c r="R46" s="2">
        <f>IF(AND(SGM_States!M46=1,N46=1),1,0)</f>
        <v>0</v>
      </c>
    </row>
    <row r="47" spans="1:18">
      <c r="A47" s="2">
        <v>48</v>
      </c>
      <c r="B47" s="2">
        <v>48</v>
      </c>
      <c r="C47" s="2" t="s">
        <v>129</v>
      </c>
      <c r="D47" s="2" t="s">
        <v>47</v>
      </c>
      <c r="E47" s="2">
        <v>0</v>
      </c>
      <c r="F47" s="3"/>
      <c r="H47" s="2">
        <v>0</v>
      </c>
      <c r="I47" s="3"/>
      <c r="K47" s="2">
        <v>0</v>
      </c>
      <c r="L47" s="3"/>
      <c r="N47" s="2">
        <f t="shared" si="2"/>
        <v>0</v>
      </c>
      <c r="O47" s="2">
        <f t="shared" si="1"/>
        <v>0</v>
      </c>
      <c r="Q47" s="2">
        <f>IF(AND(CG_States!K47=1,N47=1),1,0)</f>
        <v>0</v>
      </c>
      <c r="R47" s="2">
        <f>IF(AND(SGM_States!M47=1,N47=1),1,0)</f>
        <v>0</v>
      </c>
    </row>
    <row r="48" spans="1:18">
      <c r="A48" s="2">
        <v>49</v>
      </c>
      <c r="B48" s="2">
        <v>49</v>
      </c>
      <c r="C48" s="2" t="s">
        <v>130</v>
      </c>
      <c r="D48" s="4" t="s">
        <v>48</v>
      </c>
      <c r="E48" s="2">
        <v>0</v>
      </c>
      <c r="F48" s="3"/>
      <c r="H48" s="2">
        <v>0</v>
      </c>
      <c r="I48" s="3"/>
      <c r="K48" s="2">
        <v>1</v>
      </c>
      <c r="L48" s="3" t="s">
        <v>81</v>
      </c>
      <c r="M48" s="2" t="s">
        <v>164</v>
      </c>
      <c r="N48" s="2">
        <f t="shared" si="2"/>
        <v>1</v>
      </c>
      <c r="O48" s="2">
        <f t="shared" si="1"/>
        <v>1</v>
      </c>
      <c r="Q48" s="2">
        <f>IF(AND(CG_States!K48=1,N48=1),1,0)</f>
        <v>0</v>
      </c>
      <c r="R48" s="2">
        <f>IF(AND(SGM_States!M48=1,N48=1),1,0)</f>
        <v>1</v>
      </c>
    </row>
    <row r="49" spans="1:18">
      <c r="A49" s="2">
        <v>50</v>
      </c>
      <c r="B49" s="2">
        <v>50</v>
      </c>
      <c r="C49" s="2" t="s">
        <v>131</v>
      </c>
      <c r="D49" s="2" t="s">
        <v>49</v>
      </c>
      <c r="E49" s="2">
        <v>0</v>
      </c>
      <c r="F49" s="3"/>
      <c r="H49" s="2">
        <v>0</v>
      </c>
      <c r="I49" s="3"/>
      <c r="K49" s="2">
        <v>0</v>
      </c>
      <c r="L49" s="3"/>
      <c r="N49" s="2">
        <f t="shared" si="2"/>
        <v>0</v>
      </c>
      <c r="O49" s="2">
        <f t="shared" si="1"/>
        <v>0</v>
      </c>
      <c r="Q49" s="2">
        <f>IF(AND(CG_States!K49=1,N49=1),1,0)</f>
        <v>0</v>
      </c>
      <c r="R49" s="2">
        <f>IF(AND(SGM_States!M49=1,N49=1),1,0)</f>
        <v>0</v>
      </c>
    </row>
    <row r="50" spans="1:18">
      <c r="A50" s="2">
        <v>51</v>
      </c>
      <c r="B50" s="2">
        <v>51</v>
      </c>
      <c r="C50" s="2" t="s">
        <v>132</v>
      </c>
      <c r="D50" s="2" t="s">
        <v>50</v>
      </c>
      <c r="E50" s="2">
        <v>0</v>
      </c>
      <c r="F50" s="3"/>
      <c r="H50" s="2">
        <v>0</v>
      </c>
      <c r="I50" s="3"/>
      <c r="K50" s="2">
        <v>0</v>
      </c>
      <c r="L50" s="3"/>
      <c r="N50" s="2">
        <f t="shared" si="2"/>
        <v>0</v>
      </c>
      <c r="O50" s="2">
        <f t="shared" si="1"/>
        <v>0</v>
      </c>
      <c r="Q50" s="2">
        <f>IF(AND(CG_States!K50=1,N50=1),1,0)</f>
        <v>0</v>
      </c>
      <c r="R50" s="2">
        <f>IF(AND(SGM_States!M50=1,N50=1),1,0)</f>
        <v>0</v>
      </c>
    </row>
    <row r="51" spans="1:18">
      <c r="A51" s="2">
        <v>53</v>
      </c>
      <c r="B51" s="2">
        <v>53</v>
      </c>
      <c r="C51" s="2" t="s">
        <v>133</v>
      </c>
      <c r="D51" s="2" t="s">
        <v>51</v>
      </c>
      <c r="E51" s="2">
        <v>0</v>
      </c>
      <c r="F51" s="3"/>
      <c r="H51" s="2">
        <v>0</v>
      </c>
      <c r="K51" s="2">
        <v>0</v>
      </c>
      <c r="L51" s="3"/>
      <c r="N51" s="2">
        <f t="shared" si="2"/>
        <v>0</v>
      </c>
      <c r="O51" s="2">
        <f t="shared" si="1"/>
        <v>0</v>
      </c>
      <c r="Q51" s="2">
        <f>IF(AND(CG_States!K51=1,N51=1),1,0)</f>
        <v>0</v>
      </c>
      <c r="R51" s="2">
        <f>IF(AND(SGM_States!M51=1,N51=1),1,0)</f>
        <v>0</v>
      </c>
    </row>
    <row r="52" spans="1:18">
      <c r="A52" s="2">
        <v>54</v>
      </c>
      <c r="B52" s="2">
        <v>54</v>
      </c>
      <c r="C52" s="2" t="s">
        <v>134</v>
      </c>
      <c r="D52" s="2" t="s">
        <v>52</v>
      </c>
      <c r="E52" s="2">
        <v>0</v>
      </c>
      <c r="F52" s="3"/>
      <c r="H52" s="2">
        <v>0</v>
      </c>
      <c r="K52" s="2">
        <v>1</v>
      </c>
      <c r="L52" s="3" t="s">
        <v>81</v>
      </c>
      <c r="M52" s="2" t="s">
        <v>164</v>
      </c>
      <c r="N52" s="2">
        <f t="shared" si="2"/>
        <v>1</v>
      </c>
      <c r="O52" s="2">
        <f t="shared" si="1"/>
        <v>1</v>
      </c>
      <c r="Q52" s="2">
        <f>IF(AND(CG_States!K52=1,N52=1),1,0)</f>
        <v>0</v>
      </c>
      <c r="R52" s="2">
        <f>IF(AND(SGM_States!M52=1,N52=1),1,0)</f>
        <v>0</v>
      </c>
    </row>
    <row r="53" spans="1:18">
      <c r="A53" s="2">
        <v>55</v>
      </c>
      <c r="B53" s="2">
        <v>55</v>
      </c>
      <c r="C53" s="2" t="s">
        <v>135</v>
      </c>
      <c r="D53" s="2" t="s">
        <v>53</v>
      </c>
      <c r="E53" s="2">
        <v>0</v>
      </c>
      <c r="F53" s="3"/>
      <c r="H53" s="2">
        <v>0</v>
      </c>
      <c r="K53" s="2">
        <v>0</v>
      </c>
      <c r="L53" s="3"/>
      <c r="N53" s="2">
        <f t="shared" si="2"/>
        <v>0</v>
      </c>
      <c r="O53" s="2">
        <f t="shared" si="1"/>
        <v>0</v>
      </c>
      <c r="Q53" s="2">
        <f>IF(AND(CG_States!K53=1,N53=1),1,0)</f>
        <v>0</v>
      </c>
      <c r="R53" s="2">
        <f>IF(AND(SGM_States!M53=1,N53=1),1,0)</f>
        <v>0</v>
      </c>
    </row>
    <row r="54" spans="1:18">
      <c r="A54" s="2">
        <v>56</v>
      </c>
      <c r="B54" s="2">
        <v>56</v>
      </c>
      <c r="C54" s="2" t="s">
        <v>136</v>
      </c>
      <c r="D54" s="2" t="s">
        <v>54</v>
      </c>
      <c r="E54" s="2">
        <v>0</v>
      </c>
      <c r="F54" s="3"/>
      <c r="H54" s="2">
        <v>0</v>
      </c>
      <c r="K54" s="2">
        <v>1</v>
      </c>
      <c r="L54" s="3" t="s">
        <v>81</v>
      </c>
      <c r="M54" s="2" t="s">
        <v>164</v>
      </c>
      <c r="N54" s="2">
        <f t="shared" si="2"/>
        <v>1</v>
      </c>
      <c r="O54" s="2">
        <f t="shared" si="1"/>
        <v>1</v>
      </c>
      <c r="Q54" s="2">
        <f>IF(AND(CG_States!K54=1,N54=1),1,0)</f>
        <v>0</v>
      </c>
      <c r="R54" s="2">
        <f>IF(AND(SGM_States!M54=1,N54=1),1,0)</f>
        <v>0</v>
      </c>
    </row>
    <row r="55" spans="1:18">
      <c r="E55" s="2">
        <f>SUM(E2:E54)</f>
        <v>0</v>
      </c>
      <c r="H55" s="2">
        <f>SUM(H2:H54)</f>
        <v>0</v>
      </c>
      <c r="K55" s="2">
        <f>SUM(K2:K54)</f>
        <v>16</v>
      </c>
      <c r="N55" s="2">
        <f t="shared" si="2"/>
        <v>16</v>
      </c>
      <c r="O55" s="2">
        <f>SUM(O2:O54)</f>
        <v>16</v>
      </c>
      <c r="Q55" s="2">
        <f>SUM(Q2:Q54)</f>
        <v>6</v>
      </c>
      <c r="R55" s="2">
        <f>SUM(R2:R54)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BAD7-485B-2A43-817B-A59EF134F7C6}">
  <dimension ref="A1:T55"/>
  <sheetViews>
    <sheetView topLeftCell="M1" workbookViewId="0">
      <selection activeCell="N53" sqref="N53:P53"/>
    </sheetView>
  </sheetViews>
  <sheetFormatPr baseColWidth="10" defaultColWidth="10.5" defaultRowHeight="13"/>
  <cols>
    <col min="1" max="2" width="5" style="2" bestFit="1" customWidth="1"/>
    <col min="3" max="3" width="6.6640625" style="2" bestFit="1" customWidth="1"/>
    <col min="4" max="4" width="14.83203125" style="2" bestFit="1" customWidth="1"/>
    <col min="5" max="7" width="14.83203125" style="2" customWidth="1"/>
    <col min="8" max="8" width="8.6640625" style="2" bestFit="1" customWidth="1"/>
    <col min="9" max="9" width="10.33203125" style="2" bestFit="1" customWidth="1"/>
    <col min="10" max="10" width="11.33203125" style="2" bestFit="1" customWidth="1"/>
    <col min="11" max="11" width="8.6640625" style="2" bestFit="1" customWidth="1"/>
    <col min="12" max="12" width="10.33203125" style="2" bestFit="1" customWidth="1"/>
    <col min="13" max="13" width="11.33203125" style="2" bestFit="1" customWidth="1"/>
    <col min="14" max="14" width="8.6640625" style="2" bestFit="1" customWidth="1"/>
    <col min="15" max="15" width="10.33203125" style="2" bestFit="1" customWidth="1"/>
    <col min="16" max="16" width="11.33203125" style="2" bestFit="1" customWidth="1"/>
    <col min="17" max="17" width="10.33203125" style="2" bestFit="1" customWidth="1"/>
    <col min="18" max="18" width="7.6640625" style="2" bestFit="1" customWidth="1"/>
    <col min="19" max="16384" width="10.5" style="2"/>
  </cols>
  <sheetData>
    <row r="1" spans="1:20" s="5" customFormat="1" ht="28">
      <c r="A1" s="5" t="s">
        <v>82</v>
      </c>
      <c r="B1" s="5" t="s">
        <v>82</v>
      </c>
      <c r="C1" s="5" t="s">
        <v>83</v>
      </c>
      <c r="D1" s="5" t="s">
        <v>1</v>
      </c>
      <c r="E1" s="5" t="s">
        <v>193</v>
      </c>
      <c r="F1" s="5" t="s">
        <v>194</v>
      </c>
      <c r="G1" s="5" t="s">
        <v>195</v>
      </c>
      <c r="H1" s="5" t="s">
        <v>181</v>
      </c>
      <c r="I1" s="5" t="s">
        <v>182</v>
      </c>
      <c r="J1" s="5" t="s">
        <v>183</v>
      </c>
      <c r="K1" s="5" t="s">
        <v>184</v>
      </c>
      <c r="L1" s="5" t="s">
        <v>185</v>
      </c>
      <c r="M1" s="5" t="s">
        <v>186</v>
      </c>
      <c r="N1" s="5" t="s">
        <v>187</v>
      </c>
      <c r="O1" s="5" t="s">
        <v>188</v>
      </c>
      <c r="P1" s="5" t="s">
        <v>189</v>
      </c>
      <c r="Q1" s="5" t="s">
        <v>190</v>
      </c>
      <c r="R1" s="5" t="s">
        <v>191</v>
      </c>
      <c r="T1" s="5" t="s">
        <v>192</v>
      </c>
    </row>
    <row r="2" spans="1:20">
      <c r="A2" s="2">
        <v>1</v>
      </c>
      <c r="B2" s="2">
        <v>1</v>
      </c>
      <c r="C2" s="2" t="s">
        <v>84</v>
      </c>
      <c r="D2" s="2" t="s">
        <v>0</v>
      </c>
      <c r="H2" s="2">
        <v>0</v>
      </c>
      <c r="I2" s="3"/>
      <c r="K2" s="2">
        <v>0</v>
      </c>
      <c r="N2" s="2">
        <v>0</v>
      </c>
      <c r="Q2" s="2">
        <f t="shared" ref="Q2:Q33" si="0">SUM(H2:N2)</f>
        <v>0</v>
      </c>
      <c r="R2" s="2">
        <f>IF(OR(H2=1,K2=1,N2=1),1,0)</f>
        <v>0</v>
      </c>
      <c r="T2" s="2">
        <f>IF(AND(CG_States!K2=1,Q2=1),1,0)</f>
        <v>0</v>
      </c>
    </row>
    <row r="3" spans="1:20">
      <c r="A3" s="2">
        <v>2</v>
      </c>
      <c r="B3" s="2">
        <v>2</v>
      </c>
      <c r="C3" s="2" t="s">
        <v>85</v>
      </c>
      <c r="D3" s="2" t="s">
        <v>5</v>
      </c>
      <c r="H3" s="2">
        <v>0</v>
      </c>
      <c r="K3" s="2">
        <v>0</v>
      </c>
      <c r="N3" s="2">
        <v>0</v>
      </c>
      <c r="O3" s="3"/>
      <c r="Q3" s="2">
        <f t="shared" si="0"/>
        <v>0</v>
      </c>
      <c r="R3" s="2">
        <f t="shared" ref="R3:R54" si="1">IF(OR(H3=1,K3=1,N3=1),1,0)</f>
        <v>0</v>
      </c>
      <c r="T3" s="2">
        <f>IF(AND(CG_States!K3=1,Q3=1),1,0)</f>
        <v>0</v>
      </c>
    </row>
    <row r="4" spans="1:20">
      <c r="A4" s="2">
        <v>4</v>
      </c>
      <c r="B4" s="2">
        <v>4</v>
      </c>
      <c r="C4" s="2" t="s">
        <v>86</v>
      </c>
      <c r="D4" s="2" t="s">
        <v>6</v>
      </c>
      <c r="H4" s="2">
        <v>0</v>
      </c>
      <c r="K4" s="2">
        <v>0</v>
      </c>
      <c r="L4" s="3"/>
      <c r="N4" s="2">
        <v>0</v>
      </c>
      <c r="Q4" s="2">
        <f t="shared" si="0"/>
        <v>0</v>
      </c>
      <c r="R4" s="2">
        <f t="shared" si="1"/>
        <v>0</v>
      </c>
      <c r="T4" s="2">
        <f>IF(AND(CG_States!K4=1,Q4=1),1,0)</f>
        <v>0</v>
      </c>
    </row>
    <row r="5" spans="1:20">
      <c r="A5" s="2">
        <v>5</v>
      </c>
      <c r="B5" s="2">
        <v>5</v>
      </c>
      <c r="C5" s="2" t="s">
        <v>87</v>
      </c>
      <c r="D5" s="2" t="s">
        <v>7</v>
      </c>
      <c r="H5" s="2">
        <v>0</v>
      </c>
      <c r="K5" s="2">
        <v>0</v>
      </c>
      <c r="L5" s="3"/>
      <c r="N5" s="2">
        <v>0</v>
      </c>
      <c r="Q5" s="2">
        <f t="shared" si="0"/>
        <v>0</v>
      </c>
      <c r="R5" s="2">
        <f t="shared" si="1"/>
        <v>0</v>
      </c>
      <c r="T5" s="2">
        <f>IF(AND(CG_States!K5=1,Q5=1),1,0)</f>
        <v>0</v>
      </c>
    </row>
    <row r="6" spans="1:20">
      <c r="A6" s="2">
        <v>6</v>
      </c>
      <c r="B6" s="2">
        <v>6</v>
      </c>
      <c r="C6" s="2" t="s">
        <v>88</v>
      </c>
      <c r="D6" s="2" t="s">
        <v>8</v>
      </c>
      <c r="H6" s="2">
        <v>0</v>
      </c>
      <c r="K6" s="2">
        <v>0</v>
      </c>
      <c r="L6" s="3"/>
      <c r="N6" s="2">
        <v>0</v>
      </c>
      <c r="O6" s="3"/>
      <c r="Q6" s="2">
        <f t="shared" si="0"/>
        <v>0</v>
      </c>
      <c r="R6" s="2">
        <f t="shared" si="1"/>
        <v>0</v>
      </c>
      <c r="T6" s="2">
        <f>IF(AND(CG_States!K6=1,Q6=1),1,0)</f>
        <v>0</v>
      </c>
    </row>
    <row r="7" spans="1:20">
      <c r="A7" s="2">
        <v>8</v>
      </c>
      <c r="B7" s="2">
        <v>8</v>
      </c>
      <c r="C7" s="2" t="s">
        <v>89</v>
      </c>
      <c r="D7" s="2" t="s">
        <v>9</v>
      </c>
      <c r="H7" s="2">
        <v>0</v>
      </c>
      <c r="I7" s="3"/>
      <c r="K7" s="2">
        <v>0</v>
      </c>
      <c r="N7" s="2">
        <v>0</v>
      </c>
      <c r="Q7" s="2">
        <f t="shared" si="0"/>
        <v>0</v>
      </c>
      <c r="R7" s="2">
        <f t="shared" si="1"/>
        <v>0</v>
      </c>
      <c r="T7" s="2">
        <f>IF(AND(CG_States!K7=1,Q7=1),1,0)</f>
        <v>0</v>
      </c>
    </row>
    <row r="8" spans="1:20">
      <c r="A8" s="2">
        <v>9</v>
      </c>
      <c r="B8" s="2">
        <v>9</v>
      </c>
      <c r="C8" s="2" t="s">
        <v>90</v>
      </c>
      <c r="D8" s="2" t="s">
        <v>10</v>
      </c>
      <c r="H8" s="2">
        <v>0</v>
      </c>
      <c r="I8" s="3"/>
      <c r="K8" s="2">
        <v>0</v>
      </c>
      <c r="N8" s="2">
        <v>0</v>
      </c>
      <c r="O8" s="3"/>
      <c r="Q8" s="2">
        <f t="shared" si="0"/>
        <v>0</v>
      </c>
      <c r="R8" s="2">
        <f t="shared" si="1"/>
        <v>0</v>
      </c>
      <c r="T8" s="2">
        <f>IF(AND(CG_States!K8=1,Q8=1),1,0)</f>
        <v>0</v>
      </c>
    </row>
    <row r="9" spans="1:20">
      <c r="A9" s="2">
        <v>10</v>
      </c>
      <c r="B9" s="2">
        <v>10</v>
      </c>
      <c r="C9" s="2" t="s">
        <v>91</v>
      </c>
      <c r="D9" s="2" t="s">
        <v>11</v>
      </c>
      <c r="H9" s="2">
        <v>0</v>
      </c>
      <c r="I9" s="3"/>
      <c r="K9" s="2">
        <v>0</v>
      </c>
      <c r="L9" s="3"/>
      <c r="N9" s="2">
        <v>0</v>
      </c>
      <c r="O9" s="3"/>
      <c r="Q9" s="2">
        <f t="shared" si="0"/>
        <v>0</v>
      </c>
      <c r="R9" s="2">
        <f t="shared" si="1"/>
        <v>0</v>
      </c>
      <c r="T9" s="2">
        <f>IF(AND(CG_States!K9=1,Q9=1),1,0)</f>
        <v>0</v>
      </c>
    </row>
    <row r="10" spans="1:20">
      <c r="A10" s="2">
        <v>11</v>
      </c>
      <c r="B10" s="2">
        <v>11</v>
      </c>
      <c r="C10" s="2" t="s">
        <v>92</v>
      </c>
      <c r="D10" s="2" t="s">
        <v>12</v>
      </c>
      <c r="H10" s="2">
        <v>0</v>
      </c>
      <c r="K10" s="2">
        <v>0</v>
      </c>
      <c r="L10" s="3"/>
      <c r="N10" s="2">
        <v>0</v>
      </c>
      <c r="Q10" s="2">
        <f t="shared" si="0"/>
        <v>0</v>
      </c>
      <c r="R10" s="2">
        <f t="shared" si="1"/>
        <v>0</v>
      </c>
      <c r="T10" s="2">
        <f>IF(AND(CG_States!K10=1,Q10=1),1,0)</f>
        <v>0</v>
      </c>
    </row>
    <row r="11" spans="1:20">
      <c r="A11" s="2">
        <v>12</v>
      </c>
      <c r="B11" s="2">
        <v>12</v>
      </c>
      <c r="C11" s="2" t="s">
        <v>93</v>
      </c>
      <c r="D11" s="2" t="s">
        <v>13</v>
      </c>
      <c r="H11" s="2">
        <v>0</v>
      </c>
      <c r="I11" s="3"/>
      <c r="K11" s="2">
        <v>0</v>
      </c>
      <c r="N11" s="2">
        <v>0</v>
      </c>
      <c r="O11" s="3"/>
      <c r="Q11" s="2">
        <f t="shared" si="0"/>
        <v>0</v>
      </c>
      <c r="R11" s="2">
        <f t="shared" si="1"/>
        <v>0</v>
      </c>
      <c r="T11" s="2">
        <f>IF(AND(CG_States!K11=1,Q11=1),1,0)</f>
        <v>0</v>
      </c>
    </row>
    <row r="12" spans="1:20">
      <c r="A12" s="2">
        <v>13</v>
      </c>
      <c r="B12" s="2">
        <v>13</v>
      </c>
      <c r="C12" s="2" t="s">
        <v>94</v>
      </c>
      <c r="D12" s="2" t="s">
        <v>14</v>
      </c>
      <c r="H12" s="2">
        <v>0</v>
      </c>
      <c r="I12" s="3"/>
      <c r="K12" s="2">
        <v>0</v>
      </c>
      <c r="N12" s="2">
        <v>0</v>
      </c>
      <c r="O12" s="3"/>
      <c r="Q12" s="2">
        <f t="shared" si="0"/>
        <v>0</v>
      </c>
      <c r="R12" s="2">
        <f t="shared" si="1"/>
        <v>0</v>
      </c>
      <c r="T12" s="2">
        <f>IF(AND(CG_States!K12=1,Q12=1),1,0)</f>
        <v>0</v>
      </c>
    </row>
    <row r="13" spans="1:20">
      <c r="A13" s="2">
        <v>66</v>
      </c>
      <c r="B13" s="2">
        <v>66</v>
      </c>
      <c r="C13" s="2" t="s">
        <v>95</v>
      </c>
      <c r="D13" s="2" t="s">
        <v>63</v>
      </c>
      <c r="H13" s="2">
        <v>0</v>
      </c>
      <c r="K13" s="2">
        <v>0</v>
      </c>
      <c r="L13" s="3"/>
      <c r="N13" s="2">
        <v>0</v>
      </c>
      <c r="O13" s="3"/>
      <c r="Q13" s="2">
        <f t="shared" si="0"/>
        <v>0</v>
      </c>
      <c r="R13" s="2">
        <f t="shared" si="1"/>
        <v>0</v>
      </c>
      <c r="T13" s="2">
        <f>IF(AND(CG_States!K13=1,Q13=1),1,0)</f>
        <v>0</v>
      </c>
    </row>
    <row r="14" spans="1:20">
      <c r="A14" s="2">
        <v>15</v>
      </c>
      <c r="B14" s="2">
        <v>15</v>
      </c>
      <c r="C14" s="2" t="s">
        <v>96</v>
      </c>
      <c r="D14" s="2" t="s">
        <v>15</v>
      </c>
      <c r="H14" s="2">
        <v>0</v>
      </c>
      <c r="I14" s="3"/>
      <c r="K14" s="2">
        <v>0</v>
      </c>
      <c r="N14" s="2">
        <v>0</v>
      </c>
      <c r="O14" s="3"/>
      <c r="Q14" s="2">
        <f t="shared" si="0"/>
        <v>0</v>
      </c>
      <c r="R14" s="2">
        <f t="shared" si="1"/>
        <v>0</v>
      </c>
      <c r="T14" s="2">
        <f>IF(AND(CG_States!K14=1,Q14=1),1,0)</f>
        <v>0</v>
      </c>
    </row>
    <row r="15" spans="1:20">
      <c r="A15" s="2">
        <v>16</v>
      </c>
      <c r="B15" s="2">
        <v>16</v>
      </c>
      <c r="C15" s="2" t="s">
        <v>97</v>
      </c>
      <c r="D15" s="2" t="s">
        <v>16</v>
      </c>
      <c r="H15" s="2">
        <v>0</v>
      </c>
      <c r="I15" s="3"/>
      <c r="K15" s="2">
        <v>0</v>
      </c>
      <c r="N15" s="2">
        <v>0</v>
      </c>
      <c r="O15" s="3"/>
      <c r="Q15" s="2">
        <f t="shared" si="0"/>
        <v>0</v>
      </c>
      <c r="R15" s="2">
        <f t="shared" si="1"/>
        <v>0</v>
      </c>
      <c r="T15" s="2">
        <f>IF(AND(CG_States!K15=1,Q15=1),1,0)</f>
        <v>0</v>
      </c>
    </row>
    <row r="16" spans="1:20">
      <c r="A16" s="2">
        <v>17</v>
      </c>
      <c r="B16" s="2">
        <v>17</v>
      </c>
      <c r="C16" s="2" t="s">
        <v>98</v>
      </c>
      <c r="D16" s="2" t="s">
        <v>17</v>
      </c>
      <c r="H16" s="2">
        <v>0</v>
      </c>
      <c r="I16" s="3"/>
      <c r="K16" s="2">
        <v>0</v>
      </c>
      <c r="N16" s="2">
        <v>0</v>
      </c>
      <c r="O16" s="3"/>
      <c r="Q16" s="2">
        <f t="shared" si="0"/>
        <v>0</v>
      </c>
      <c r="R16" s="2">
        <f t="shared" si="1"/>
        <v>0</v>
      </c>
      <c r="T16" s="2">
        <f>IF(AND(CG_States!K16=1,Q16=1),1,0)</f>
        <v>0</v>
      </c>
    </row>
    <row r="17" spans="1:20">
      <c r="A17" s="2">
        <v>18</v>
      </c>
      <c r="B17" s="2">
        <v>18</v>
      </c>
      <c r="C17" s="2" t="s">
        <v>99</v>
      </c>
      <c r="D17" s="2" t="s">
        <v>18</v>
      </c>
      <c r="H17" s="2">
        <v>0</v>
      </c>
      <c r="I17" s="3"/>
      <c r="K17" s="2">
        <v>0</v>
      </c>
      <c r="L17" s="3"/>
      <c r="N17" s="2">
        <v>0</v>
      </c>
      <c r="O17" s="3"/>
      <c r="Q17" s="2">
        <f t="shared" si="0"/>
        <v>0</v>
      </c>
      <c r="R17" s="2">
        <f t="shared" si="1"/>
        <v>0</v>
      </c>
      <c r="T17" s="2">
        <f>IF(AND(CG_States!K17=1,Q17=1),1,0)</f>
        <v>0</v>
      </c>
    </row>
    <row r="18" spans="1:20">
      <c r="A18" s="2">
        <v>19</v>
      </c>
      <c r="B18" s="2">
        <v>19</v>
      </c>
      <c r="C18" s="2" t="s">
        <v>100</v>
      </c>
      <c r="D18" s="2" t="s">
        <v>19</v>
      </c>
      <c r="H18" s="2">
        <v>0</v>
      </c>
      <c r="I18" s="3"/>
      <c r="K18" s="2">
        <v>0</v>
      </c>
      <c r="L18" s="3"/>
      <c r="N18" s="2">
        <v>0</v>
      </c>
      <c r="O18" s="3"/>
      <c r="Q18" s="2">
        <f t="shared" si="0"/>
        <v>0</v>
      </c>
      <c r="R18" s="2">
        <f t="shared" si="1"/>
        <v>0</v>
      </c>
      <c r="T18" s="2">
        <f>IF(AND(CG_States!K18=1,Q18=1),1,0)</f>
        <v>0</v>
      </c>
    </row>
    <row r="19" spans="1:20">
      <c r="A19" s="2">
        <v>20</v>
      </c>
      <c r="B19" s="2">
        <v>20</v>
      </c>
      <c r="C19" s="2" t="s">
        <v>101</v>
      </c>
      <c r="D19" s="2" t="s">
        <v>20</v>
      </c>
      <c r="H19" s="2">
        <v>0</v>
      </c>
      <c r="I19" s="3"/>
      <c r="K19" s="2">
        <v>0</v>
      </c>
      <c r="N19" s="2">
        <v>0</v>
      </c>
      <c r="O19" s="3"/>
      <c r="Q19" s="2">
        <f t="shared" si="0"/>
        <v>0</v>
      </c>
      <c r="R19" s="2">
        <f t="shared" si="1"/>
        <v>0</v>
      </c>
      <c r="T19" s="2">
        <f>IF(AND(CG_States!K19=1,Q19=1),1,0)</f>
        <v>0</v>
      </c>
    </row>
    <row r="20" spans="1:20">
      <c r="A20" s="2">
        <v>21</v>
      </c>
      <c r="B20" s="2">
        <v>21</v>
      </c>
      <c r="C20" s="2" t="s">
        <v>102</v>
      </c>
      <c r="D20" s="2" t="s">
        <v>21</v>
      </c>
      <c r="H20" s="2">
        <v>0</v>
      </c>
      <c r="I20" s="3"/>
      <c r="K20" s="2">
        <v>0</v>
      </c>
      <c r="L20" s="3"/>
      <c r="N20" s="2">
        <v>0</v>
      </c>
      <c r="O20" s="3"/>
      <c r="Q20" s="2">
        <f t="shared" si="0"/>
        <v>0</v>
      </c>
      <c r="R20" s="2">
        <f t="shared" si="1"/>
        <v>0</v>
      </c>
      <c r="T20" s="2">
        <f>IF(AND(CG_States!K20=1,Q20=1),1,0)</f>
        <v>0</v>
      </c>
    </row>
    <row r="21" spans="1:20">
      <c r="A21" s="2">
        <v>22</v>
      </c>
      <c r="B21" s="2">
        <v>22</v>
      </c>
      <c r="C21" s="2" t="s">
        <v>103</v>
      </c>
      <c r="D21" s="2" t="s">
        <v>22</v>
      </c>
      <c r="H21" s="2">
        <v>0</v>
      </c>
      <c r="I21" s="3"/>
      <c r="K21" s="4">
        <v>1</v>
      </c>
      <c r="L21" s="7" t="s">
        <v>78</v>
      </c>
      <c r="M21" s="4" t="s">
        <v>164</v>
      </c>
      <c r="N21" s="2">
        <v>0</v>
      </c>
      <c r="O21" s="3"/>
      <c r="Q21" s="2">
        <f t="shared" si="0"/>
        <v>1</v>
      </c>
      <c r="R21" s="2">
        <f t="shared" si="1"/>
        <v>1</v>
      </c>
      <c r="T21" s="2">
        <f>IF(AND(CG_States!K21=1,Q21=1),1,0)</f>
        <v>0</v>
      </c>
    </row>
    <row r="22" spans="1:20">
      <c r="A22" s="2">
        <v>23</v>
      </c>
      <c r="B22" s="2">
        <v>23</v>
      </c>
      <c r="C22" s="2" t="s">
        <v>104</v>
      </c>
      <c r="D22" s="2" t="s">
        <v>23</v>
      </c>
      <c r="H22" s="2">
        <v>0</v>
      </c>
      <c r="I22" s="3"/>
      <c r="K22" s="2">
        <v>0</v>
      </c>
      <c r="N22" s="2">
        <v>0</v>
      </c>
      <c r="Q22" s="2">
        <f t="shared" si="0"/>
        <v>0</v>
      </c>
      <c r="R22" s="2">
        <f t="shared" si="1"/>
        <v>0</v>
      </c>
      <c r="T22" s="2">
        <f>IF(AND(CG_States!K22=1,Q22=1),1,0)</f>
        <v>0</v>
      </c>
    </row>
    <row r="23" spans="1:20">
      <c r="A23" s="2">
        <v>24</v>
      </c>
      <c r="B23" s="2">
        <v>24</v>
      </c>
      <c r="C23" s="2" t="s">
        <v>105</v>
      </c>
      <c r="D23" s="2" t="s">
        <v>24</v>
      </c>
      <c r="H23" s="2">
        <v>0</v>
      </c>
      <c r="I23" s="3"/>
      <c r="K23" s="2">
        <v>0</v>
      </c>
      <c r="N23" s="2">
        <v>0</v>
      </c>
      <c r="O23" s="3"/>
      <c r="Q23" s="2">
        <f t="shared" si="0"/>
        <v>0</v>
      </c>
      <c r="R23" s="2">
        <f t="shared" si="1"/>
        <v>0</v>
      </c>
      <c r="T23" s="2">
        <f>IF(AND(CG_States!K23=1,Q23=1),1,0)</f>
        <v>0</v>
      </c>
    </row>
    <row r="24" spans="1:20">
      <c r="A24" s="2">
        <v>25</v>
      </c>
      <c r="B24" s="2">
        <v>25</v>
      </c>
      <c r="C24" s="2" t="s">
        <v>106</v>
      </c>
      <c r="D24" s="2" t="s">
        <v>25</v>
      </c>
      <c r="H24" s="2">
        <v>0</v>
      </c>
      <c r="I24" s="3"/>
      <c r="K24" s="2">
        <v>0</v>
      </c>
      <c r="N24" s="2">
        <v>0</v>
      </c>
      <c r="O24" s="3"/>
      <c r="Q24" s="2">
        <f t="shared" si="0"/>
        <v>0</v>
      </c>
      <c r="R24" s="2">
        <f t="shared" si="1"/>
        <v>0</v>
      </c>
      <c r="T24" s="2">
        <f>IF(AND(CG_States!K24=1,Q24=1),1,0)</f>
        <v>0</v>
      </c>
    </row>
    <row r="25" spans="1:20">
      <c r="A25" s="2">
        <v>26</v>
      </c>
      <c r="B25" s="2">
        <v>26</v>
      </c>
      <c r="C25" s="2" t="s">
        <v>107</v>
      </c>
      <c r="D25" s="2" t="s">
        <v>26</v>
      </c>
      <c r="H25" s="2">
        <v>0</v>
      </c>
      <c r="I25" s="3"/>
      <c r="K25" s="2">
        <v>0</v>
      </c>
      <c r="N25" s="2">
        <v>0</v>
      </c>
      <c r="O25" s="3"/>
      <c r="Q25" s="2">
        <f t="shared" si="0"/>
        <v>0</v>
      </c>
      <c r="R25" s="2">
        <f t="shared" si="1"/>
        <v>0</v>
      </c>
      <c r="T25" s="2">
        <f>IF(AND(CG_States!K25=1,Q25=1),1,0)</f>
        <v>0</v>
      </c>
    </row>
    <row r="26" spans="1:20">
      <c r="A26" s="2">
        <v>27</v>
      </c>
      <c r="B26" s="2">
        <v>27</v>
      </c>
      <c r="C26" s="2" t="s">
        <v>108</v>
      </c>
      <c r="D26" s="2" t="s">
        <v>27</v>
      </c>
      <c r="E26" s="4">
        <v>1</v>
      </c>
      <c r="F26" s="7" t="s">
        <v>137</v>
      </c>
      <c r="G26" s="4" t="s">
        <v>164</v>
      </c>
      <c r="H26" s="4">
        <v>1</v>
      </c>
      <c r="I26" s="7" t="s">
        <v>77</v>
      </c>
      <c r="J26" s="4" t="s">
        <v>164</v>
      </c>
      <c r="K26" s="4">
        <v>1</v>
      </c>
      <c r="L26" s="7" t="s">
        <v>78</v>
      </c>
      <c r="M26" s="4" t="s">
        <v>164</v>
      </c>
      <c r="N26" s="4">
        <v>1</v>
      </c>
      <c r="O26" s="7" t="s">
        <v>81</v>
      </c>
      <c r="P26" s="4" t="s">
        <v>164</v>
      </c>
      <c r="Q26" s="2">
        <f t="shared" si="0"/>
        <v>3</v>
      </c>
      <c r="R26" s="2">
        <f t="shared" si="1"/>
        <v>1</v>
      </c>
      <c r="T26" s="2">
        <v>1</v>
      </c>
    </row>
    <row r="27" spans="1:20">
      <c r="A27" s="2">
        <v>28</v>
      </c>
      <c r="B27" s="2">
        <v>28</v>
      </c>
      <c r="C27" s="2" t="s">
        <v>109</v>
      </c>
      <c r="D27" s="2" t="s">
        <v>28</v>
      </c>
      <c r="H27" s="2">
        <v>0</v>
      </c>
      <c r="I27" s="3"/>
      <c r="K27" s="2">
        <v>0</v>
      </c>
      <c r="L27" s="3"/>
      <c r="N27" s="2">
        <v>0</v>
      </c>
      <c r="O27" s="3"/>
      <c r="Q27" s="2">
        <f t="shared" si="0"/>
        <v>0</v>
      </c>
      <c r="R27" s="2">
        <f t="shared" si="1"/>
        <v>0</v>
      </c>
      <c r="T27" s="2">
        <f>IF(AND(CG_States!K27=1,Q27=1),1,0)</f>
        <v>0</v>
      </c>
    </row>
    <row r="28" spans="1:20">
      <c r="A28" s="2">
        <v>29</v>
      </c>
      <c r="B28" s="2">
        <v>29</v>
      </c>
      <c r="C28" s="2" t="s">
        <v>110</v>
      </c>
      <c r="D28" s="2" t="s">
        <v>29</v>
      </c>
      <c r="H28" s="2">
        <v>0</v>
      </c>
      <c r="I28" s="3"/>
      <c r="K28" s="2">
        <v>0</v>
      </c>
      <c r="L28" s="3"/>
      <c r="N28" s="2">
        <v>0</v>
      </c>
      <c r="Q28" s="2">
        <f t="shared" si="0"/>
        <v>0</v>
      </c>
      <c r="R28" s="2">
        <f t="shared" si="1"/>
        <v>0</v>
      </c>
      <c r="T28" s="2">
        <f>IF(AND(CG_States!K28=1,Q28=1),1,0)</f>
        <v>0</v>
      </c>
    </row>
    <row r="29" spans="1:20">
      <c r="A29" s="2">
        <v>30</v>
      </c>
      <c r="B29" s="2">
        <v>30</v>
      </c>
      <c r="C29" s="2" t="s">
        <v>111</v>
      </c>
      <c r="D29" s="2" t="s">
        <v>30</v>
      </c>
      <c r="H29" s="2">
        <v>0</v>
      </c>
      <c r="I29" s="3"/>
      <c r="K29" s="2">
        <v>0</v>
      </c>
      <c r="N29" s="2">
        <v>0</v>
      </c>
      <c r="O29" s="3"/>
      <c r="Q29" s="2">
        <f t="shared" si="0"/>
        <v>0</v>
      </c>
      <c r="R29" s="2">
        <f t="shared" si="1"/>
        <v>0</v>
      </c>
      <c r="T29" s="2">
        <f>IF(AND(CG_States!K29=1,Q29=1),1,0)</f>
        <v>0</v>
      </c>
    </row>
    <row r="30" spans="1:20">
      <c r="A30" s="2">
        <v>32</v>
      </c>
      <c r="B30" s="2">
        <v>31</v>
      </c>
      <c r="C30" s="2" t="s">
        <v>112</v>
      </c>
      <c r="D30" s="2" t="s">
        <v>31</v>
      </c>
      <c r="H30" s="2">
        <v>0</v>
      </c>
      <c r="I30" s="3"/>
      <c r="K30" s="2">
        <v>0</v>
      </c>
      <c r="L30" s="3"/>
      <c r="N30" s="2">
        <v>0</v>
      </c>
      <c r="O30" s="3"/>
      <c r="Q30" s="2">
        <f t="shared" si="0"/>
        <v>0</v>
      </c>
      <c r="R30" s="2">
        <f t="shared" si="1"/>
        <v>0</v>
      </c>
      <c r="T30" s="2">
        <f>IF(AND(CG_States!K30=1,Q30=1),1,0)</f>
        <v>0</v>
      </c>
    </row>
    <row r="31" spans="1:20">
      <c r="A31" s="2">
        <v>32</v>
      </c>
      <c r="B31" s="2">
        <v>32</v>
      </c>
      <c r="C31" s="2" t="s">
        <v>113</v>
      </c>
      <c r="D31" s="2" t="s">
        <v>32</v>
      </c>
      <c r="H31" s="2">
        <v>0</v>
      </c>
      <c r="I31" s="3"/>
      <c r="K31" s="2">
        <v>0</v>
      </c>
      <c r="L31" s="3"/>
      <c r="N31" s="2">
        <v>0</v>
      </c>
      <c r="O31" s="3"/>
      <c r="Q31" s="2">
        <f t="shared" si="0"/>
        <v>0</v>
      </c>
      <c r="R31" s="2">
        <f t="shared" si="1"/>
        <v>0</v>
      </c>
      <c r="T31" s="2">
        <f>IF(AND(CG_States!K31=1,Q31=1),1,0)</f>
        <v>0</v>
      </c>
    </row>
    <row r="32" spans="1:20">
      <c r="A32" s="2">
        <v>33</v>
      </c>
      <c r="B32" s="2">
        <v>33</v>
      </c>
      <c r="C32" s="2" t="s">
        <v>114</v>
      </c>
      <c r="D32" s="2" t="s">
        <v>33</v>
      </c>
      <c r="H32" s="2">
        <v>0</v>
      </c>
      <c r="I32" s="3"/>
      <c r="K32" s="2">
        <v>0</v>
      </c>
      <c r="N32" s="2">
        <v>0</v>
      </c>
      <c r="O32" s="3"/>
      <c r="Q32" s="2">
        <f t="shared" si="0"/>
        <v>0</v>
      </c>
      <c r="R32" s="2">
        <f t="shared" si="1"/>
        <v>0</v>
      </c>
      <c r="T32" s="2">
        <f>IF(AND(CG_States!K32=1,Q32=1),1,0)</f>
        <v>0</v>
      </c>
    </row>
    <row r="33" spans="1:20">
      <c r="A33" s="2">
        <v>34</v>
      </c>
      <c r="B33" s="2">
        <v>34</v>
      </c>
      <c r="C33" s="2" t="s">
        <v>115</v>
      </c>
      <c r="D33" s="4" t="s">
        <v>34</v>
      </c>
      <c r="E33" s="4"/>
      <c r="F33" s="4"/>
      <c r="G33" s="4"/>
      <c r="H33" s="2">
        <v>0</v>
      </c>
      <c r="I33" s="3"/>
      <c r="K33" s="2">
        <v>0</v>
      </c>
      <c r="N33" s="2">
        <v>0</v>
      </c>
      <c r="O33" s="3"/>
      <c r="Q33" s="2">
        <f t="shared" si="0"/>
        <v>0</v>
      </c>
      <c r="R33" s="2">
        <f t="shared" si="1"/>
        <v>0</v>
      </c>
      <c r="T33" s="2">
        <f>IF(AND(CG_States!K33=1,Q33=1),1,0)</f>
        <v>0</v>
      </c>
    </row>
    <row r="34" spans="1:20">
      <c r="A34" s="2">
        <v>35</v>
      </c>
      <c r="B34" s="2">
        <v>35</v>
      </c>
      <c r="C34" s="2" t="s">
        <v>116</v>
      </c>
      <c r="D34" s="2" t="s">
        <v>35</v>
      </c>
      <c r="H34" s="2">
        <v>0</v>
      </c>
      <c r="I34" s="3"/>
      <c r="K34" s="2">
        <v>0</v>
      </c>
      <c r="N34" s="2">
        <v>0</v>
      </c>
      <c r="O34" s="3"/>
      <c r="Q34" s="2">
        <f t="shared" ref="Q34:Q55" si="2">SUM(H34:N34)</f>
        <v>0</v>
      </c>
      <c r="R34" s="2">
        <f t="shared" si="1"/>
        <v>0</v>
      </c>
      <c r="T34" s="2">
        <f>IF(AND(CG_States!K34=1,Q34=1),1,0)</f>
        <v>0</v>
      </c>
    </row>
    <row r="35" spans="1:20">
      <c r="A35" s="2">
        <v>36</v>
      </c>
      <c r="B35" s="2">
        <v>36</v>
      </c>
      <c r="C35" s="2" t="s">
        <v>117</v>
      </c>
      <c r="D35" s="4" t="s">
        <v>36</v>
      </c>
      <c r="E35" s="4"/>
      <c r="F35" s="4"/>
      <c r="G35" s="4"/>
      <c r="H35" s="2">
        <v>0</v>
      </c>
      <c r="I35" s="3"/>
      <c r="K35" s="2">
        <v>0</v>
      </c>
      <c r="N35" s="2">
        <v>0</v>
      </c>
      <c r="O35" s="3"/>
      <c r="Q35" s="2">
        <f t="shared" si="2"/>
        <v>0</v>
      </c>
      <c r="R35" s="2">
        <f t="shared" si="1"/>
        <v>0</v>
      </c>
      <c r="T35" s="2">
        <f>IF(AND(CG_States!K35=1,Q35=1),1,0)</f>
        <v>0</v>
      </c>
    </row>
    <row r="36" spans="1:20">
      <c r="A36" s="2">
        <v>37</v>
      </c>
      <c r="B36" s="2">
        <v>37</v>
      </c>
      <c r="C36" s="2" t="s">
        <v>118</v>
      </c>
      <c r="D36" s="2" t="s">
        <v>37</v>
      </c>
      <c r="H36" s="2">
        <v>0</v>
      </c>
      <c r="I36" s="3"/>
      <c r="K36" s="2">
        <v>0</v>
      </c>
      <c r="N36" s="2">
        <v>0</v>
      </c>
      <c r="O36" s="3"/>
      <c r="Q36" s="2">
        <f t="shared" si="2"/>
        <v>0</v>
      </c>
      <c r="R36" s="2">
        <f t="shared" si="1"/>
        <v>0</v>
      </c>
      <c r="T36" s="2">
        <f>IF(AND(CG_States!K36=1,Q36=1),1,0)</f>
        <v>0</v>
      </c>
    </row>
    <row r="37" spans="1:20">
      <c r="A37" s="2">
        <v>38</v>
      </c>
      <c r="B37" s="2">
        <v>38</v>
      </c>
      <c r="C37" s="2" t="s">
        <v>119</v>
      </c>
      <c r="D37" s="2" t="s">
        <v>38</v>
      </c>
      <c r="H37" s="2">
        <v>0</v>
      </c>
      <c r="I37" s="3"/>
      <c r="K37" s="2">
        <v>0</v>
      </c>
      <c r="N37" s="2">
        <v>0</v>
      </c>
      <c r="O37" s="3"/>
      <c r="Q37" s="2">
        <f t="shared" si="2"/>
        <v>0</v>
      </c>
      <c r="R37" s="2">
        <f t="shared" si="1"/>
        <v>0</v>
      </c>
      <c r="T37" s="2">
        <f>IF(AND(CG_States!K37=1,Q37=1),1,0)</f>
        <v>0</v>
      </c>
    </row>
    <row r="38" spans="1:20">
      <c r="A38" s="2">
        <v>39</v>
      </c>
      <c r="B38" s="2">
        <v>39</v>
      </c>
      <c r="C38" s="2" t="s">
        <v>120</v>
      </c>
      <c r="D38" s="2" t="s">
        <v>39</v>
      </c>
      <c r="H38" s="2">
        <v>0</v>
      </c>
      <c r="I38" s="3"/>
      <c r="K38" s="2">
        <v>0</v>
      </c>
      <c r="L38" s="3"/>
      <c r="N38" s="4">
        <v>1</v>
      </c>
      <c r="O38" s="4" t="s">
        <v>150</v>
      </c>
      <c r="P38" s="4" t="s">
        <v>165</v>
      </c>
      <c r="Q38" s="2">
        <f t="shared" si="2"/>
        <v>1</v>
      </c>
      <c r="R38" s="2">
        <f t="shared" si="1"/>
        <v>1</v>
      </c>
      <c r="T38" s="2">
        <f>IF(AND(CG_States!K38=1,Q38=1),1,0)</f>
        <v>1</v>
      </c>
    </row>
    <row r="39" spans="1:20">
      <c r="A39" s="2">
        <v>40</v>
      </c>
      <c r="B39" s="2">
        <v>40</v>
      </c>
      <c r="C39" s="2" t="s">
        <v>121</v>
      </c>
      <c r="D39" s="2" t="s">
        <v>40</v>
      </c>
      <c r="H39" s="2">
        <v>1</v>
      </c>
      <c r="I39" s="3" t="s">
        <v>144</v>
      </c>
      <c r="J39" s="2" t="s">
        <v>166</v>
      </c>
      <c r="K39" s="2">
        <v>0</v>
      </c>
      <c r="N39" s="2">
        <v>0</v>
      </c>
      <c r="Q39" s="2">
        <f t="shared" si="2"/>
        <v>1</v>
      </c>
      <c r="R39" s="2">
        <f t="shared" si="1"/>
        <v>1</v>
      </c>
      <c r="T39" s="2">
        <f>IF(AND(CG_States!K39=1,Q39=1),1,0)</f>
        <v>1</v>
      </c>
    </row>
    <row r="40" spans="1:20">
      <c r="A40" s="2">
        <v>41</v>
      </c>
      <c r="B40" s="2">
        <v>41</v>
      </c>
      <c r="C40" s="2" t="s">
        <v>122</v>
      </c>
      <c r="D40" s="4" t="s">
        <v>41</v>
      </c>
      <c r="E40" s="4"/>
      <c r="F40" s="4"/>
      <c r="G40" s="4"/>
      <c r="H40" s="2">
        <v>0</v>
      </c>
      <c r="I40" s="3"/>
      <c r="K40" s="2">
        <v>0</v>
      </c>
      <c r="L40" s="3"/>
      <c r="N40" s="2">
        <v>0</v>
      </c>
      <c r="O40" s="3"/>
      <c r="Q40" s="2">
        <f t="shared" si="2"/>
        <v>0</v>
      </c>
      <c r="R40" s="2">
        <f t="shared" si="1"/>
        <v>0</v>
      </c>
      <c r="T40" s="2">
        <f>IF(AND(CG_States!K40=1,Q40=1),1,0)</f>
        <v>0</v>
      </c>
    </row>
    <row r="41" spans="1:20">
      <c r="A41" s="2">
        <v>42</v>
      </c>
      <c r="B41" s="2">
        <v>42</v>
      </c>
      <c r="C41" s="2" t="s">
        <v>123</v>
      </c>
      <c r="D41" s="2" t="s">
        <v>42</v>
      </c>
      <c r="H41" s="2">
        <v>0</v>
      </c>
      <c r="I41" s="3"/>
      <c r="K41" s="2">
        <v>0</v>
      </c>
      <c r="L41" s="3"/>
      <c r="N41" s="2">
        <v>0</v>
      </c>
      <c r="O41" s="3"/>
      <c r="Q41" s="2">
        <f t="shared" si="2"/>
        <v>0</v>
      </c>
      <c r="R41" s="2">
        <f t="shared" si="1"/>
        <v>0</v>
      </c>
      <c r="T41" s="2">
        <f>IF(AND(CG_States!K41=1,Q41=1),1,0)</f>
        <v>0</v>
      </c>
    </row>
    <row r="42" spans="1:20">
      <c r="A42" s="2">
        <v>78</v>
      </c>
      <c r="B42" s="2">
        <v>72</v>
      </c>
      <c r="C42" s="2" t="s">
        <v>124</v>
      </c>
      <c r="D42" s="2" t="s">
        <v>4</v>
      </c>
      <c r="H42" s="2">
        <v>0</v>
      </c>
      <c r="K42" s="2">
        <v>0</v>
      </c>
      <c r="L42" s="3"/>
      <c r="N42" s="2">
        <v>0</v>
      </c>
      <c r="Q42" s="2">
        <f t="shared" si="2"/>
        <v>0</v>
      </c>
      <c r="R42" s="2">
        <f t="shared" si="1"/>
        <v>0</v>
      </c>
      <c r="T42" s="2">
        <f>IF(AND(CG_States!K42=1,Q42=1),1,0)</f>
        <v>0</v>
      </c>
    </row>
    <row r="43" spans="1:20">
      <c r="A43" s="2">
        <v>44</v>
      </c>
      <c r="B43" s="2">
        <v>44</v>
      </c>
      <c r="C43" s="2" t="s">
        <v>125</v>
      </c>
      <c r="D43" s="2" t="s">
        <v>43</v>
      </c>
      <c r="H43" s="2">
        <v>1</v>
      </c>
      <c r="I43" s="3" t="s">
        <v>77</v>
      </c>
      <c r="J43" s="2" t="s">
        <v>164</v>
      </c>
      <c r="K43" s="4">
        <v>1</v>
      </c>
      <c r="L43" s="7" t="s">
        <v>78</v>
      </c>
      <c r="M43" s="4" t="s">
        <v>164</v>
      </c>
      <c r="N43" s="2">
        <v>0</v>
      </c>
      <c r="O43" s="3"/>
      <c r="Q43" s="2">
        <f t="shared" si="2"/>
        <v>2</v>
      </c>
      <c r="R43" s="2">
        <f t="shared" si="1"/>
        <v>1</v>
      </c>
      <c r="T43" s="2">
        <f>IF(AND(CG_States!K43=1,Q43=1),1,0)</f>
        <v>0</v>
      </c>
    </row>
    <row r="44" spans="1:20">
      <c r="A44" s="2">
        <v>45</v>
      </c>
      <c r="B44" s="2">
        <v>45</v>
      </c>
      <c r="C44" s="2" t="s">
        <v>126</v>
      </c>
      <c r="D44" s="2" t="s">
        <v>44</v>
      </c>
      <c r="H44" s="2">
        <v>0</v>
      </c>
      <c r="I44" s="3"/>
      <c r="K44" s="2">
        <v>0</v>
      </c>
      <c r="N44" s="2">
        <v>0</v>
      </c>
      <c r="Q44" s="2">
        <f t="shared" si="2"/>
        <v>0</v>
      </c>
      <c r="R44" s="2">
        <f t="shared" si="1"/>
        <v>0</v>
      </c>
      <c r="T44" s="2">
        <f>IF(AND(CG_States!K44=1,Q44=1),1,0)</f>
        <v>0</v>
      </c>
    </row>
    <row r="45" spans="1:20">
      <c r="A45" s="2">
        <v>46</v>
      </c>
      <c r="B45" s="2">
        <v>46</v>
      </c>
      <c r="C45" s="2" t="s">
        <v>127</v>
      </c>
      <c r="D45" s="2" t="s">
        <v>45</v>
      </c>
      <c r="H45" s="2">
        <v>0</v>
      </c>
      <c r="K45" s="2">
        <v>0</v>
      </c>
      <c r="L45" s="3"/>
      <c r="N45" s="2">
        <v>0</v>
      </c>
      <c r="Q45" s="2">
        <f t="shared" si="2"/>
        <v>0</v>
      </c>
      <c r="R45" s="2">
        <f t="shared" si="1"/>
        <v>0</v>
      </c>
      <c r="T45" s="2">
        <f>IF(AND(CG_States!K45=1,Q45=1),1,0)</f>
        <v>0</v>
      </c>
    </row>
    <row r="46" spans="1:20">
      <c r="A46" s="2">
        <v>47</v>
      </c>
      <c r="B46" s="2">
        <v>47</v>
      </c>
      <c r="C46" s="2" t="s">
        <v>128</v>
      </c>
      <c r="D46" s="4" t="s">
        <v>46</v>
      </c>
      <c r="E46" s="4"/>
      <c r="F46" s="4"/>
      <c r="G46" s="4"/>
      <c r="H46" s="2">
        <v>0</v>
      </c>
      <c r="I46" s="3"/>
      <c r="K46" s="2">
        <v>1</v>
      </c>
      <c r="L46" s="3" t="s">
        <v>78</v>
      </c>
      <c r="M46" s="2" t="s">
        <v>164</v>
      </c>
      <c r="N46" s="2">
        <v>0</v>
      </c>
      <c r="O46" s="3"/>
      <c r="Q46" s="2">
        <f t="shared" si="2"/>
        <v>1</v>
      </c>
      <c r="R46" s="2">
        <f t="shared" si="1"/>
        <v>1</v>
      </c>
      <c r="T46" s="2">
        <v>1</v>
      </c>
    </row>
    <row r="47" spans="1:20">
      <c r="A47" s="2">
        <v>48</v>
      </c>
      <c r="B47" s="2">
        <v>48</v>
      </c>
      <c r="C47" s="2" t="s">
        <v>129</v>
      </c>
      <c r="D47" s="2" t="s">
        <v>47</v>
      </c>
      <c r="H47" s="2">
        <v>0</v>
      </c>
      <c r="I47" s="3"/>
      <c r="K47" s="2">
        <v>0</v>
      </c>
      <c r="L47" s="3"/>
      <c r="N47" s="2">
        <v>0</v>
      </c>
      <c r="O47" s="3"/>
      <c r="Q47" s="2">
        <f t="shared" si="2"/>
        <v>0</v>
      </c>
      <c r="R47" s="2">
        <f t="shared" si="1"/>
        <v>0</v>
      </c>
      <c r="T47" s="2">
        <f>IF(AND(CG_States!K47=1,Q47=1),1,0)</f>
        <v>0</v>
      </c>
    </row>
    <row r="48" spans="1:20">
      <c r="A48" s="2">
        <v>49</v>
      </c>
      <c r="B48" s="2">
        <v>49</v>
      </c>
      <c r="C48" s="2" t="s">
        <v>130</v>
      </c>
      <c r="D48" s="4" t="s">
        <v>48</v>
      </c>
      <c r="E48" s="4"/>
      <c r="F48" s="4"/>
      <c r="G48" s="4"/>
      <c r="H48" s="2">
        <v>0</v>
      </c>
      <c r="I48" s="3"/>
      <c r="K48" s="2">
        <v>0</v>
      </c>
      <c r="L48" s="3"/>
      <c r="N48" s="2">
        <v>0</v>
      </c>
      <c r="O48" s="3"/>
      <c r="Q48" s="2">
        <f t="shared" si="2"/>
        <v>0</v>
      </c>
      <c r="R48" s="2">
        <f t="shared" si="1"/>
        <v>0</v>
      </c>
      <c r="T48" s="2">
        <f>IF(AND(CG_States!K48=1,Q48=1),1,0)</f>
        <v>0</v>
      </c>
    </row>
    <row r="49" spans="1:20">
      <c r="A49" s="2">
        <v>50</v>
      </c>
      <c r="B49" s="2">
        <v>50</v>
      </c>
      <c r="C49" s="2" t="s">
        <v>131</v>
      </c>
      <c r="D49" s="2" t="s">
        <v>49</v>
      </c>
      <c r="H49" s="2">
        <v>0</v>
      </c>
      <c r="I49" s="3"/>
      <c r="K49" s="2">
        <v>0</v>
      </c>
      <c r="L49" s="3"/>
      <c r="N49" s="2">
        <v>0</v>
      </c>
      <c r="O49" s="3"/>
      <c r="Q49" s="2">
        <f t="shared" si="2"/>
        <v>0</v>
      </c>
      <c r="R49" s="2">
        <f t="shared" si="1"/>
        <v>0</v>
      </c>
      <c r="T49" s="2">
        <f>IF(AND(CG_States!K49=1,Q49=1),1,0)</f>
        <v>0</v>
      </c>
    </row>
    <row r="50" spans="1:20">
      <c r="A50" s="2">
        <v>51</v>
      </c>
      <c r="B50" s="2">
        <v>51</v>
      </c>
      <c r="C50" s="2" t="s">
        <v>132</v>
      </c>
      <c r="D50" s="2" t="s">
        <v>50</v>
      </c>
      <c r="H50" s="2">
        <v>0</v>
      </c>
      <c r="I50" s="3"/>
      <c r="K50" s="2">
        <v>0</v>
      </c>
      <c r="L50" s="3"/>
      <c r="N50" s="2">
        <v>0</v>
      </c>
      <c r="O50" s="3"/>
      <c r="Q50" s="2">
        <f t="shared" si="2"/>
        <v>0</v>
      </c>
      <c r="R50" s="2">
        <f t="shared" si="1"/>
        <v>0</v>
      </c>
      <c r="T50" s="2">
        <f>IF(AND(CG_States!K50=1,Q50=1),1,0)</f>
        <v>0</v>
      </c>
    </row>
    <row r="51" spans="1:20">
      <c r="A51" s="2">
        <v>53</v>
      </c>
      <c r="B51" s="2">
        <v>53</v>
      </c>
      <c r="C51" s="2" t="s">
        <v>133</v>
      </c>
      <c r="D51" s="2" t="s">
        <v>51</v>
      </c>
      <c r="H51" s="2">
        <v>0</v>
      </c>
      <c r="I51" s="3"/>
      <c r="K51" s="2">
        <v>0</v>
      </c>
      <c r="N51" s="2">
        <v>0</v>
      </c>
      <c r="O51" s="3"/>
      <c r="Q51" s="2">
        <f t="shared" si="2"/>
        <v>0</v>
      </c>
      <c r="R51" s="2">
        <f t="shared" si="1"/>
        <v>0</v>
      </c>
      <c r="T51" s="2">
        <f>IF(AND(CG_States!K51=1,Q51=1),1,0)</f>
        <v>0</v>
      </c>
    </row>
    <row r="52" spans="1:20">
      <c r="A52" s="2">
        <v>54</v>
      </c>
      <c r="B52" s="2">
        <v>54</v>
      </c>
      <c r="C52" s="2" t="s">
        <v>134</v>
      </c>
      <c r="D52" s="2" t="s">
        <v>52</v>
      </c>
      <c r="H52" s="2">
        <v>0</v>
      </c>
      <c r="I52" s="3"/>
      <c r="K52" s="2">
        <v>0</v>
      </c>
      <c r="N52" s="2">
        <v>0</v>
      </c>
      <c r="O52" s="3"/>
      <c r="Q52" s="2">
        <f t="shared" si="2"/>
        <v>0</v>
      </c>
      <c r="R52" s="2">
        <f t="shared" si="1"/>
        <v>0</v>
      </c>
      <c r="T52" s="2">
        <f>IF(AND(CG_States!K52=1,Q52=1),1,0)</f>
        <v>0</v>
      </c>
    </row>
    <row r="53" spans="1:20">
      <c r="A53" s="2">
        <v>55</v>
      </c>
      <c r="B53" s="2">
        <v>55</v>
      </c>
      <c r="C53" s="2" t="s">
        <v>135</v>
      </c>
      <c r="D53" s="2" t="s">
        <v>53</v>
      </c>
      <c r="H53" s="2">
        <v>0</v>
      </c>
      <c r="I53" s="3"/>
      <c r="K53" s="2">
        <v>0</v>
      </c>
      <c r="N53" s="4">
        <v>1</v>
      </c>
      <c r="O53" s="7" t="s">
        <v>81</v>
      </c>
      <c r="P53" s="4" t="s">
        <v>164</v>
      </c>
      <c r="Q53" s="2">
        <f t="shared" si="2"/>
        <v>1</v>
      </c>
      <c r="R53" s="2">
        <f t="shared" si="1"/>
        <v>1</v>
      </c>
      <c r="T53" s="2">
        <f>IF(AND(CG_States!K53=1,Q53=1),1,0)</f>
        <v>0</v>
      </c>
    </row>
    <row r="54" spans="1:20">
      <c r="A54" s="2">
        <v>56</v>
      </c>
      <c r="B54" s="2">
        <v>56</v>
      </c>
      <c r="C54" s="2" t="s">
        <v>136</v>
      </c>
      <c r="D54" s="2" t="s">
        <v>54</v>
      </c>
      <c r="H54" s="2">
        <v>0</v>
      </c>
      <c r="I54" s="3"/>
      <c r="K54" s="2">
        <v>0</v>
      </c>
      <c r="N54" s="2">
        <v>0</v>
      </c>
      <c r="O54" s="3"/>
      <c r="Q54" s="2">
        <f t="shared" si="2"/>
        <v>0</v>
      </c>
      <c r="R54" s="2">
        <f t="shared" si="1"/>
        <v>0</v>
      </c>
      <c r="T54" s="2">
        <f>IF(AND(CG_States!K54=1,Q54=1),1,0)</f>
        <v>0</v>
      </c>
    </row>
    <row r="55" spans="1:20">
      <c r="H55" s="2">
        <f>SUM(H2:H54)</f>
        <v>3</v>
      </c>
      <c r="K55" s="2">
        <f>SUM(K2:K54)</f>
        <v>4</v>
      </c>
      <c r="N55" s="2">
        <f>SUM(N2:N54)</f>
        <v>3</v>
      </c>
      <c r="Q55" s="2">
        <f t="shared" si="2"/>
        <v>10</v>
      </c>
      <c r="R55" s="2">
        <f>SUM(R2:R54)</f>
        <v>7</v>
      </c>
      <c r="T55" s="2">
        <f>SUM(T2:T54)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1FD5-3E97-254A-98B7-0470235BBD49}">
  <dimension ref="A1:T55"/>
  <sheetViews>
    <sheetView zoomScale="115" workbookViewId="0">
      <pane xSplit="3" ySplit="1" topLeftCell="N28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baseColWidth="10" defaultColWidth="5.5" defaultRowHeight="13"/>
  <cols>
    <col min="1" max="2" width="5.5" style="2"/>
    <col min="3" max="3" width="14.83203125" style="2" bestFit="1" customWidth="1"/>
    <col min="4" max="4" width="5" style="2" customWidth="1"/>
    <col min="5" max="5" width="9.6640625" style="2" bestFit="1" customWidth="1"/>
    <col min="6" max="6" width="11.33203125" style="2" bestFit="1" customWidth="1"/>
    <col min="7" max="7" width="4.83203125" style="2" customWidth="1"/>
    <col min="8" max="8" width="9.6640625" style="2" bestFit="1" customWidth="1"/>
    <col min="9" max="9" width="11.33203125" style="2" bestFit="1" customWidth="1"/>
    <col min="10" max="10" width="4.5" style="2" customWidth="1"/>
    <col min="11" max="11" width="9.6640625" style="2" bestFit="1" customWidth="1"/>
    <col min="12" max="12" width="11.33203125" style="2" bestFit="1" customWidth="1"/>
    <col min="13" max="18" width="11.33203125" style="2" customWidth="1"/>
    <col min="19" max="16384" width="5.5" style="2"/>
  </cols>
  <sheetData>
    <row r="1" spans="1:20" s="5" customFormat="1" ht="42">
      <c r="A1" s="5" t="s">
        <v>82</v>
      </c>
      <c r="B1" s="5" t="s">
        <v>83</v>
      </c>
      <c r="C1" s="5" t="s">
        <v>1</v>
      </c>
      <c r="D1" s="5" t="s">
        <v>246</v>
      </c>
      <c r="E1" s="5" t="s">
        <v>245</v>
      </c>
      <c r="F1" s="5" t="s">
        <v>244</v>
      </c>
      <c r="G1" s="5" t="s">
        <v>243</v>
      </c>
      <c r="H1" s="5" t="s">
        <v>242</v>
      </c>
      <c r="I1" s="5" t="s">
        <v>241</v>
      </c>
      <c r="J1" s="5" t="s">
        <v>240</v>
      </c>
      <c r="K1" s="5" t="s">
        <v>239</v>
      </c>
      <c r="L1" s="5" t="s">
        <v>238</v>
      </c>
      <c r="M1" s="5" t="s">
        <v>247</v>
      </c>
      <c r="N1" s="5" t="s">
        <v>248</v>
      </c>
      <c r="O1" s="5" t="s">
        <v>249</v>
      </c>
      <c r="P1" s="5" t="s">
        <v>250</v>
      </c>
      <c r="Q1" s="5" t="s">
        <v>251</v>
      </c>
      <c r="R1" s="5" t="s">
        <v>252</v>
      </c>
      <c r="S1" s="5" t="s">
        <v>237</v>
      </c>
      <c r="T1" s="5" t="s">
        <v>236</v>
      </c>
    </row>
    <row r="2" spans="1:20">
      <c r="A2" s="2">
        <v>4</v>
      </c>
      <c r="B2" s="2" t="s">
        <v>86</v>
      </c>
      <c r="C2" s="2" t="s">
        <v>6</v>
      </c>
      <c r="D2" s="2">
        <v>0</v>
      </c>
      <c r="G2" s="2">
        <v>0</v>
      </c>
      <c r="H2" s="3"/>
      <c r="J2" s="2">
        <v>0</v>
      </c>
      <c r="S2" s="2">
        <f t="shared" ref="S2:S33" si="0">SUM(D2:P2)</f>
        <v>0</v>
      </c>
      <c r="T2" s="2">
        <f t="shared" ref="T2:T33" si="1">IF(OR(P2=1,D2=1,G2=1,J2=1),1,0)</f>
        <v>0</v>
      </c>
    </row>
    <row r="3" spans="1:20">
      <c r="A3" s="2">
        <v>5</v>
      </c>
      <c r="B3" s="2" t="s">
        <v>87</v>
      </c>
      <c r="C3" s="2" t="s">
        <v>7</v>
      </c>
      <c r="D3" s="2">
        <v>0</v>
      </c>
      <c r="G3" s="2">
        <v>0</v>
      </c>
      <c r="H3" s="3"/>
      <c r="J3" s="2">
        <v>0</v>
      </c>
      <c r="S3" s="2">
        <f t="shared" si="0"/>
        <v>0</v>
      </c>
      <c r="T3" s="2">
        <f t="shared" si="1"/>
        <v>0</v>
      </c>
    </row>
    <row r="4" spans="1:20">
      <c r="A4" s="2">
        <v>6</v>
      </c>
      <c r="B4" s="2" t="s">
        <v>88</v>
      </c>
      <c r="C4" s="2" t="s">
        <v>8</v>
      </c>
      <c r="D4" s="2">
        <v>0</v>
      </c>
      <c r="G4" s="2">
        <v>0</v>
      </c>
      <c r="H4" s="3"/>
      <c r="J4" s="2">
        <v>0</v>
      </c>
      <c r="K4" s="3"/>
      <c r="S4" s="2">
        <f t="shared" si="0"/>
        <v>0</v>
      </c>
      <c r="T4" s="2">
        <f t="shared" si="1"/>
        <v>0</v>
      </c>
    </row>
    <row r="5" spans="1:20">
      <c r="A5" s="2">
        <v>8</v>
      </c>
      <c r="B5" s="2" t="s">
        <v>89</v>
      </c>
      <c r="C5" s="2" t="s">
        <v>9</v>
      </c>
      <c r="D5" s="2">
        <v>0</v>
      </c>
      <c r="E5" s="3"/>
      <c r="G5" s="2">
        <v>0</v>
      </c>
      <c r="H5" s="3"/>
      <c r="J5" s="2">
        <v>0</v>
      </c>
      <c r="S5" s="2">
        <f t="shared" si="0"/>
        <v>0</v>
      </c>
      <c r="T5" s="2">
        <f t="shared" si="1"/>
        <v>0</v>
      </c>
    </row>
    <row r="6" spans="1:20">
      <c r="A6" s="2">
        <v>66</v>
      </c>
      <c r="B6" s="2" t="s">
        <v>95</v>
      </c>
      <c r="C6" s="2" t="s">
        <v>63</v>
      </c>
      <c r="D6" s="2">
        <v>0</v>
      </c>
      <c r="G6" s="2">
        <v>0</v>
      </c>
      <c r="H6" s="3"/>
      <c r="J6" s="2">
        <v>0</v>
      </c>
      <c r="K6" s="3"/>
      <c r="S6" s="2">
        <f t="shared" si="0"/>
        <v>0</v>
      </c>
      <c r="T6" s="2">
        <f t="shared" si="1"/>
        <v>0</v>
      </c>
    </row>
    <row r="7" spans="1:20">
      <c r="A7" s="2">
        <v>1</v>
      </c>
      <c r="B7" s="2" t="s">
        <v>84</v>
      </c>
      <c r="C7" s="2" t="s">
        <v>0</v>
      </c>
      <c r="D7" s="2">
        <v>1</v>
      </c>
      <c r="E7" s="12" t="s">
        <v>77</v>
      </c>
      <c r="F7" s="12" t="s">
        <v>74</v>
      </c>
      <c r="G7" s="2">
        <v>0</v>
      </c>
      <c r="J7" s="2">
        <v>0</v>
      </c>
      <c r="P7" s="2">
        <v>1</v>
      </c>
      <c r="Q7" s="12" t="s">
        <v>223</v>
      </c>
      <c r="R7" s="12" t="s">
        <v>164</v>
      </c>
      <c r="S7" s="2">
        <f t="shared" si="0"/>
        <v>2</v>
      </c>
      <c r="T7" s="2">
        <f t="shared" si="1"/>
        <v>1</v>
      </c>
    </row>
    <row r="8" spans="1:20">
      <c r="A8" s="2">
        <v>2</v>
      </c>
      <c r="B8" s="2" t="s">
        <v>85</v>
      </c>
      <c r="C8" s="2" t="s">
        <v>5</v>
      </c>
      <c r="D8" s="2">
        <v>0</v>
      </c>
      <c r="G8" s="2">
        <v>1</v>
      </c>
      <c r="H8" s="12" t="s">
        <v>78</v>
      </c>
      <c r="I8" s="12" t="s">
        <v>74</v>
      </c>
      <c r="J8" s="2">
        <v>0</v>
      </c>
      <c r="K8" s="3"/>
      <c r="S8" s="2">
        <f t="shared" si="0"/>
        <v>1</v>
      </c>
      <c r="T8" s="2">
        <f t="shared" si="1"/>
        <v>1</v>
      </c>
    </row>
    <row r="9" spans="1:20">
      <c r="A9" s="2">
        <v>9</v>
      </c>
      <c r="B9" s="2" t="s">
        <v>90</v>
      </c>
      <c r="C9" s="2" t="s">
        <v>10</v>
      </c>
      <c r="D9" s="2">
        <v>0</v>
      </c>
      <c r="E9" s="3"/>
      <c r="G9" s="2">
        <v>1</v>
      </c>
      <c r="H9" s="12" t="s">
        <v>146</v>
      </c>
      <c r="I9" s="12" t="s">
        <v>75</v>
      </c>
      <c r="J9" s="2">
        <v>0</v>
      </c>
      <c r="K9" s="3"/>
      <c r="P9" s="2">
        <v>1</v>
      </c>
      <c r="Q9" s="12" t="s">
        <v>223</v>
      </c>
      <c r="R9" s="12" t="s">
        <v>164</v>
      </c>
      <c r="S9" s="2">
        <f t="shared" si="0"/>
        <v>2</v>
      </c>
      <c r="T9" s="2">
        <f t="shared" si="1"/>
        <v>1</v>
      </c>
    </row>
    <row r="10" spans="1:20">
      <c r="A10" s="2">
        <v>10</v>
      </c>
      <c r="B10" s="2" t="s">
        <v>91</v>
      </c>
      <c r="C10" s="2" t="s">
        <v>11</v>
      </c>
      <c r="D10" s="2">
        <v>0</v>
      </c>
      <c r="E10" s="3"/>
      <c r="G10" s="2">
        <v>1</v>
      </c>
      <c r="H10" s="12" t="s">
        <v>78</v>
      </c>
      <c r="I10" s="12" t="s">
        <v>74</v>
      </c>
      <c r="J10" s="2">
        <v>0</v>
      </c>
      <c r="K10" s="3"/>
      <c r="S10" s="2">
        <f t="shared" si="0"/>
        <v>1</v>
      </c>
      <c r="T10" s="2">
        <f t="shared" si="1"/>
        <v>1</v>
      </c>
    </row>
    <row r="11" spans="1:20">
      <c r="A11" s="2">
        <v>11</v>
      </c>
      <c r="B11" s="2" t="s">
        <v>92</v>
      </c>
      <c r="C11" s="2" t="s">
        <v>12</v>
      </c>
      <c r="D11" s="2">
        <v>0</v>
      </c>
      <c r="G11" s="2">
        <v>0</v>
      </c>
      <c r="H11" s="3"/>
      <c r="J11" s="2">
        <v>0</v>
      </c>
      <c r="P11" s="2">
        <v>1</v>
      </c>
      <c r="Q11" s="12" t="s">
        <v>223</v>
      </c>
      <c r="R11" s="12" t="s">
        <v>164</v>
      </c>
      <c r="S11" s="2">
        <f t="shared" si="0"/>
        <v>1</v>
      </c>
      <c r="T11" s="2">
        <f t="shared" si="1"/>
        <v>1</v>
      </c>
    </row>
    <row r="12" spans="1:20">
      <c r="A12" s="2">
        <v>12</v>
      </c>
      <c r="B12" s="2" t="s">
        <v>93</v>
      </c>
      <c r="C12" s="2" t="s">
        <v>13</v>
      </c>
      <c r="D12" s="2">
        <v>1</v>
      </c>
      <c r="E12" s="12" t="s">
        <v>144</v>
      </c>
      <c r="F12" s="12" t="s">
        <v>145</v>
      </c>
      <c r="G12" s="2">
        <v>0</v>
      </c>
      <c r="J12" s="2">
        <v>0</v>
      </c>
      <c r="K12" s="3"/>
      <c r="P12" s="2">
        <v>1</v>
      </c>
      <c r="Q12" s="12" t="s">
        <v>223</v>
      </c>
      <c r="R12" s="12" t="s">
        <v>164</v>
      </c>
      <c r="S12" s="2">
        <f t="shared" si="0"/>
        <v>2</v>
      </c>
      <c r="T12" s="2">
        <f t="shared" si="1"/>
        <v>1</v>
      </c>
    </row>
    <row r="13" spans="1:20">
      <c r="A13" s="2">
        <v>13</v>
      </c>
      <c r="B13" s="2" t="s">
        <v>94</v>
      </c>
      <c r="C13" s="2" t="s">
        <v>14</v>
      </c>
      <c r="D13" s="2">
        <v>0</v>
      </c>
      <c r="E13" s="3"/>
      <c r="G13" s="2">
        <v>0</v>
      </c>
      <c r="H13" s="3"/>
      <c r="J13" s="2">
        <v>1</v>
      </c>
      <c r="K13" s="12" t="s">
        <v>81</v>
      </c>
      <c r="L13" s="12" t="s">
        <v>74</v>
      </c>
      <c r="M13" s="12"/>
      <c r="N13" s="12"/>
      <c r="O13" s="12"/>
      <c r="P13" s="2">
        <v>1</v>
      </c>
      <c r="Q13" s="12" t="s">
        <v>223</v>
      </c>
      <c r="R13" s="12" t="s">
        <v>164</v>
      </c>
      <c r="S13" s="2">
        <f t="shared" si="0"/>
        <v>2</v>
      </c>
      <c r="T13" s="2">
        <f t="shared" si="1"/>
        <v>1</v>
      </c>
    </row>
    <row r="14" spans="1:20">
      <c r="A14" s="2">
        <v>15</v>
      </c>
      <c r="B14" s="2" t="s">
        <v>96</v>
      </c>
      <c r="C14" s="2" t="s">
        <v>15</v>
      </c>
      <c r="D14" s="2">
        <v>1</v>
      </c>
      <c r="E14" s="12" t="s">
        <v>77</v>
      </c>
      <c r="F14" s="12" t="s">
        <v>74</v>
      </c>
      <c r="G14" s="2">
        <v>0</v>
      </c>
      <c r="H14" s="3"/>
      <c r="J14" s="2">
        <v>1</v>
      </c>
      <c r="K14" s="12" t="s">
        <v>81</v>
      </c>
      <c r="L14" s="12" t="s">
        <v>74</v>
      </c>
      <c r="M14" s="12"/>
      <c r="N14" s="12"/>
      <c r="O14" s="12"/>
      <c r="P14" s="12"/>
      <c r="Q14" s="12"/>
      <c r="R14" s="12"/>
      <c r="S14" s="2">
        <f t="shared" si="0"/>
        <v>2</v>
      </c>
      <c r="T14" s="2">
        <f t="shared" si="1"/>
        <v>1</v>
      </c>
    </row>
    <row r="15" spans="1:20">
      <c r="A15" s="2">
        <v>16</v>
      </c>
      <c r="B15" s="2" t="s">
        <v>97</v>
      </c>
      <c r="C15" s="2" t="s">
        <v>16</v>
      </c>
      <c r="D15" s="2">
        <v>1</v>
      </c>
      <c r="E15" s="12" t="s">
        <v>77</v>
      </c>
      <c r="F15" s="12" t="s">
        <v>74</v>
      </c>
      <c r="G15" s="2">
        <v>1</v>
      </c>
      <c r="H15" s="12" t="s">
        <v>78</v>
      </c>
      <c r="I15" s="12" t="s">
        <v>74</v>
      </c>
      <c r="J15" s="2">
        <v>0</v>
      </c>
      <c r="S15" s="2">
        <f t="shared" si="0"/>
        <v>2</v>
      </c>
      <c r="T15" s="2">
        <f t="shared" si="1"/>
        <v>1</v>
      </c>
    </row>
    <row r="16" spans="1:20">
      <c r="A16" s="2">
        <v>17</v>
      </c>
      <c r="B16" s="2" t="s">
        <v>98</v>
      </c>
      <c r="C16" s="2" t="s">
        <v>17</v>
      </c>
      <c r="D16" s="2">
        <v>1</v>
      </c>
      <c r="E16" s="12" t="s">
        <v>77</v>
      </c>
      <c r="F16" s="12" t="s">
        <v>74</v>
      </c>
      <c r="G16" s="2">
        <v>1</v>
      </c>
      <c r="H16" s="12" t="s">
        <v>78</v>
      </c>
      <c r="I16" s="12" t="s">
        <v>74</v>
      </c>
      <c r="J16" s="2">
        <v>0</v>
      </c>
      <c r="K16" s="3"/>
      <c r="S16" s="2">
        <f t="shared" si="0"/>
        <v>2</v>
      </c>
      <c r="T16" s="2">
        <f t="shared" si="1"/>
        <v>1</v>
      </c>
    </row>
    <row r="17" spans="1:20">
      <c r="A17" s="2">
        <v>18</v>
      </c>
      <c r="B17" s="2" t="s">
        <v>99</v>
      </c>
      <c r="C17" s="2" t="s">
        <v>18</v>
      </c>
      <c r="D17" s="2">
        <v>1</v>
      </c>
      <c r="E17" s="12" t="s">
        <v>77</v>
      </c>
      <c r="F17" s="12" t="s">
        <v>74</v>
      </c>
      <c r="G17" s="2">
        <v>0</v>
      </c>
      <c r="H17" s="3"/>
      <c r="J17" s="2">
        <v>0</v>
      </c>
      <c r="K17" s="3"/>
      <c r="P17" s="2">
        <v>1</v>
      </c>
      <c r="Q17" s="12" t="s">
        <v>223</v>
      </c>
      <c r="R17" s="12" t="s">
        <v>164</v>
      </c>
      <c r="S17" s="2">
        <f t="shared" si="0"/>
        <v>2</v>
      </c>
      <c r="T17" s="2">
        <f t="shared" si="1"/>
        <v>1</v>
      </c>
    </row>
    <row r="18" spans="1:20">
      <c r="A18" s="2">
        <v>19</v>
      </c>
      <c r="B18" s="2" t="s">
        <v>100</v>
      </c>
      <c r="C18" s="2" t="s">
        <v>19</v>
      </c>
      <c r="D18" s="2">
        <v>1</v>
      </c>
      <c r="E18" s="12" t="s">
        <v>77</v>
      </c>
      <c r="F18" s="12" t="s">
        <v>74</v>
      </c>
      <c r="G18" s="2">
        <v>0</v>
      </c>
      <c r="H18" s="3"/>
      <c r="J18" s="2">
        <v>0</v>
      </c>
      <c r="K18" s="3"/>
      <c r="P18" s="2">
        <v>1</v>
      </c>
      <c r="Q18" s="12" t="s">
        <v>223</v>
      </c>
      <c r="R18" s="12" t="s">
        <v>164</v>
      </c>
      <c r="S18" s="2">
        <f t="shared" si="0"/>
        <v>2</v>
      </c>
      <c r="T18" s="2">
        <f t="shared" si="1"/>
        <v>1</v>
      </c>
    </row>
    <row r="19" spans="1:20">
      <c r="A19" s="2">
        <v>20</v>
      </c>
      <c r="B19" s="2" t="s">
        <v>101</v>
      </c>
      <c r="C19" s="2" t="s">
        <v>20</v>
      </c>
      <c r="D19" s="2">
        <v>0</v>
      </c>
      <c r="E19" s="3"/>
      <c r="G19" s="2">
        <v>1</v>
      </c>
      <c r="H19" s="12" t="s">
        <v>147</v>
      </c>
      <c r="I19" s="12" t="s">
        <v>145</v>
      </c>
      <c r="J19" s="2">
        <v>0</v>
      </c>
      <c r="K19" s="3"/>
      <c r="P19" s="2">
        <v>1</v>
      </c>
      <c r="Q19" s="12" t="s">
        <v>259</v>
      </c>
      <c r="R19" s="12" t="s">
        <v>166</v>
      </c>
      <c r="S19" s="2">
        <f t="shared" si="0"/>
        <v>2</v>
      </c>
      <c r="T19" s="2">
        <f t="shared" si="1"/>
        <v>1</v>
      </c>
    </row>
    <row r="20" spans="1:20">
      <c r="A20" s="2">
        <v>21</v>
      </c>
      <c r="B20" s="2" t="s">
        <v>102</v>
      </c>
      <c r="C20" s="2" t="s">
        <v>21</v>
      </c>
      <c r="D20" s="2">
        <v>1</v>
      </c>
      <c r="E20" s="12" t="s">
        <v>77</v>
      </c>
      <c r="F20" s="12" t="s">
        <v>74</v>
      </c>
      <c r="G20" s="2">
        <v>1</v>
      </c>
      <c r="H20" s="12" t="s">
        <v>78</v>
      </c>
      <c r="I20" s="12" t="s">
        <v>74</v>
      </c>
      <c r="J20" s="2">
        <v>0</v>
      </c>
      <c r="S20" s="2">
        <f t="shared" si="0"/>
        <v>2</v>
      </c>
      <c r="T20" s="2">
        <f t="shared" si="1"/>
        <v>1</v>
      </c>
    </row>
    <row r="21" spans="1:20">
      <c r="A21" s="2">
        <v>22</v>
      </c>
      <c r="B21" s="2" t="s">
        <v>103</v>
      </c>
      <c r="C21" s="2" t="s">
        <v>22</v>
      </c>
      <c r="D21" s="2">
        <v>1</v>
      </c>
      <c r="E21" s="12" t="s">
        <v>77</v>
      </c>
      <c r="F21" s="12" t="s">
        <v>74</v>
      </c>
      <c r="G21" s="2">
        <v>0</v>
      </c>
      <c r="H21" s="3"/>
      <c r="J21" s="2">
        <v>0</v>
      </c>
      <c r="K21" s="3"/>
      <c r="P21" s="2">
        <v>1</v>
      </c>
      <c r="Q21" s="12" t="s">
        <v>223</v>
      </c>
      <c r="R21" s="12" t="s">
        <v>164</v>
      </c>
      <c r="S21" s="2">
        <f t="shared" si="0"/>
        <v>2</v>
      </c>
      <c r="T21" s="2">
        <f t="shared" si="1"/>
        <v>1</v>
      </c>
    </row>
    <row r="22" spans="1:20">
      <c r="A22" s="2">
        <v>23</v>
      </c>
      <c r="B22" s="2" t="s">
        <v>104</v>
      </c>
      <c r="C22" s="2" t="s">
        <v>23</v>
      </c>
      <c r="D22" s="2">
        <v>1</v>
      </c>
      <c r="E22" s="12" t="s">
        <v>76</v>
      </c>
      <c r="F22" s="12" t="s">
        <v>75</v>
      </c>
      <c r="G22" s="2">
        <v>1</v>
      </c>
      <c r="H22" s="12" t="s">
        <v>146</v>
      </c>
      <c r="I22" s="12" t="s">
        <v>75</v>
      </c>
      <c r="J22" s="2">
        <v>0</v>
      </c>
      <c r="M22" s="3">
        <v>1</v>
      </c>
      <c r="N22" s="13" t="s">
        <v>204</v>
      </c>
      <c r="O22" s="13" t="s">
        <v>165</v>
      </c>
      <c r="S22" s="2">
        <f t="shared" si="0"/>
        <v>3</v>
      </c>
      <c r="T22" s="2">
        <f t="shared" si="1"/>
        <v>1</v>
      </c>
    </row>
    <row r="23" spans="1:20">
      <c r="A23" s="2">
        <v>24</v>
      </c>
      <c r="B23" s="2" t="s">
        <v>105</v>
      </c>
      <c r="C23" s="2" t="s">
        <v>24</v>
      </c>
      <c r="D23" s="2">
        <v>1</v>
      </c>
      <c r="E23" s="12" t="s">
        <v>76</v>
      </c>
      <c r="F23" s="12" t="s">
        <v>75</v>
      </c>
      <c r="G23" s="2">
        <v>0</v>
      </c>
      <c r="J23" s="2">
        <v>1</v>
      </c>
      <c r="K23" s="12" t="s">
        <v>152</v>
      </c>
      <c r="L23" s="12" t="s">
        <v>149</v>
      </c>
      <c r="M23" s="12"/>
      <c r="N23" s="12"/>
      <c r="O23" s="12"/>
      <c r="P23" s="2">
        <v>1</v>
      </c>
      <c r="Q23" s="12" t="s">
        <v>260</v>
      </c>
      <c r="R23" s="12" t="s">
        <v>224</v>
      </c>
      <c r="S23" s="2">
        <f t="shared" si="0"/>
        <v>3</v>
      </c>
      <c r="T23" s="2">
        <f t="shared" si="1"/>
        <v>1</v>
      </c>
    </row>
    <row r="24" spans="1:20">
      <c r="A24" s="2">
        <v>25</v>
      </c>
      <c r="B24" s="2" t="s">
        <v>106</v>
      </c>
      <c r="C24" s="2" t="s">
        <v>25</v>
      </c>
      <c r="D24" s="2">
        <v>0</v>
      </c>
      <c r="G24" s="2">
        <v>1</v>
      </c>
      <c r="H24" s="12" t="s">
        <v>78</v>
      </c>
      <c r="I24" s="12" t="s">
        <v>74</v>
      </c>
      <c r="J24" s="2">
        <v>0</v>
      </c>
      <c r="K24" s="3"/>
      <c r="S24" s="2">
        <f t="shared" si="0"/>
        <v>1</v>
      </c>
      <c r="T24" s="2">
        <f t="shared" si="1"/>
        <v>1</v>
      </c>
    </row>
    <row r="25" spans="1:20">
      <c r="A25" s="2">
        <v>26</v>
      </c>
      <c r="B25" s="2" t="s">
        <v>107</v>
      </c>
      <c r="C25" s="2" t="s">
        <v>26</v>
      </c>
      <c r="D25" s="2">
        <v>0</v>
      </c>
      <c r="G25" s="2">
        <v>0</v>
      </c>
      <c r="J25" s="2">
        <v>1</v>
      </c>
      <c r="K25" s="12" t="s">
        <v>151</v>
      </c>
      <c r="L25" s="12" t="s">
        <v>145</v>
      </c>
      <c r="M25" s="3">
        <v>1</v>
      </c>
      <c r="N25" s="13" t="s">
        <v>205</v>
      </c>
      <c r="O25" s="13" t="s">
        <v>166</v>
      </c>
      <c r="P25" s="2">
        <v>1</v>
      </c>
      <c r="Q25" s="12" t="s">
        <v>258</v>
      </c>
      <c r="R25" s="12" t="s">
        <v>165</v>
      </c>
      <c r="S25" s="2">
        <f t="shared" si="0"/>
        <v>3</v>
      </c>
      <c r="T25" s="2">
        <f t="shared" si="1"/>
        <v>1</v>
      </c>
    </row>
    <row r="26" spans="1:20">
      <c r="A26" s="2">
        <v>27</v>
      </c>
      <c r="B26" s="2" t="s">
        <v>108</v>
      </c>
      <c r="C26" s="2" t="s">
        <v>27</v>
      </c>
      <c r="D26" s="2">
        <v>0</v>
      </c>
      <c r="E26" s="3"/>
      <c r="G26" s="2">
        <v>0</v>
      </c>
      <c r="H26" s="3"/>
      <c r="K26" s="3"/>
      <c r="P26" s="2">
        <v>1</v>
      </c>
      <c r="Q26" s="12" t="s">
        <v>223</v>
      </c>
      <c r="R26" s="12" t="s">
        <v>164</v>
      </c>
      <c r="S26" s="2">
        <f t="shared" si="0"/>
        <v>1</v>
      </c>
      <c r="T26" s="2">
        <f t="shared" si="1"/>
        <v>1</v>
      </c>
    </row>
    <row r="27" spans="1:20">
      <c r="A27" s="2">
        <v>28</v>
      </c>
      <c r="B27" s="2" t="s">
        <v>109</v>
      </c>
      <c r="C27" s="2" t="s">
        <v>28</v>
      </c>
      <c r="D27" s="2">
        <v>1</v>
      </c>
      <c r="E27" s="12" t="s">
        <v>77</v>
      </c>
      <c r="F27" s="12" t="s">
        <v>74</v>
      </c>
      <c r="G27" s="2">
        <v>0</v>
      </c>
      <c r="H27" s="3"/>
      <c r="J27" s="2">
        <v>1</v>
      </c>
      <c r="K27" s="12" t="s">
        <v>81</v>
      </c>
      <c r="L27" s="12" t="s">
        <v>74</v>
      </c>
      <c r="M27" s="12"/>
      <c r="N27" s="12"/>
      <c r="O27" s="12"/>
      <c r="P27" s="2">
        <v>1</v>
      </c>
      <c r="Q27" s="12" t="s">
        <v>223</v>
      </c>
      <c r="R27" s="12" t="s">
        <v>164</v>
      </c>
      <c r="S27" s="2">
        <f t="shared" si="0"/>
        <v>3</v>
      </c>
      <c r="T27" s="2">
        <f t="shared" si="1"/>
        <v>1</v>
      </c>
    </row>
    <row r="28" spans="1:20">
      <c r="A28" s="2">
        <v>29</v>
      </c>
      <c r="B28" s="2" t="s">
        <v>110</v>
      </c>
      <c r="C28" s="2" t="s">
        <v>29</v>
      </c>
      <c r="D28" s="2">
        <v>0</v>
      </c>
      <c r="E28" s="3"/>
      <c r="G28" s="2">
        <v>1</v>
      </c>
      <c r="H28" s="12" t="s">
        <v>78</v>
      </c>
      <c r="I28" s="12" t="s">
        <v>74</v>
      </c>
      <c r="P28" s="2">
        <v>1</v>
      </c>
      <c r="Q28" s="12" t="s">
        <v>223</v>
      </c>
      <c r="R28" s="12" t="s">
        <v>164</v>
      </c>
      <c r="S28" s="2">
        <f t="shared" si="0"/>
        <v>2</v>
      </c>
      <c r="T28" s="2">
        <f t="shared" si="1"/>
        <v>1</v>
      </c>
    </row>
    <row r="29" spans="1:20">
      <c r="A29" s="2">
        <v>30</v>
      </c>
      <c r="B29" s="2" t="s">
        <v>111</v>
      </c>
      <c r="C29" s="2" t="s">
        <v>30</v>
      </c>
      <c r="D29" s="2">
        <v>0</v>
      </c>
      <c r="G29" s="2">
        <v>1</v>
      </c>
      <c r="H29" s="12" t="s">
        <v>78</v>
      </c>
      <c r="I29" s="12" t="s">
        <v>74</v>
      </c>
      <c r="K29" s="3"/>
      <c r="S29" s="2">
        <f t="shared" si="0"/>
        <v>1</v>
      </c>
      <c r="T29" s="2">
        <f t="shared" si="1"/>
        <v>1</v>
      </c>
    </row>
    <row r="30" spans="1:20">
      <c r="A30" s="2">
        <v>32</v>
      </c>
      <c r="B30" s="2" t="s">
        <v>112</v>
      </c>
      <c r="C30" s="2" t="s">
        <v>31</v>
      </c>
      <c r="D30" s="2">
        <v>1</v>
      </c>
      <c r="E30" s="12" t="s">
        <v>76</v>
      </c>
      <c r="F30" s="12" t="s">
        <v>75</v>
      </c>
      <c r="G30" s="2">
        <v>0</v>
      </c>
      <c r="P30" s="2">
        <v>1</v>
      </c>
      <c r="Q30" s="12" t="s">
        <v>258</v>
      </c>
      <c r="R30" s="12" t="s">
        <v>165</v>
      </c>
      <c r="S30" s="2">
        <f t="shared" si="0"/>
        <v>2</v>
      </c>
      <c r="T30" s="2">
        <f t="shared" si="1"/>
        <v>1</v>
      </c>
    </row>
    <row r="31" spans="1:20">
      <c r="A31" s="2">
        <v>32</v>
      </c>
      <c r="B31" s="2" t="s">
        <v>113</v>
      </c>
      <c r="C31" s="2" t="s">
        <v>32</v>
      </c>
      <c r="D31" s="2">
        <v>0</v>
      </c>
      <c r="E31" s="3"/>
      <c r="G31" s="2">
        <v>0</v>
      </c>
      <c r="H31" s="3"/>
      <c r="K31" s="3"/>
      <c r="P31" s="2">
        <v>1</v>
      </c>
      <c r="Q31" s="12" t="s">
        <v>223</v>
      </c>
      <c r="R31" s="12" t="s">
        <v>164</v>
      </c>
      <c r="S31" s="2">
        <f t="shared" si="0"/>
        <v>1</v>
      </c>
      <c r="T31" s="2">
        <f t="shared" si="1"/>
        <v>1</v>
      </c>
    </row>
    <row r="32" spans="1:20">
      <c r="A32" s="2">
        <v>33</v>
      </c>
      <c r="B32" s="2" t="s">
        <v>114</v>
      </c>
      <c r="C32" s="2" t="s">
        <v>33</v>
      </c>
      <c r="D32" s="2">
        <v>0</v>
      </c>
      <c r="G32" s="2">
        <v>1</v>
      </c>
      <c r="H32" s="12" t="s">
        <v>78</v>
      </c>
      <c r="I32" s="12" t="s">
        <v>74</v>
      </c>
      <c r="S32" s="2">
        <f t="shared" si="0"/>
        <v>1</v>
      </c>
      <c r="T32" s="2">
        <f t="shared" si="1"/>
        <v>1</v>
      </c>
    </row>
    <row r="33" spans="1:20">
      <c r="A33" s="2">
        <v>34</v>
      </c>
      <c r="B33" s="2" t="s">
        <v>115</v>
      </c>
      <c r="C33" s="4" t="s">
        <v>34</v>
      </c>
      <c r="D33" s="2">
        <v>1</v>
      </c>
      <c r="E33" s="12" t="s">
        <v>77</v>
      </c>
      <c r="F33" s="12" t="s">
        <v>74</v>
      </c>
      <c r="G33" s="2">
        <v>1</v>
      </c>
      <c r="H33" s="12" t="s">
        <v>78</v>
      </c>
      <c r="I33" s="12" t="s">
        <v>74</v>
      </c>
      <c r="J33" s="2">
        <v>1</v>
      </c>
      <c r="K33" s="12" t="s">
        <v>151</v>
      </c>
      <c r="L33" s="12" t="s">
        <v>145</v>
      </c>
      <c r="M33" s="3">
        <v>1</v>
      </c>
      <c r="N33" s="13" t="s">
        <v>203</v>
      </c>
      <c r="O33" s="13" t="s">
        <v>164</v>
      </c>
      <c r="P33" s="12"/>
      <c r="Q33" s="12"/>
      <c r="R33" s="12"/>
      <c r="S33" s="2">
        <f t="shared" si="0"/>
        <v>4</v>
      </c>
      <c r="T33" s="2">
        <f t="shared" si="1"/>
        <v>1</v>
      </c>
    </row>
    <row r="34" spans="1:20">
      <c r="A34" s="2">
        <v>35</v>
      </c>
      <c r="B34" s="2" t="s">
        <v>116</v>
      </c>
      <c r="C34" s="2" t="s">
        <v>35</v>
      </c>
      <c r="D34" s="2">
        <v>0</v>
      </c>
      <c r="G34" s="2">
        <v>1</v>
      </c>
      <c r="H34" s="12" t="s">
        <v>78</v>
      </c>
      <c r="I34" s="12" t="s">
        <v>74</v>
      </c>
      <c r="K34" s="3"/>
      <c r="P34" s="2">
        <v>1</v>
      </c>
      <c r="Q34" s="12" t="s">
        <v>223</v>
      </c>
      <c r="R34" s="12" t="s">
        <v>164</v>
      </c>
      <c r="S34" s="2">
        <f t="shared" ref="S34:S54" si="2">SUM(D34:P34)</f>
        <v>2</v>
      </c>
      <c r="T34" s="2">
        <f t="shared" ref="T34:T54" si="3">IF(OR(P34=1,D34=1,G34=1,J34=1),1,0)</f>
        <v>1</v>
      </c>
    </row>
    <row r="35" spans="1:20">
      <c r="A35" s="2">
        <v>36</v>
      </c>
      <c r="B35" s="2" t="s">
        <v>117</v>
      </c>
      <c r="C35" s="4" t="s">
        <v>36</v>
      </c>
      <c r="D35" s="2">
        <v>1</v>
      </c>
      <c r="E35" s="12" t="s">
        <v>144</v>
      </c>
      <c r="F35" s="12" t="s">
        <v>145</v>
      </c>
      <c r="G35" s="2">
        <v>1</v>
      </c>
      <c r="H35" s="12" t="s">
        <v>148</v>
      </c>
      <c r="I35" s="12" t="s">
        <v>149</v>
      </c>
      <c r="J35" s="2">
        <v>1</v>
      </c>
      <c r="K35" s="12" t="s">
        <v>151</v>
      </c>
      <c r="L35" s="12" t="s">
        <v>145</v>
      </c>
      <c r="M35" s="3">
        <v>1</v>
      </c>
      <c r="N35" s="13" t="s">
        <v>205</v>
      </c>
      <c r="O35" s="13" t="s">
        <v>166</v>
      </c>
      <c r="P35" s="2">
        <v>1</v>
      </c>
      <c r="Q35" s="12" t="s">
        <v>259</v>
      </c>
      <c r="R35" s="12" t="s">
        <v>166</v>
      </c>
      <c r="S35" s="2">
        <f t="shared" si="2"/>
        <v>5</v>
      </c>
      <c r="T35" s="2">
        <f t="shared" si="3"/>
        <v>1</v>
      </c>
    </row>
    <row r="36" spans="1:20">
      <c r="A36" s="2">
        <v>37</v>
      </c>
      <c r="B36" s="2" t="s">
        <v>118</v>
      </c>
      <c r="C36" s="2" t="s">
        <v>37</v>
      </c>
      <c r="D36" s="2">
        <v>0</v>
      </c>
      <c r="G36" s="2">
        <v>1</v>
      </c>
      <c r="H36" s="12" t="s">
        <v>78</v>
      </c>
      <c r="I36" s="12" t="s">
        <v>74</v>
      </c>
      <c r="S36" s="2">
        <f t="shared" si="2"/>
        <v>1</v>
      </c>
      <c r="T36" s="2">
        <f t="shared" si="3"/>
        <v>1</v>
      </c>
    </row>
    <row r="37" spans="1:20">
      <c r="A37" s="2">
        <v>38</v>
      </c>
      <c r="B37" s="2" t="s">
        <v>119</v>
      </c>
      <c r="C37" s="2" t="s">
        <v>38</v>
      </c>
      <c r="D37" s="2">
        <v>0</v>
      </c>
      <c r="G37" s="2">
        <v>0</v>
      </c>
      <c r="H37" s="3"/>
      <c r="P37" s="2">
        <v>1</v>
      </c>
      <c r="Q37" s="12" t="s">
        <v>223</v>
      </c>
      <c r="R37" s="12" t="s">
        <v>164</v>
      </c>
      <c r="S37" s="2">
        <f t="shared" si="2"/>
        <v>1</v>
      </c>
      <c r="T37" s="2">
        <f t="shared" si="3"/>
        <v>1</v>
      </c>
    </row>
    <row r="38" spans="1:20">
      <c r="A38" s="2">
        <v>39</v>
      </c>
      <c r="B38" s="2" t="s">
        <v>120</v>
      </c>
      <c r="C38" s="2" t="s">
        <v>39</v>
      </c>
      <c r="D38" s="2">
        <v>0</v>
      </c>
      <c r="E38" s="3"/>
      <c r="G38" s="2">
        <v>0</v>
      </c>
      <c r="H38" s="3"/>
      <c r="K38" s="3"/>
      <c r="P38" s="2">
        <v>1</v>
      </c>
      <c r="Q38" s="12" t="s">
        <v>258</v>
      </c>
      <c r="R38" s="12" t="s">
        <v>165</v>
      </c>
      <c r="S38" s="2">
        <f t="shared" si="2"/>
        <v>1</v>
      </c>
      <c r="T38" s="2">
        <f t="shared" si="3"/>
        <v>1</v>
      </c>
    </row>
    <row r="39" spans="1:20">
      <c r="A39" s="2">
        <v>40</v>
      </c>
      <c r="B39" s="2" t="s">
        <v>121</v>
      </c>
      <c r="C39" s="2" t="s">
        <v>40</v>
      </c>
      <c r="D39" s="2">
        <v>0</v>
      </c>
      <c r="G39" s="2">
        <v>0</v>
      </c>
      <c r="K39" s="3"/>
      <c r="P39" s="2">
        <v>1</v>
      </c>
      <c r="Q39" s="12" t="s">
        <v>259</v>
      </c>
      <c r="R39" s="12" t="s">
        <v>166</v>
      </c>
      <c r="S39" s="2">
        <f t="shared" si="2"/>
        <v>1</v>
      </c>
      <c r="T39" s="2">
        <f t="shared" si="3"/>
        <v>1</v>
      </c>
    </row>
    <row r="40" spans="1:20">
      <c r="A40" s="2">
        <v>41</v>
      </c>
      <c r="B40" s="2" t="s">
        <v>122</v>
      </c>
      <c r="C40" s="4" t="s">
        <v>41</v>
      </c>
      <c r="D40" s="2">
        <v>1</v>
      </c>
      <c r="E40" s="12" t="s">
        <v>77</v>
      </c>
      <c r="F40" s="12" t="s">
        <v>74</v>
      </c>
      <c r="G40" s="2">
        <v>1</v>
      </c>
      <c r="H40" s="12" t="s">
        <v>78</v>
      </c>
      <c r="I40" s="12" t="s">
        <v>74</v>
      </c>
      <c r="J40" s="2">
        <v>1</v>
      </c>
      <c r="K40" s="12" t="s">
        <v>81</v>
      </c>
      <c r="L40" s="12" t="s">
        <v>74</v>
      </c>
      <c r="M40" s="3">
        <v>1</v>
      </c>
      <c r="N40" s="13" t="s">
        <v>203</v>
      </c>
      <c r="O40" s="13" t="s">
        <v>164</v>
      </c>
      <c r="P40" s="2">
        <v>1</v>
      </c>
      <c r="Q40" s="12" t="s">
        <v>223</v>
      </c>
      <c r="R40" s="12" t="s">
        <v>164</v>
      </c>
      <c r="S40" s="2">
        <f t="shared" si="2"/>
        <v>5</v>
      </c>
      <c r="T40" s="2">
        <f t="shared" si="3"/>
        <v>1</v>
      </c>
    </row>
    <row r="41" spans="1:20">
      <c r="A41" s="2">
        <v>42</v>
      </c>
      <c r="B41" s="2" t="s">
        <v>123</v>
      </c>
      <c r="C41" s="2" t="s">
        <v>42</v>
      </c>
      <c r="D41" s="2">
        <v>1</v>
      </c>
      <c r="E41" s="12" t="s">
        <v>77</v>
      </c>
      <c r="F41" s="12" t="s">
        <v>74</v>
      </c>
      <c r="G41" s="2">
        <v>0</v>
      </c>
      <c r="H41" s="3"/>
      <c r="J41" s="4"/>
      <c r="K41" s="3"/>
      <c r="M41" s="3">
        <v>1</v>
      </c>
      <c r="N41" s="13" t="s">
        <v>203</v>
      </c>
      <c r="O41" s="13" t="s">
        <v>164</v>
      </c>
      <c r="P41" s="2">
        <v>1</v>
      </c>
      <c r="Q41" s="12" t="s">
        <v>223</v>
      </c>
      <c r="R41" s="12" t="s">
        <v>164</v>
      </c>
      <c r="S41" s="2">
        <f t="shared" si="2"/>
        <v>3</v>
      </c>
      <c r="T41" s="2">
        <f t="shared" si="3"/>
        <v>1</v>
      </c>
    </row>
    <row r="42" spans="1:20">
      <c r="A42" s="2">
        <v>44</v>
      </c>
      <c r="B42" s="2" t="s">
        <v>125</v>
      </c>
      <c r="C42" s="2" t="s">
        <v>43</v>
      </c>
      <c r="D42" s="2">
        <v>0</v>
      </c>
      <c r="G42" s="2">
        <v>0</v>
      </c>
      <c r="H42" s="3"/>
      <c r="K42" s="3"/>
      <c r="P42" s="2">
        <v>1</v>
      </c>
      <c r="Q42" s="12" t="s">
        <v>223</v>
      </c>
      <c r="R42" s="12" t="s">
        <v>164</v>
      </c>
      <c r="S42" s="2">
        <f t="shared" si="2"/>
        <v>1</v>
      </c>
      <c r="T42" s="2">
        <f t="shared" si="3"/>
        <v>1</v>
      </c>
    </row>
    <row r="43" spans="1:20">
      <c r="A43" s="2">
        <v>45</v>
      </c>
      <c r="B43" s="2" t="s">
        <v>126</v>
      </c>
      <c r="C43" s="2" t="s">
        <v>44</v>
      </c>
      <c r="D43" s="2">
        <v>1</v>
      </c>
      <c r="E43" s="12" t="s">
        <v>77</v>
      </c>
      <c r="F43" s="12" t="s">
        <v>74</v>
      </c>
      <c r="G43" s="2">
        <v>0</v>
      </c>
      <c r="J43" s="4"/>
      <c r="P43" s="2">
        <v>1</v>
      </c>
      <c r="Q43" s="12" t="s">
        <v>223</v>
      </c>
      <c r="R43" s="12" t="s">
        <v>164</v>
      </c>
      <c r="S43" s="2">
        <f t="shared" si="2"/>
        <v>2</v>
      </c>
      <c r="T43" s="2">
        <f t="shared" si="3"/>
        <v>1</v>
      </c>
    </row>
    <row r="44" spans="1:20">
      <c r="A44" s="2">
        <v>46</v>
      </c>
      <c r="B44" s="2" t="s">
        <v>127</v>
      </c>
      <c r="C44" s="2" t="s">
        <v>45</v>
      </c>
      <c r="D44" s="2">
        <v>0</v>
      </c>
      <c r="G44" s="2">
        <v>0</v>
      </c>
      <c r="H44" s="3"/>
      <c r="J44" s="4"/>
      <c r="P44" s="2">
        <v>1</v>
      </c>
      <c r="Q44" s="12" t="s">
        <v>223</v>
      </c>
      <c r="R44" s="12" t="s">
        <v>164</v>
      </c>
      <c r="S44" s="2">
        <f t="shared" si="2"/>
        <v>1</v>
      </c>
      <c r="T44" s="2">
        <f t="shared" si="3"/>
        <v>1</v>
      </c>
    </row>
    <row r="45" spans="1:20">
      <c r="A45" s="2">
        <v>47</v>
      </c>
      <c r="B45" s="2" t="s">
        <v>128</v>
      </c>
      <c r="C45" s="4" t="s">
        <v>46</v>
      </c>
      <c r="D45" s="2">
        <v>1</v>
      </c>
      <c r="E45" s="12" t="s">
        <v>77</v>
      </c>
      <c r="F45" s="12" t="s">
        <v>74</v>
      </c>
      <c r="G45" s="2">
        <v>1</v>
      </c>
      <c r="H45" s="12" t="s">
        <v>78</v>
      </c>
      <c r="I45" s="12" t="s">
        <v>74</v>
      </c>
      <c r="J45" s="4"/>
      <c r="P45" s="2">
        <v>1</v>
      </c>
      <c r="Q45" s="12" t="s">
        <v>223</v>
      </c>
      <c r="R45" s="12" t="s">
        <v>164</v>
      </c>
      <c r="S45" s="2">
        <f t="shared" si="2"/>
        <v>3</v>
      </c>
      <c r="T45" s="2">
        <f t="shared" si="3"/>
        <v>1</v>
      </c>
    </row>
    <row r="46" spans="1:20">
      <c r="A46" s="2">
        <v>48</v>
      </c>
      <c r="B46" s="2" t="s">
        <v>129</v>
      </c>
      <c r="C46" s="2" t="s">
        <v>47</v>
      </c>
      <c r="D46" s="2">
        <v>0</v>
      </c>
      <c r="E46" s="3"/>
      <c r="G46" s="2">
        <v>0</v>
      </c>
      <c r="H46" s="3"/>
      <c r="J46" s="4"/>
      <c r="K46" s="3"/>
      <c r="P46" s="2">
        <v>1</v>
      </c>
      <c r="Q46" s="12" t="s">
        <v>223</v>
      </c>
      <c r="R46" s="12" t="s">
        <v>164</v>
      </c>
      <c r="S46" s="2">
        <f t="shared" si="2"/>
        <v>1</v>
      </c>
      <c r="T46" s="2">
        <f t="shared" si="3"/>
        <v>1</v>
      </c>
    </row>
    <row r="47" spans="1:20">
      <c r="A47" s="2">
        <v>49</v>
      </c>
      <c r="B47" s="2" t="s">
        <v>130</v>
      </c>
      <c r="C47" s="4" t="s">
        <v>48</v>
      </c>
      <c r="D47" s="2">
        <v>1</v>
      </c>
      <c r="E47" s="12" t="s">
        <v>144</v>
      </c>
      <c r="F47" s="12" t="s">
        <v>145</v>
      </c>
      <c r="G47" s="2">
        <v>1</v>
      </c>
      <c r="H47" s="12" t="s">
        <v>146</v>
      </c>
      <c r="I47" s="12" t="s">
        <v>75</v>
      </c>
      <c r="J47" s="2">
        <v>1</v>
      </c>
      <c r="K47" s="12" t="s">
        <v>151</v>
      </c>
      <c r="L47" s="12" t="s">
        <v>145</v>
      </c>
      <c r="M47" s="12"/>
      <c r="N47" s="12"/>
      <c r="O47" s="12"/>
      <c r="P47" s="2">
        <v>1</v>
      </c>
      <c r="Q47" s="12" t="s">
        <v>258</v>
      </c>
      <c r="R47" s="12" t="s">
        <v>165</v>
      </c>
      <c r="S47" s="2">
        <f t="shared" si="2"/>
        <v>4</v>
      </c>
      <c r="T47" s="2">
        <f t="shared" si="3"/>
        <v>1</v>
      </c>
    </row>
    <row r="48" spans="1:20">
      <c r="A48" s="2">
        <v>50</v>
      </c>
      <c r="B48" s="2" t="s">
        <v>131</v>
      </c>
      <c r="C48" s="2" t="s">
        <v>49</v>
      </c>
      <c r="D48" s="2">
        <v>0</v>
      </c>
      <c r="E48" s="3"/>
      <c r="G48" s="2">
        <v>1</v>
      </c>
      <c r="H48" s="12" t="s">
        <v>78</v>
      </c>
      <c r="I48" s="12" t="s">
        <v>74</v>
      </c>
      <c r="K48" s="3"/>
      <c r="S48" s="2">
        <f t="shared" si="2"/>
        <v>1</v>
      </c>
      <c r="T48" s="2">
        <f t="shared" si="3"/>
        <v>1</v>
      </c>
    </row>
    <row r="49" spans="1:20">
      <c r="A49" s="2">
        <v>51</v>
      </c>
      <c r="B49" s="2" t="s">
        <v>132</v>
      </c>
      <c r="C49" s="2" t="s">
        <v>50</v>
      </c>
      <c r="D49" s="2">
        <v>1</v>
      </c>
      <c r="E49" s="12" t="s">
        <v>77</v>
      </c>
      <c r="F49" s="12" t="s">
        <v>74</v>
      </c>
      <c r="G49" s="2">
        <v>0</v>
      </c>
      <c r="H49" s="3"/>
      <c r="J49" s="4"/>
      <c r="K49" s="3"/>
      <c r="P49" s="2">
        <v>1</v>
      </c>
      <c r="Q49" s="12" t="s">
        <v>223</v>
      </c>
      <c r="R49" s="12" t="s">
        <v>164</v>
      </c>
      <c r="S49" s="2">
        <f t="shared" si="2"/>
        <v>2</v>
      </c>
      <c r="T49" s="2">
        <f t="shared" si="3"/>
        <v>1</v>
      </c>
    </row>
    <row r="50" spans="1:20">
      <c r="A50" s="2">
        <v>53</v>
      </c>
      <c r="B50" s="2" t="s">
        <v>133</v>
      </c>
      <c r="C50" s="2" t="s">
        <v>51</v>
      </c>
      <c r="D50" s="2">
        <v>0</v>
      </c>
      <c r="G50" s="2">
        <v>1</v>
      </c>
      <c r="H50" s="12" t="s">
        <v>78</v>
      </c>
      <c r="I50" s="12" t="s">
        <v>74</v>
      </c>
      <c r="K50" s="3"/>
      <c r="S50" s="2">
        <f t="shared" si="2"/>
        <v>1</v>
      </c>
      <c r="T50" s="2">
        <f t="shared" si="3"/>
        <v>1</v>
      </c>
    </row>
    <row r="51" spans="1:20">
      <c r="A51" s="2">
        <v>54</v>
      </c>
      <c r="B51" s="2" t="s">
        <v>134</v>
      </c>
      <c r="C51" s="2" t="s">
        <v>52</v>
      </c>
      <c r="D51" s="2">
        <v>1</v>
      </c>
      <c r="E51" s="12" t="s">
        <v>77</v>
      </c>
      <c r="F51" s="12" t="s">
        <v>74</v>
      </c>
      <c r="G51" s="2">
        <v>0</v>
      </c>
      <c r="J51" s="4"/>
      <c r="P51" s="2">
        <v>1</v>
      </c>
      <c r="Q51" s="12" t="s">
        <v>223</v>
      </c>
      <c r="R51" s="12" t="s">
        <v>164</v>
      </c>
      <c r="S51" s="2">
        <f t="shared" si="2"/>
        <v>2</v>
      </c>
      <c r="T51" s="2">
        <f t="shared" si="3"/>
        <v>1</v>
      </c>
    </row>
    <row r="52" spans="1:20">
      <c r="A52" s="2">
        <v>55</v>
      </c>
      <c r="B52" s="2" t="s">
        <v>135</v>
      </c>
      <c r="C52" s="2" t="s">
        <v>53</v>
      </c>
      <c r="D52" s="2">
        <v>1</v>
      </c>
      <c r="E52" s="12" t="s">
        <v>77</v>
      </c>
      <c r="F52" s="12" t="s">
        <v>74</v>
      </c>
      <c r="G52" s="2">
        <v>0</v>
      </c>
      <c r="H52" s="3"/>
      <c r="J52" s="4"/>
      <c r="K52" s="3"/>
      <c r="P52" s="2">
        <v>1</v>
      </c>
      <c r="Q52" s="12" t="s">
        <v>223</v>
      </c>
      <c r="R52" s="12" t="s">
        <v>164</v>
      </c>
      <c r="S52" s="2">
        <f t="shared" si="2"/>
        <v>2</v>
      </c>
      <c r="T52" s="2">
        <f t="shared" si="3"/>
        <v>1</v>
      </c>
    </row>
    <row r="53" spans="1:20">
      <c r="A53" s="2">
        <v>56</v>
      </c>
      <c r="B53" s="2" t="s">
        <v>136</v>
      </c>
      <c r="C53" s="2" t="s">
        <v>54</v>
      </c>
      <c r="D53" s="2">
        <v>1</v>
      </c>
      <c r="E53" s="12" t="s">
        <v>77</v>
      </c>
      <c r="F53" s="12" t="s">
        <v>74</v>
      </c>
      <c r="G53" s="2">
        <v>0</v>
      </c>
      <c r="J53" s="4"/>
      <c r="S53" s="2">
        <f t="shared" si="2"/>
        <v>1</v>
      </c>
      <c r="T53" s="2">
        <f t="shared" si="3"/>
        <v>1</v>
      </c>
    </row>
    <row r="54" spans="1:20">
      <c r="A54" s="2">
        <v>72</v>
      </c>
      <c r="B54" s="2" t="s">
        <v>124</v>
      </c>
      <c r="C54" s="2" t="s">
        <v>4</v>
      </c>
      <c r="D54" s="2">
        <v>0</v>
      </c>
      <c r="G54" s="2">
        <v>0</v>
      </c>
      <c r="H54" s="3"/>
      <c r="J54" s="2">
        <v>1</v>
      </c>
      <c r="K54" s="12" t="s">
        <v>81</v>
      </c>
      <c r="L54" s="12" t="s">
        <v>74</v>
      </c>
      <c r="M54" s="12"/>
      <c r="N54" s="12"/>
      <c r="O54" s="12"/>
      <c r="P54" s="12"/>
      <c r="Q54" s="12"/>
      <c r="R54" s="12"/>
      <c r="S54" s="2">
        <f t="shared" si="2"/>
        <v>1</v>
      </c>
      <c r="T54" s="2">
        <f t="shared" si="3"/>
        <v>1</v>
      </c>
    </row>
    <row r="55" spans="1:20">
      <c r="D55" s="2">
        <f>SUM(D2:D54)</f>
        <v>24</v>
      </c>
      <c r="G55" s="2">
        <f>SUM(G2:G54)</f>
        <v>21</v>
      </c>
      <c r="J55" s="2">
        <f>SUM(J2:J54)</f>
        <v>10</v>
      </c>
      <c r="S55" s="2">
        <f>SUM(D55:J55)</f>
        <v>55</v>
      </c>
      <c r="T55" s="2">
        <f>SUM(T2:T54)</f>
        <v>48</v>
      </c>
    </row>
  </sheetData>
  <sortState xmlns:xlrd2="http://schemas.microsoft.com/office/spreadsheetml/2017/richdata2" ref="A2:T55">
    <sortCondition ref="T2:T55"/>
    <sortCondition ref="A2:A55"/>
    <sortCondition ref="C2:C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C361-B070-DC47-9444-C8902F4905D0}">
  <dimension ref="A1:I54"/>
  <sheetViews>
    <sheetView topLeftCell="A12" workbookViewId="0">
      <selection activeCell="E13" sqref="E13:G13"/>
    </sheetView>
  </sheetViews>
  <sheetFormatPr baseColWidth="10" defaultRowHeight="16"/>
  <cols>
    <col min="1" max="2" width="5" style="2" bestFit="1" customWidth="1"/>
    <col min="3" max="3" width="6.6640625" style="2" bestFit="1" customWidth="1"/>
    <col min="4" max="4" width="14.83203125" style="2" bestFit="1" customWidth="1"/>
  </cols>
  <sheetData>
    <row r="1" spans="1:9" ht="43">
      <c r="A1" s="5" t="s">
        <v>82</v>
      </c>
      <c r="B1" s="5" t="s">
        <v>82</v>
      </c>
      <c r="C1" s="5" t="s">
        <v>83</v>
      </c>
      <c r="D1" s="5" t="s">
        <v>1</v>
      </c>
      <c r="E1" s="5" t="s">
        <v>254</v>
      </c>
      <c r="F1" s="5" t="s">
        <v>253</v>
      </c>
      <c r="G1" s="5" t="s">
        <v>255</v>
      </c>
      <c r="H1" s="5" t="s">
        <v>256</v>
      </c>
      <c r="I1" s="5" t="s">
        <v>257</v>
      </c>
    </row>
    <row r="2" spans="1:9">
      <c r="A2" s="2">
        <v>1</v>
      </c>
      <c r="B2" s="2">
        <v>1</v>
      </c>
      <c r="C2" s="2" t="s">
        <v>84</v>
      </c>
      <c r="D2" s="2" t="s">
        <v>0</v>
      </c>
    </row>
    <row r="3" spans="1:9">
      <c r="A3" s="2">
        <v>2</v>
      </c>
      <c r="B3" s="2">
        <v>2</v>
      </c>
      <c r="C3" s="2" t="s">
        <v>85</v>
      </c>
      <c r="D3" s="2" t="s">
        <v>5</v>
      </c>
    </row>
    <row r="4" spans="1:9">
      <c r="A4" s="2">
        <v>4</v>
      </c>
      <c r="B4" s="2">
        <v>4</v>
      </c>
      <c r="C4" s="2" t="s">
        <v>86</v>
      </c>
      <c r="D4" s="2" t="s">
        <v>6</v>
      </c>
    </row>
    <row r="5" spans="1:9">
      <c r="A5" s="2">
        <v>5</v>
      </c>
      <c r="B5" s="2">
        <v>5</v>
      </c>
      <c r="C5" s="2" t="s">
        <v>87</v>
      </c>
      <c r="D5" s="2" t="s">
        <v>7</v>
      </c>
    </row>
    <row r="6" spans="1:9">
      <c r="A6" s="2">
        <v>6</v>
      </c>
      <c r="B6" s="2">
        <v>6</v>
      </c>
      <c r="C6" s="2" t="s">
        <v>88</v>
      </c>
      <c r="D6" s="2" t="s">
        <v>8</v>
      </c>
    </row>
    <row r="7" spans="1:9">
      <c r="A7" s="2">
        <v>8</v>
      </c>
      <c r="B7" s="2">
        <v>8</v>
      </c>
      <c r="C7" s="2" t="s">
        <v>89</v>
      </c>
      <c r="D7" s="2" t="s">
        <v>9</v>
      </c>
    </row>
    <row r="8" spans="1:9">
      <c r="A8" s="2">
        <v>9</v>
      </c>
      <c r="B8" s="2">
        <v>9</v>
      </c>
      <c r="C8" s="2" t="s">
        <v>90</v>
      </c>
      <c r="D8" s="2" t="s">
        <v>10</v>
      </c>
    </row>
    <row r="9" spans="1:9">
      <c r="A9" s="2">
        <v>10</v>
      </c>
      <c r="B9" s="2">
        <v>10</v>
      </c>
      <c r="C9" s="2" t="s">
        <v>91</v>
      </c>
      <c r="D9" s="2" t="s">
        <v>11</v>
      </c>
    </row>
    <row r="10" spans="1:9">
      <c r="A10" s="2">
        <v>11</v>
      </c>
      <c r="B10" s="2">
        <v>11</v>
      </c>
      <c r="C10" s="2" t="s">
        <v>92</v>
      </c>
      <c r="D10" s="2" t="s">
        <v>12</v>
      </c>
    </row>
    <row r="11" spans="1:9">
      <c r="A11" s="2">
        <v>12</v>
      </c>
      <c r="B11" s="2">
        <v>12</v>
      </c>
      <c r="C11" s="2" t="s">
        <v>93</v>
      </c>
      <c r="D11" s="2" t="s">
        <v>13</v>
      </c>
    </row>
    <row r="12" spans="1:9">
      <c r="A12" s="2">
        <v>13</v>
      </c>
      <c r="B12" s="2">
        <v>13</v>
      </c>
      <c r="C12" s="2" t="s">
        <v>94</v>
      </c>
      <c r="D12" s="2" t="s">
        <v>14</v>
      </c>
    </row>
    <row r="13" spans="1:9">
      <c r="A13" s="2">
        <v>66</v>
      </c>
      <c r="B13" s="2">
        <v>66</v>
      </c>
      <c r="C13" s="2" t="s">
        <v>95</v>
      </c>
      <c r="D13" s="2" t="s">
        <v>63</v>
      </c>
      <c r="E13" s="2">
        <v>1</v>
      </c>
      <c r="F13" s="3" t="s">
        <v>203</v>
      </c>
      <c r="G13" s="3" t="s">
        <v>164</v>
      </c>
    </row>
    <row r="14" spans="1:9">
      <c r="A14" s="2">
        <v>15</v>
      </c>
      <c r="B14" s="2">
        <v>15</v>
      </c>
      <c r="C14" s="2" t="s">
        <v>96</v>
      </c>
      <c r="D14" s="2" t="s">
        <v>15</v>
      </c>
    </row>
    <row r="15" spans="1:9">
      <c r="A15" s="2">
        <v>16</v>
      </c>
      <c r="B15" s="2">
        <v>16</v>
      </c>
      <c r="C15" s="2" t="s">
        <v>97</v>
      </c>
      <c r="D15" s="2" t="s">
        <v>16</v>
      </c>
    </row>
    <row r="16" spans="1:9">
      <c r="A16" s="2">
        <v>17</v>
      </c>
      <c r="B16" s="2">
        <v>17</v>
      </c>
      <c r="C16" s="2" t="s">
        <v>98</v>
      </c>
      <c r="D16" s="2" t="s">
        <v>17</v>
      </c>
    </row>
    <row r="17" spans="1:4">
      <c r="A17" s="2">
        <v>18</v>
      </c>
      <c r="B17" s="2">
        <v>18</v>
      </c>
      <c r="C17" s="2" t="s">
        <v>99</v>
      </c>
      <c r="D17" s="2" t="s">
        <v>18</v>
      </c>
    </row>
    <row r="18" spans="1:4">
      <c r="A18" s="2">
        <v>19</v>
      </c>
      <c r="B18" s="2">
        <v>19</v>
      </c>
      <c r="C18" s="2" t="s">
        <v>100</v>
      </c>
      <c r="D18" s="2" t="s">
        <v>19</v>
      </c>
    </row>
    <row r="19" spans="1:4">
      <c r="A19" s="2">
        <v>20</v>
      </c>
      <c r="B19" s="2">
        <v>20</v>
      </c>
      <c r="C19" s="2" t="s">
        <v>101</v>
      </c>
      <c r="D19" s="2" t="s">
        <v>20</v>
      </c>
    </row>
    <row r="20" spans="1:4">
      <c r="A20" s="2">
        <v>21</v>
      </c>
      <c r="B20" s="2">
        <v>21</v>
      </c>
      <c r="C20" s="2" t="s">
        <v>102</v>
      </c>
      <c r="D20" s="2" t="s">
        <v>21</v>
      </c>
    </row>
    <row r="21" spans="1:4">
      <c r="A21" s="2">
        <v>22</v>
      </c>
      <c r="B21" s="2">
        <v>22</v>
      </c>
      <c r="C21" s="2" t="s">
        <v>103</v>
      </c>
      <c r="D21" s="2" t="s">
        <v>22</v>
      </c>
    </row>
    <row r="22" spans="1:4">
      <c r="A22" s="2">
        <v>23</v>
      </c>
      <c r="B22" s="2">
        <v>23</v>
      </c>
      <c r="C22" s="2" t="s">
        <v>104</v>
      </c>
      <c r="D22" s="2" t="s">
        <v>23</v>
      </c>
    </row>
    <row r="23" spans="1:4">
      <c r="A23" s="2">
        <v>24</v>
      </c>
      <c r="B23" s="2">
        <v>24</v>
      </c>
      <c r="C23" s="2" t="s">
        <v>105</v>
      </c>
      <c r="D23" s="2" t="s">
        <v>24</v>
      </c>
    </row>
    <row r="24" spans="1:4">
      <c r="A24" s="2">
        <v>25</v>
      </c>
      <c r="B24" s="2">
        <v>25</v>
      </c>
      <c r="C24" s="2" t="s">
        <v>106</v>
      </c>
      <c r="D24" s="2" t="s">
        <v>25</v>
      </c>
    </row>
    <row r="25" spans="1:4">
      <c r="A25" s="2">
        <v>26</v>
      </c>
      <c r="B25" s="2">
        <v>26</v>
      </c>
      <c r="C25" s="2" t="s">
        <v>107</v>
      </c>
      <c r="D25" s="2" t="s">
        <v>26</v>
      </c>
    </row>
    <row r="26" spans="1:4">
      <c r="A26" s="2">
        <v>27</v>
      </c>
      <c r="B26" s="2">
        <v>27</v>
      </c>
      <c r="C26" s="2" t="s">
        <v>108</v>
      </c>
      <c r="D26" s="2" t="s">
        <v>27</v>
      </c>
    </row>
    <row r="27" spans="1:4">
      <c r="A27" s="2">
        <v>28</v>
      </c>
      <c r="B27" s="2">
        <v>28</v>
      </c>
      <c r="C27" s="2" t="s">
        <v>109</v>
      </c>
      <c r="D27" s="2" t="s">
        <v>28</v>
      </c>
    </row>
    <row r="28" spans="1:4">
      <c r="A28" s="2">
        <v>29</v>
      </c>
      <c r="B28" s="2">
        <v>29</v>
      </c>
      <c r="C28" s="2" t="s">
        <v>110</v>
      </c>
      <c r="D28" s="2" t="s">
        <v>29</v>
      </c>
    </row>
    <row r="29" spans="1:4">
      <c r="A29" s="2">
        <v>30</v>
      </c>
      <c r="B29" s="2">
        <v>30</v>
      </c>
      <c r="C29" s="2" t="s">
        <v>111</v>
      </c>
      <c r="D29" s="2" t="s">
        <v>30</v>
      </c>
    </row>
    <row r="30" spans="1:4">
      <c r="A30" s="2">
        <v>32</v>
      </c>
      <c r="B30" s="2">
        <v>31</v>
      </c>
      <c r="C30" s="2" t="s">
        <v>112</v>
      </c>
      <c r="D30" s="2" t="s">
        <v>31</v>
      </c>
    </row>
    <row r="31" spans="1:4">
      <c r="A31" s="2">
        <v>32</v>
      </c>
      <c r="B31" s="2">
        <v>32</v>
      </c>
      <c r="C31" s="2" t="s">
        <v>113</v>
      </c>
      <c r="D31" s="2" t="s">
        <v>32</v>
      </c>
    </row>
    <row r="32" spans="1:4">
      <c r="A32" s="2">
        <v>33</v>
      </c>
      <c r="B32" s="2">
        <v>33</v>
      </c>
      <c r="C32" s="2" t="s">
        <v>114</v>
      </c>
      <c r="D32" s="2" t="s">
        <v>33</v>
      </c>
    </row>
    <row r="33" spans="1:7">
      <c r="A33" s="2">
        <v>34</v>
      </c>
      <c r="B33" s="2">
        <v>34</v>
      </c>
      <c r="C33" s="2" t="s">
        <v>115</v>
      </c>
      <c r="D33" s="4" t="s">
        <v>34</v>
      </c>
    </row>
    <row r="34" spans="1:7">
      <c r="A34" s="2">
        <v>35</v>
      </c>
      <c r="B34" s="2">
        <v>35</v>
      </c>
      <c r="C34" s="2" t="s">
        <v>116</v>
      </c>
      <c r="D34" s="2" t="s">
        <v>35</v>
      </c>
    </row>
    <row r="35" spans="1:7">
      <c r="A35" s="2">
        <v>36</v>
      </c>
      <c r="B35" s="2">
        <v>36</v>
      </c>
      <c r="C35" s="2" t="s">
        <v>117</v>
      </c>
      <c r="D35" s="4" t="s">
        <v>36</v>
      </c>
    </row>
    <row r="36" spans="1:7">
      <c r="A36" s="2">
        <v>37</v>
      </c>
      <c r="B36" s="2">
        <v>37</v>
      </c>
      <c r="C36" s="2" t="s">
        <v>118</v>
      </c>
      <c r="D36" s="2" t="s">
        <v>37</v>
      </c>
    </row>
    <row r="37" spans="1:7">
      <c r="A37" s="2">
        <v>38</v>
      </c>
      <c r="B37" s="2">
        <v>38</v>
      </c>
      <c r="C37" s="2" t="s">
        <v>119</v>
      </c>
      <c r="D37" s="2" t="s">
        <v>38</v>
      </c>
    </row>
    <row r="38" spans="1:7">
      <c r="A38" s="2">
        <v>39</v>
      </c>
      <c r="B38" s="2">
        <v>39</v>
      </c>
      <c r="C38" s="2" t="s">
        <v>120</v>
      </c>
      <c r="D38" s="2" t="s">
        <v>39</v>
      </c>
      <c r="E38" s="2">
        <v>1</v>
      </c>
      <c r="F38" s="3" t="s">
        <v>203</v>
      </c>
      <c r="G38" s="3" t="s">
        <v>165</v>
      </c>
    </row>
    <row r="39" spans="1:7">
      <c r="A39" s="2">
        <v>40</v>
      </c>
      <c r="B39" s="2">
        <v>40</v>
      </c>
      <c r="C39" s="2" t="s">
        <v>121</v>
      </c>
      <c r="D39" s="2" t="s">
        <v>40</v>
      </c>
    </row>
    <row r="40" spans="1:7">
      <c r="A40" s="2">
        <v>41</v>
      </c>
      <c r="B40" s="2">
        <v>41</v>
      </c>
      <c r="C40" s="2" t="s">
        <v>122</v>
      </c>
      <c r="D40" s="4" t="s">
        <v>41</v>
      </c>
      <c r="E40" s="2">
        <v>1</v>
      </c>
      <c r="F40" s="3" t="s">
        <v>203</v>
      </c>
      <c r="G40" s="3" t="s">
        <v>164</v>
      </c>
    </row>
    <row r="41" spans="1:7">
      <c r="A41" s="2">
        <v>42</v>
      </c>
      <c r="B41" s="2">
        <v>42</v>
      </c>
      <c r="C41" s="2" t="s">
        <v>123</v>
      </c>
      <c r="D41" s="2" t="s">
        <v>42</v>
      </c>
    </row>
    <row r="42" spans="1:7">
      <c r="A42" s="2">
        <v>78</v>
      </c>
      <c r="B42" s="2">
        <v>72</v>
      </c>
      <c r="C42" s="2" t="s">
        <v>124</v>
      </c>
      <c r="D42" s="2" t="s">
        <v>4</v>
      </c>
    </row>
    <row r="43" spans="1:7">
      <c r="A43" s="2">
        <v>44</v>
      </c>
      <c r="B43" s="2">
        <v>44</v>
      </c>
      <c r="C43" s="2" t="s">
        <v>125</v>
      </c>
      <c r="D43" s="2" t="s">
        <v>43</v>
      </c>
    </row>
    <row r="44" spans="1:7">
      <c r="A44" s="2">
        <v>45</v>
      </c>
      <c r="B44" s="2">
        <v>45</v>
      </c>
      <c r="C44" s="2" t="s">
        <v>126</v>
      </c>
      <c r="D44" s="2" t="s">
        <v>44</v>
      </c>
    </row>
    <row r="45" spans="1:7">
      <c r="A45" s="2">
        <v>46</v>
      </c>
      <c r="B45" s="2">
        <v>46</v>
      </c>
      <c r="C45" s="2" t="s">
        <v>127</v>
      </c>
      <c r="D45" s="2" t="s">
        <v>45</v>
      </c>
    </row>
    <row r="46" spans="1:7">
      <c r="A46" s="2">
        <v>47</v>
      </c>
      <c r="B46" s="2">
        <v>47</v>
      </c>
      <c r="C46" s="2" t="s">
        <v>128</v>
      </c>
      <c r="D46" s="4" t="s">
        <v>46</v>
      </c>
      <c r="E46" s="2">
        <v>1</v>
      </c>
      <c r="F46" s="3" t="s">
        <v>203</v>
      </c>
      <c r="G46" s="3" t="s">
        <v>164</v>
      </c>
    </row>
    <row r="47" spans="1:7">
      <c r="A47" s="2">
        <v>48</v>
      </c>
      <c r="B47" s="2">
        <v>48</v>
      </c>
      <c r="C47" s="2" t="s">
        <v>129</v>
      </c>
      <c r="D47" s="2" t="s">
        <v>47</v>
      </c>
    </row>
    <row r="48" spans="1:7">
      <c r="A48" s="2">
        <v>49</v>
      </c>
      <c r="B48" s="2">
        <v>49</v>
      </c>
      <c r="C48" s="2" t="s">
        <v>130</v>
      </c>
      <c r="D48" s="4" t="s">
        <v>48</v>
      </c>
    </row>
    <row r="49" spans="1:4">
      <c r="A49" s="2">
        <v>50</v>
      </c>
      <c r="B49" s="2">
        <v>50</v>
      </c>
      <c r="C49" s="2" t="s">
        <v>131</v>
      </c>
      <c r="D49" s="2" t="s">
        <v>49</v>
      </c>
    </row>
    <row r="50" spans="1:4">
      <c r="A50" s="2">
        <v>51</v>
      </c>
      <c r="B50" s="2">
        <v>51</v>
      </c>
      <c r="C50" s="2" t="s">
        <v>132</v>
      </c>
      <c r="D50" s="2" t="s">
        <v>50</v>
      </c>
    </row>
    <row r="51" spans="1:4">
      <c r="A51" s="2">
        <v>53</v>
      </c>
      <c r="B51" s="2">
        <v>53</v>
      </c>
      <c r="C51" s="2" t="s">
        <v>133</v>
      </c>
      <c r="D51" s="2" t="s">
        <v>51</v>
      </c>
    </row>
    <row r="52" spans="1:4">
      <c r="A52" s="2">
        <v>54</v>
      </c>
      <c r="B52" s="2">
        <v>54</v>
      </c>
      <c r="C52" s="2" t="s">
        <v>134</v>
      </c>
      <c r="D52" s="2" t="s">
        <v>52</v>
      </c>
    </row>
    <row r="53" spans="1:4">
      <c r="A53" s="2">
        <v>55</v>
      </c>
      <c r="B53" s="2">
        <v>55</v>
      </c>
      <c r="C53" s="2" t="s">
        <v>135</v>
      </c>
      <c r="D53" s="2" t="s">
        <v>53</v>
      </c>
    </row>
    <row r="54" spans="1:4">
      <c r="A54" s="2">
        <v>56</v>
      </c>
      <c r="B54" s="2">
        <v>56</v>
      </c>
      <c r="C54" s="2" t="s">
        <v>136</v>
      </c>
      <c r="D54" s="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E07D-FD59-374E-8FBD-F3074073C7D5}">
  <dimension ref="A1:T56"/>
  <sheetViews>
    <sheetView zoomScale="190" zoomScaleNormal="190" workbookViewId="0">
      <pane xSplit="3" ySplit="1" topLeftCell="N36" activePane="bottomRight" state="frozen"/>
      <selection pane="topRight" activeCell="D1" sqref="D1"/>
      <selection pane="bottomLeft" activeCell="A2" sqref="A2"/>
      <selection pane="bottomRight" activeCell="T2" sqref="T2:T54"/>
    </sheetView>
  </sheetViews>
  <sheetFormatPr baseColWidth="10" defaultRowHeight="16"/>
  <cols>
    <col min="3" max="3" width="16.5" bestFit="1" customWidth="1"/>
  </cols>
  <sheetData>
    <row r="1" spans="1:20">
      <c r="A1" t="str">
        <f>SGM_States!A1</f>
        <v>FIPS</v>
      </c>
      <c r="B1" t="str">
        <f>SGM_States!B1</f>
        <v>Abbrev</v>
      </c>
      <c r="C1" t="str">
        <f>SGM_States!C1</f>
        <v>State</v>
      </c>
      <c r="D1" t="s">
        <v>56</v>
      </c>
      <c r="E1" t="s">
        <v>3</v>
      </c>
      <c r="F1" t="s">
        <v>64</v>
      </c>
      <c r="G1" t="s">
        <v>57</v>
      </c>
      <c r="H1" t="s">
        <v>2</v>
      </c>
      <c r="I1" t="s">
        <v>65</v>
      </c>
      <c r="J1" t="s">
        <v>58</v>
      </c>
      <c r="K1" t="s">
        <v>55</v>
      </c>
      <c r="L1" t="s">
        <v>66</v>
      </c>
      <c r="M1" t="s">
        <v>199</v>
      </c>
      <c r="N1" t="s">
        <v>196</v>
      </c>
      <c r="O1" t="s">
        <v>217</v>
      </c>
      <c r="P1" t="s">
        <v>228</v>
      </c>
      <c r="Q1" t="s">
        <v>220</v>
      </c>
      <c r="R1" t="s">
        <v>229</v>
      </c>
      <c r="S1" t="s">
        <v>216</v>
      </c>
      <c r="T1" t="s">
        <v>215</v>
      </c>
    </row>
    <row r="2" spans="1:20">
      <c r="A2">
        <f>SGM_States!A2</f>
        <v>1</v>
      </c>
      <c r="B2" t="str">
        <f>SGM_States!B2</f>
        <v>AL</v>
      </c>
      <c r="C2" t="str">
        <f>SGM_States!C2</f>
        <v>Alabama</v>
      </c>
      <c r="D2">
        <f>SGM_States!G2</f>
        <v>0</v>
      </c>
      <c r="E2">
        <f>CG_States!E2</f>
        <v>1</v>
      </c>
      <c r="F2">
        <f>IF(AND(D2=1,E2=1),1,0)</f>
        <v>0</v>
      </c>
      <c r="G2">
        <f>SGM_States!J2</f>
        <v>0</v>
      </c>
      <c r="H2">
        <f>CG_States!H2</f>
        <v>0</v>
      </c>
      <c r="I2">
        <f>IF(AND(G2=1,H2=1),1,0)</f>
        <v>0</v>
      </c>
      <c r="J2">
        <f>SGM_States!M2</f>
        <v>0</v>
      </c>
      <c r="K2">
        <f>CG_States!K2</f>
        <v>0</v>
      </c>
      <c r="L2">
        <f>IF(AND(J2=1,K2=1),1,0)</f>
        <v>0</v>
      </c>
      <c r="M2">
        <f>SGM_States!P2</f>
        <v>0</v>
      </c>
      <c r="N2">
        <f>CG_States!N2</f>
        <v>0</v>
      </c>
      <c r="O2">
        <f>IF(AND(M2=1,N2=1),1,0)</f>
        <v>0</v>
      </c>
      <c r="P2">
        <f>SGM_States!S2</f>
        <v>0</v>
      </c>
      <c r="Q2">
        <f>CG_States!Q2</f>
        <v>0</v>
      </c>
      <c r="R2">
        <f>IF(AND(P2=1,Q2=1),1,0)</f>
        <v>0</v>
      </c>
      <c r="S2">
        <f>IF(OR(R2=1,O2=1,L2=1,I2=1,F2=1),1,0)</f>
        <v>0</v>
      </c>
      <c r="T2">
        <f>SUM(R2,O2,L2,I2,F2)</f>
        <v>0</v>
      </c>
    </row>
    <row r="3" spans="1:20">
      <c r="A3">
        <f>SGM_States!A3</f>
        <v>2</v>
      </c>
      <c r="B3" t="str">
        <f>SGM_States!B3</f>
        <v>AK</v>
      </c>
      <c r="C3" t="str">
        <f>SGM_States!C3</f>
        <v>Alaska</v>
      </c>
      <c r="D3">
        <f>SGM_States!G3</f>
        <v>0</v>
      </c>
      <c r="E3">
        <f>CG_States!E3</f>
        <v>0</v>
      </c>
      <c r="F3">
        <f t="shared" ref="F3:F54" si="0">IF(AND(D3=1,E3=1),1,0)</f>
        <v>0</v>
      </c>
      <c r="G3">
        <f>SGM_States!J3</f>
        <v>0</v>
      </c>
      <c r="H3">
        <f>CG_States!H3</f>
        <v>0</v>
      </c>
      <c r="I3">
        <f t="shared" ref="I3:I54" si="1">IF(AND(G3=1,H3=1),1,0)</f>
        <v>0</v>
      </c>
      <c r="J3">
        <f>SGM_States!M3</f>
        <v>0</v>
      </c>
      <c r="K3">
        <f>CG_States!K3</f>
        <v>1</v>
      </c>
      <c r="L3">
        <f t="shared" ref="L3:L54" si="2">IF(AND(J3=1,K3=1),1,0)</f>
        <v>0</v>
      </c>
      <c r="M3">
        <f>SGM_States!P3</f>
        <v>0</v>
      </c>
      <c r="N3">
        <f>CG_States!N3</f>
        <v>0</v>
      </c>
      <c r="O3">
        <f t="shared" ref="O3:O54" si="3">IF(AND(M3=1,N3=1),1,0)</f>
        <v>0</v>
      </c>
      <c r="P3">
        <f>SGM_States!S3</f>
        <v>1</v>
      </c>
      <c r="Q3">
        <f>CG_States!Q3</f>
        <v>0</v>
      </c>
      <c r="R3">
        <f t="shared" ref="R3:R54" si="4">IF(AND(P3=1,Q3=1),1,0)</f>
        <v>0</v>
      </c>
      <c r="S3">
        <f t="shared" ref="S3:S54" si="5">IF(OR(R3=1,O3=1,L3=1,I3=1,F3=1),1,0)</f>
        <v>0</v>
      </c>
      <c r="T3">
        <f t="shared" ref="T3:T54" si="6">SUM(R3,O3,L3,I3,F3)</f>
        <v>0</v>
      </c>
    </row>
    <row r="4" spans="1:20">
      <c r="A4">
        <f>SGM_States!A4</f>
        <v>4</v>
      </c>
      <c r="B4" t="str">
        <f>SGM_States!B4</f>
        <v>AZ</v>
      </c>
      <c r="C4" t="str">
        <f>SGM_States!C4</f>
        <v>Arizona</v>
      </c>
      <c r="D4">
        <f>SGM_States!G4</f>
        <v>0</v>
      </c>
      <c r="E4">
        <f>CG_States!E4</f>
        <v>0</v>
      </c>
      <c r="F4">
        <f t="shared" si="0"/>
        <v>0</v>
      </c>
      <c r="G4">
        <f>SGM_States!J4</f>
        <v>0</v>
      </c>
      <c r="H4">
        <f>CG_States!H4</f>
        <v>1</v>
      </c>
      <c r="I4">
        <f t="shared" si="1"/>
        <v>0</v>
      </c>
      <c r="J4">
        <f>SGM_States!M4</f>
        <v>0</v>
      </c>
      <c r="K4">
        <f>CG_States!K4</f>
        <v>0</v>
      </c>
      <c r="L4">
        <f t="shared" si="2"/>
        <v>0</v>
      </c>
      <c r="M4">
        <f>SGM_States!P4</f>
        <v>1</v>
      </c>
      <c r="N4">
        <f>CG_States!N4</f>
        <v>0</v>
      </c>
      <c r="O4">
        <f t="shared" si="3"/>
        <v>0</v>
      </c>
      <c r="P4">
        <f>SGM_States!S4</f>
        <v>1</v>
      </c>
      <c r="Q4">
        <f>CG_States!Q4</f>
        <v>0</v>
      </c>
      <c r="R4">
        <f t="shared" si="4"/>
        <v>0</v>
      </c>
      <c r="S4">
        <f t="shared" si="5"/>
        <v>0</v>
      </c>
      <c r="T4">
        <f t="shared" si="6"/>
        <v>0</v>
      </c>
    </row>
    <row r="5" spans="1:20">
      <c r="A5">
        <f>SGM_States!A5</f>
        <v>5</v>
      </c>
      <c r="B5" t="str">
        <f>SGM_States!B5</f>
        <v>AR</v>
      </c>
      <c r="C5" t="str">
        <f>SGM_States!C5</f>
        <v>Arkansas</v>
      </c>
      <c r="D5">
        <f>SGM_States!G5</f>
        <v>0</v>
      </c>
      <c r="E5">
        <f>CG_States!E5</f>
        <v>0</v>
      </c>
      <c r="F5">
        <f t="shared" si="0"/>
        <v>0</v>
      </c>
      <c r="G5">
        <f>SGM_States!J5</f>
        <v>0</v>
      </c>
      <c r="H5">
        <f>CG_States!H5</f>
        <v>1</v>
      </c>
      <c r="I5">
        <f t="shared" si="1"/>
        <v>0</v>
      </c>
      <c r="J5">
        <f>SGM_States!M5</f>
        <v>0</v>
      </c>
      <c r="K5">
        <f>CG_States!K5</f>
        <v>0</v>
      </c>
      <c r="L5">
        <f t="shared" si="2"/>
        <v>0</v>
      </c>
      <c r="M5">
        <f>SGM_States!P5</f>
        <v>0</v>
      </c>
      <c r="N5">
        <f>CG_States!N5</f>
        <v>0</v>
      </c>
      <c r="O5">
        <f t="shared" si="3"/>
        <v>0</v>
      </c>
      <c r="P5">
        <f>SGM_States!S5</f>
        <v>0</v>
      </c>
      <c r="Q5">
        <f>CG_States!Q5</f>
        <v>0</v>
      </c>
      <c r="R5">
        <f t="shared" si="4"/>
        <v>0</v>
      </c>
      <c r="S5">
        <f t="shared" si="5"/>
        <v>0</v>
      </c>
      <c r="T5">
        <f t="shared" si="6"/>
        <v>0</v>
      </c>
    </row>
    <row r="6" spans="1:20">
      <c r="A6">
        <f>SGM_States!A6</f>
        <v>6</v>
      </c>
      <c r="B6" t="str">
        <f>SGM_States!B6</f>
        <v>CA</v>
      </c>
      <c r="C6" t="str">
        <f>SGM_States!C6</f>
        <v>California</v>
      </c>
      <c r="D6">
        <f>SGM_States!G6</f>
        <v>0</v>
      </c>
      <c r="E6">
        <f>CG_States!E6</f>
        <v>0</v>
      </c>
      <c r="F6">
        <f t="shared" si="0"/>
        <v>0</v>
      </c>
      <c r="G6">
        <f>SGM_States!J6</f>
        <v>1</v>
      </c>
      <c r="H6">
        <f>CG_States!H6</f>
        <v>1</v>
      </c>
      <c r="I6">
        <f t="shared" si="1"/>
        <v>1</v>
      </c>
      <c r="J6">
        <f>SGM_States!M6</f>
        <v>1</v>
      </c>
      <c r="K6">
        <f>CG_States!K6</f>
        <v>0</v>
      </c>
      <c r="L6">
        <f t="shared" si="2"/>
        <v>0</v>
      </c>
      <c r="M6">
        <f>SGM_States!P6</f>
        <v>0</v>
      </c>
      <c r="N6">
        <f>CG_States!N6</f>
        <v>0</v>
      </c>
      <c r="O6">
        <f t="shared" si="3"/>
        <v>0</v>
      </c>
      <c r="P6">
        <f>SGM_States!S6</f>
        <v>0</v>
      </c>
      <c r="Q6">
        <f>CG_States!Q6</f>
        <v>0</v>
      </c>
      <c r="R6">
        <f t="shared" si="4"/>
        <v>0</v>
      </c>
      <c r="S6">
        <f t="shared" si="5"/>
        <v>1</v>
      </c>
      <c r="T6">
        <f t="shared" si="6"/>
        <v>1</v>
      </c>
    </row>
    <row r="7" spans="1:20">
      <c r="A7">
        <f>SGM_States!A7</f>
        <v>8</v>
      </c>
      <c r="B7" t="str">
        <f>SGM_States!B7</f>
        <v>CO</v>
      </c>
      <c r="C7" t="str">
        <f>SGM_States!C7</f>
        <v>Colorado</v>
      </c>
      <c r="D7">
        <f>SGM_States!G7</f>
        <v>1</v>
      </c>
      <c r="E7">
        <f>CG_States!E7</f>
        <v>0</v>
      </c>
      <c r="F7">
        <f t="shared" si="0"/>
        <v>0</v>
      </c>
      <c r="G7">
        <f>SGM_States!J7</f>
        <v>0</v>
      </c>
      <c r="H7">
        <f>CG_States!H7</f>
        <v>1</v>
      </c>
      <c r="I7">
        <f t="shared" si="1"/>
        <v>0</v>
      </c>
      <c r="J7">
        <f>SGM_States!M7</f>
        <v>0</v>
      </c>
      <c r="K7">
        <f>CG_States!K7</f>
        <v>0</v>
      </c>
      <c r="L7">
        <f t="shared" si="2"/>
        <v>0</v>
      </c>
      <c r="M7">
        <f>SGM_States!P7</f>
        <v>0</v>
      </c>
      <c r="N7">
        <f>CG_States!N7</f>
        <v>0</v>
      </c>
      <c r="O7">
        <f t="shared" si="3"/>
        <v>0</v>
      </c>
      <c r="P7">
        <f>SGM_States!S7</f>
        <v>1</v>
      </c>
      <c r="Q7">
        <f>CG_States!Q7</f>
        <v>0</v>
      </c>
      <c r="R7">
        <f t="shared" si="4"/>
        <v>0</v>
      </c>
      <c r="S7">
        <f t="shared" si="5"/>
        <v>0</v>
      </c>
      <c r="T7">
        <f t="shared" si="6"/>
        <v>0</v>
      </c>
    </row>
    <row r="8" spans="1:20">
      <c r="A8">
        <f>SGM_States!A8</f>
        <v>9</v>
      </c>
      <c r="B8" t="str">
        <f>SGM_States!B8</f>
        <v>CT</v>
      </c>
      <c r="C8" t="str">
        <f>SGM_States!C8</f>
        <v>Connecticut</v>
      </c>
      <c r="D8">
        <f>SGM_States!G8</f>
        <v>1</v>
      </c>
      <c r="E8">
        <f>CG_States!E8</f>
        <v>0</v>
      </c>
      <c r="F8">
        <f t="shared" si="0"/>
        <v>0</v>
      </c>
      <c r="G8">
        <f>SGM_States!J8</f>
        <v>1</v>
      </c>
      <c r="H8">
        <f>CG_States!H8</f>
        <v>1</v>
      </c>
      <c r="I8">
        <f t="shared" si="1"/>
        <v>1</v>
      </c>
      <c r="J8">
        <f>SGM_States!M8</f>
        <v>1</v>
      </c>
      <c r="K8">
        <f>CG_States!K8</f>
        <v>0</v>
      </c>
      <c r="L8">
        <f t="shared" si="2"/>
        <v>0</v>
      </c>
      <c r="M8">
        <f>SGM_States!P8</f>
        <v>1</v>
      </c>
      <c r="N8">
        <f>CG_States!N8</f>
        <v>0</v>
      </c>
      <c r="O8">
        <f t="shared" si="3"/>
        <v>0</v>
      </c>
      <c r="P8">
        <f>SGM_States!S8</f>
        <v>1</v>
      </c>
      <c r="Q8">
        <f>CG_States!Q8</f>
        <v>0</v>
      </c>
      <c r="R8">
        <f t="shared" si="4"/>
        <v>0</v>
      </c>
      <c r="S8">
        <f t="shared" si="5"/>
        <v>1</v>
      </c>
      <c r="T8">
        <f t="shared" si="6"/>
        <v>1</v>
      </c>
    </row>
    <row r="9" spans="1:20">
      <c r="A9">
        <f>SGM_States!A9</f>
        <v>10</v>
      </c>
      <c r="B9" t="str">
        <f>SGM_States!B9</f>
        <v>DE</v>
      </c>
      <c r="C9" t="str">
        <f>SGM_States!C9</f>
        <v>Delaware</v>
      </c>
      <c r="D9">
        <f>SGM_States!G9</f>
        <v>1</v>
      </c>
      <c r="E9">
        <f>CG_States!E9</f>
        <v>0</v>
      </c>
      <c r="F9">
        <f t="shared" si="0"/>
        <v>0</v>
      </c>
      <c r="G9">
        <f>SGM_States!J9</f>
        <v>1</v>
      </c>
      <c r="H9">
        <f>CG_States!H9</f>
        <v>0</v>
      </c>
      <c r="I9">
        <f t="shared" si="1"/>
        <v>0</v>
      </c>
      <c r="J9">
        <f>SGM_States!M9</f>
        <v>1</v>
      </c>
      <c r="K9">
        <f>CG_States!K9</f>
        <v>0</v>
      </c>
      <c r="L9">
        <f t="shared" si="2"/>
        <v>0</v>
      </c>
      <c r="M9">
        <f>SGM_States!P9</f>
        <v>1</v>
      </c>
      <c r="N9">
        <f>CG_States!N9</f>
        <v>0</v>
      </c>
      <c r="O9">
        <f t="shared" si="3"/>
        <v>0</v>
      </c>
      <c r="P9">
        <f>SGM_States!S9</f>
        <v>1</v>
      </c>
      <c r="Q9">
        <f>CG_States!Q9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0">
      <c r="A10">
        <f>SGM_States!A10</f>
        <v>11</v>
      </c>
      <c r="B10" t="str">
        <f>SGM_States!B10</f>
        <v>DC</v>
      </c>
      <c r="C10" t="str">
        <f>SGM_States!C10</f>
        <v>DistrictofColumbia</v>
      </c>
      <c r="D10">
        <f>SGM_States!G10</f>
        <v>0</v>
      </c>
      <c r="E10">
        <f>CG_States!E10</f>
        <v>0</v>
      </c>
      <c r="F10">
        <f t="shared" si="0"/>
        <v>0</v>
      </c>
      <c r="G10">
        <f>SGM_States!J10</f>
        <v>0</v>
      </c>
      <c r="H10">
        <f>CG_States!H10</f>
        <v>1</v>
      </c>
      <c r="I10">
        <f t="shared" si="1"/>
        <v>0</v>
      </c>
      <c r="J10">
        <f>SGM_States!M10</f>
        <v>0</v>
      </c>
      <c r="K10">
        <f>CG_States!K10</f>
        <v>0</v>
      </c>
      <c r="L10">
        <f t="shared" si="2"/>
        <v>0</v>
      </c>
      <c r="M10">
        <f>SGM_States!P10</f>
        <v>0</v>
      </c>
      <c r="N10">
        <f>CG_States!N10</f>
        <v>0</v>
      </c>
      <c r="O10">
        <f t="shared" si="3"/>
        <v>0</v>
      </c>
      <c r="P10">
        <f>SGM_States!S10</f>
        <v>0</v>
      </c>
      <c r="Q10">
        <f>CG_States!Q10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0">
      <c r="A11">
        <f>SGM_States!A11</f>
        <v>12</v>
      </c>
      <c r="B11" t="str">
        <f>SGM_States!B11</f>
        <v>FL</v>
      </c>
      <c r="C11" t="str">
        <f>SGM_States!C11</f>
        <v>Florida</v>
      </c>
      <c r="D11">
        <f>SGM_States!G11</f>
        <v>0</v>
      </c>
      <c r="E11">
        <f>CG_States!E11</f>
        <v>1</v>
      </c>
      <c r="F11">
        <f t="shared" si="0"/>
        <v>0</v>
      </c>
      <c r="G11">
        <f>SGM_States!J11</f>
        <v>0</v>
      </c>
      <c r="H11">
        <f>CG_States!H11</f>
        <v>0</v>
      </c>
      <c r="I11">
        <f t="shared" si="1"/>
        <v>0</v>
      </c>
      <c r="J11">
        <f>SGM_States!M11</f>
        <v>1</v>
      </c>
      <c r="K11">
        <f>CG_States!K11</f>
        <v>0</v>
      </c>
      <c r="L11">
        <f t="shared" si="2"/>
        <v>0</v>
      </c>
      <c r="M11">
        <f>SGM_States!P11</f>
        <v>1</v>
      </c>
      <c r="N11">
        <f>CG_States!N11</f>
        <v>0</v>
      </c>
      <c r="O11">
        <f t="shared" si="3"/>
        <v>0</v>
      </c>
      <c r="P11">
        <f>SGM_States!S11</f>
        <v>1</v>
      </c>
      <c r="Q11">
        <f>CG_States!Q11</f>
        <v>0</v>
      </c>
      <c r="R11">
        <f t="shared" si="4"/>
        <v>0</v>
      </c>
      <c r="S11">
        <f t="shared" si="5"/>
        <v>0</v>
      </c>
      <c r="T11">
        <f t="shared" si="6"/>
        <v>0</v>
      </c>
    </row>
    <row r="12" spans="1:20">
      <c r="A12">
        <f>SGM_States!A12</f>
        <v>13</v>
      </c>
      <c r="B12" t="str">
        <f>SGM_States!B12</f>
        <v>GA</v>
      </c>
      <c r="C12" t="str">
        <f>SGM_States!C12</f>
        <v>Georgia</v>
      </c>
      <c r="D12">
        <f>SGM_States!G12</f>
        <v>1</v>
      </c>
      <c r="E12">
        <f>CG_States!E12</f>
        <v>0</v>
      </c>
      <c r="F12">
        <f t="shared" si="0"/>
        <v>0</v>
      </c>
      <c r="G12">
        <f>SGM_States!J12</f>
        <v>1</v>
      </c>
      <c r="H12">
        <f>CG_States!H12</f>
        <v>1</v>
      </c>
      <c r="I12">
        <f t="shared" si="1"/>
        <v>1</v>
      </c>
      <c r="J12">
        <f>SGM_States!M12</f>
        <v>1</v>
      </c>
      <c r="K12">
        <f>CG_States!K12</f>
        <v>0</v>
      </c>
      <c r="L12">
        <f t="shared" si="2"/>
        <v>0</v>
      </c>
      <c r="M12">
        <f>SGM_States!P12</f>
        <v>0</v>
      </c>
      <c r="N12">
        <f>CG_States!N12</f>
        <v>1</v>
      </c>
      <c r="O12">
        <f t="shared" si="3"/>
        <v>0</v>
      </c>
      <c r="P12">
        <f>SGM_States!S12</f>
        <v>1</v>
      </c>
      <c r="Q12">
        <f>CG_States!Q12</f>
        <v>0</v>
      </c>
      <c r="R12">
        <f t="shared" si="4"/>
        <v>0</v>
      </c>
      <c r="S12">
        <f t="shared" si="5"/>
        <v>1</v>
      </c>
      <c r="T12">
        <f t="shared" si="6"/>
        <v>1</v>
      </c>
    </row>
    <row r="13" spans="1:20">
      <c r="A13">
        <f>SGM_States!A13</f>
        <v>15</v>
      </c>
      <c r="B13" t="str">
        <f>SGM_States!B13</f>
        <v>HI</v>
      </c>
      <c r="C13" t="str">
        <f>SGM_States!C13</f>
        <v>Hawaii</v>
      </c>
      <c r="D13">
        <f>SGM_States!G13</f>
        <v>1</v>
      </c>
      <c r="E13">
        <f>CG_States!E13</f>
        <v>1</v>
      </c>
      <c r="F13">
        <f t="shared" si="0"/>
        <v>1</v>
      </c>
      <c r="G13">
        <f>SGM_States!J13</f>
        <v>1</v>
      </c>
      <c r="H13">
        <f>CG_States!H13</f>
        <v>0</v>
      </c>
      <c r="I13">
        <f t="shared" si="1"/>
        <v>0</v>
      </c>
      <c r="J13">
        <f>SGM_States!M13</f>
        <v>1</v>
      </c>
      <c r="K13">
        <f>CG_States!K13</f>
        <v>1</v>
      </c>
      <c r="L13">
        <f t="shared" si="2"/>
        <v>1</v>
      </c>
      <c r="M13">
        <f>SGM_States!P13</f>
        <v>1</v>
      </c>
      <c r="N13">
        <f>CG_States!N13</f>
        <v>0</v>
      </c>
      <c r="O13">
        <f t="shared" si="3"/>
        <v>0</v>
      </c>
      <c r="P13">
        <f>SGM_States!S13</f>
        <v>1</v>
      </c>
      <c r="Q13">
        <f>CG_States!Q13</f>
        <v>1</v>
      </c>
      <c r="R13">
        <f t="shared" si="4"/>
        <v>1</v>
      </c>
      <c r="S13">
        <f t="shared" si="5"/>
        <v>1</v>
      </c>
      <c r="T13">
        <f t="shared" si="6"/>
        <v>3</v>
      </c>
    </row>
    <row r="14" spans="1:20">
      <c r="A14">
        <f>SGM_States!A14</f>
        <v>16</v>
      </c>
      <c r="B14" t="str">
        <f>SGM_States!B14</f>
        <v>ID</v>
      </c>
      <c r="C14" t="str">
        <f>SGM_States!C14</f>
        <v>Idaho</v>
      </c>
      <c r="D14">
        <f>SGM_States!G14</f>
        <v>1</v>
      </c>
      <c r="E14">
        <f>CG_States!E14</f>
        <v>1</v>
      </c>
      <c r="F14">
        <f t="shared" si="0"/>
        <v>1</v>
      </c>
      <c r="G14">
        <f>SGM_States!J14</f>
        <v>1</v>
      </c>
      <c r="H14">
        <f>CG_States!H14</f>
        <v>0</v>
      </c>
      <c r="I14">
        <f t="shared" si="1"/>
        <v>0</v>
      </c>
      <c r="J14">
        <f>SGM_States!M14</f>
        <v>0</v>
      </c>
      <c r="K14">
        <f>CG_States!K14</f>
        <v>0</v>
      </c>
      <c r="L14">
        <f t="shared" si="2"/>
        <v>0</v>
      </c>
      <c r="M14">
        <f>SGM_States!P14</f>
        <v>1</v>
      </c>
      <c r="N14">
        <f>CG_States!N14</f>
        <v>0</v>
      </c>
      <c r="O14">
        <f t="shared" si="3"/>
        <v>0</v>
      </c>
      <c r="P14">
        <f>SGM_States!S14</f>
        <v>1</v>
      </c>
      <c r="Q14">
        <f>CG_States!Q14</f>
        <v>0</v>
      </c>
      <c r="R14">
        <f t="shared" si="4"/>
        <v>0</v>
      </c>
      <c r="S14">
        <f t="shared" si="5"/>
        <v>1</v>
      </c>
      <c r="T14">
        <f t="shared" si="6"/>
        <v>1</v>
      </c>
    </row>
    <row r="15" spans="1:20">
      <c r="A15">
        <f>SGM_States!A15</f>
        <v>17</v>
      </c>
      <c r="B15" t="str">
        <f>SGM_States!B15</f>
        <v>IL</v>
      </c>
      <c r="C15" t="str">
        <f>SGM_States!C15</f>
        <v>Illinois</v>
      </c>
      <c r="D15">
        <f>SGM_States!G15</f>
        <v>1</v>
      </c>
      <c r="E15">
        <f>CG_States!E15</f>
        <v>1</v>
      </c>
      <c r="F15">
        <f t="shared" si="0"/>
        <v>1</v>
      </c>
      <c r="G15">
        <f>SGM_States!J15</f>
        <v>1</v>
      </c>
      <c r="H15">
        <f>CG_States!H15</f>
        <v>0</v>
      </c>
      <c r="I15">
        <f t="shared" si="1"/>
        <v>0</v>
      </c>
      <c r="J15">
        <f>SGM_States!M15</f>
        <v>1</v>
      </c>
      <c r="K15">
        <f>CG_States!K15</f>
        <v>0</v>
      </c>
      <c r="L15">
        <f t="shared" si="2"/>
        <v>0</v>
      </c>
      <c r="M15">
        <f>SGM_States!P15</f>
        <v>1</v>
      </c>
      <c r="N15">
        <f>CG_States!N15</f>
        <v>0</v>
      </c>
      <c r="O15">
        <f t="shared" si="3"/>
        <v>0</v>
      </c>
      <c r="P15">
        <f>SGM_States!S15</f>
        <v>0</v>
      </c>
      <c r="Q15">
        <f>CG_States!Q15</f>
        <v>0</v>
      </c>
      <c r="R15">
        <f t="shared" si="4"/>
        <v>0</v>
      </c>
      <c r="S15">
        <f t="shared" si="5"/>
        <v>1</v>
      </c>
      <c r="T15">
        <f t="shared" si="6"/>
        <v>1</v>
      </c>
    </row>
    <row r="16" spans="1:20">
      <c r="A16">
        <f>SGM_States!A16</f>
        <v>18</v>
      </c>
      <c r="B16" t="str">
        <f>SGM_States!B16</f>
        <v>IN</v>
      </c>
      <c r="C16" t="str">
        <f>SGM_States!C16</f>
        <v>Indiana</v>
      </c>
      <c r="D16">
        <f>SGM_States!G16</f>
        <v>1</v>
      </c>
      <c r="E16">
        <f>CG_States!E16</f>
        <v>1</v>
      </c>
      <c r="F16">
        <f t="shared" si="0"/>
        <v>1</v>
      </c>
      <c r="G16">
        <f>SGM_States!J16</f>
        <v>1</v>
      </c>
      <c r="H16">
        <f>CG_States!H16</f>
        <v>0</v>
      </c>
      <c r="I16">
        <f t="shared" si="1"/>
        <v>0</v>
      </c>
      <c r="J16">
        <f>SGM_States!M16</f>
        <v>1</v>
      </c>
      <c r="K16">
        <f>CG_States!K16</f>
        <v>0</v>
      </c>
      <c r="L16">
        <f t="shared" si="2"/>
        <v>0</v>
      </c>
      <c r="M16">
        <f>SGM_States!P16</f>
        <v>0</v>
      </c>
      <c r="N16">
        <f>CG_States!N16</f>
        <v>0</v>
      </c>
      <c r="O16">
        <f t="shared" si="3"/>
        <v>0</v>
      </c>
      <c r="P16">
        <f>SGM_States!S16</f>
        <v>0</v>
      </c>
      <c r="Q16">
        <f>CG_States!Q16</f>
        <v>0</v>
      </c>
      <c r="R16">
        <f t="shared" si="4"/>
        <v>0</v>
      </c>
      <c r="S16">
        <f t="shared" si="5"/>
        <v>1</v>
      </c>
      <c r="T16">
        <f t="shared" si="6"/>
        <v>1</v>
      </c>
    </row>
    <row r="17" spans="1:20">
      <c r="A17">
        <f>SGM_States!A17</f>
        <v>19</v>
      </c>
      <c r="B17" t="str">
        <f>SGM_States!B17</f>
        <v>IA</v>
      </c>
      <c r="C17" t="str">
        <f>SGM_States!C17</f>
        <v>Iowa</v>
      </c>
      <c r="D17">
        <f>SGM_States!G17</f>
        <v>1</v>
      </c>
      <c r="E17">
        <f>CG_States!E17</f>
        <v>1</v>
      </c>
      <c r="F17">
        <f t="shared" si="0"/>
        <v>1</v>
      </c>
      <c r="G17">
        <f>SGM_States!J17</f>
        <v>1</v>
      </c>
      <c r="H17">
        <f>CG_States!H17</f>
        <v>0</v>
      </c>
      <c r="I17">
        <f t="shared" si="1"/>
        <v>0</v>
      </c>
      <c r="J17">
        <f>SGM_States!M17</f>
        <v>1</v>
      </c>
      <c r="K17">
        <f>CG_States!K17</f>
        <v>0</v>
      </c>
      <c r="L17">
        <f t="shared" si="2"/>
        <v>0</v>
      </c>
      <c r="M17">
        <f>SGM_States!P17</f>
        <v>0</v>
      </c>
      <c r="N17">
        <f>CG_States!N17</f>
        <v>0</v>
      </c>
      <c r="O17">
        <f t="shared" si="3"/>
        <v>0</v>
      </c>
      <c r="P17">
        <f>SGM_States!S17</f>
        <v>1</v>
      </c>
      <c r="Q17">
        <f>CG_States!Q17</f>
        <v>0</v>
      </c>
      <c r="R17">
        <f t="shared" si="4"/>
        <v>0</v>
      </c>
      <c r="S17">
        <f t="shared" si="5"/>
        <v>1</v>
      </c>
      <c r="T17">
        <f t="shared" si="6"/>
        <v>1</v>
      </c>
    </row>
    <row r="18" spans="1:20">
      <c r="A18">
        <f>SGM_States!A18</f>
        <v>20</v>
      </c>
      <c r="B18" t="str">
        <f>SGM_States!B18</f>
        <v>KS</v>
      </c>
      <c r="C18" t="str">
        <f>SGM_States!C18</f>
        <v>Kansas</v>
      </c>
      <c r="D18">
        <f>SGM_States!G18</f>
        <v>1</v>
      </c>
      <c r="E18">
        <f>CG_States!E18</f>
        <v>0</v>
      </c>
      <c r="F18">
        <f t="shared" si="0"/>
        <v>0</v>
      </c>
      <c r="G18">
        <f>SGM_States!J18</f>
        <v>0</v>
      </c>
      <c r="H18">
        <f>CG_States!H18</f>
        <v>0</v>
      </c>
      <c r="I18">
        <f t="shared" si="1"/>
        <v>0</v>
      </c>
      <c r="J18">
        <f>SGM_States!M18</f>
        <v>0</v>
      </c>
      <c r="K18">
        <f>CG_States!K18</f>
        <v>1</v>
      </c>
      <c r="L18">
        <f t="shared" si="2"/>
        <v>0</v>
      </c>
      <c r="M18">
        <f>SGM_States!P18</f>
        <v>1</v>
      </c>
      <c r="N18">
        <f>CG_States!N18</f>
        <v>0</v>
      </c>
      <c r="O18">
        <f t="shared" si="3"/>
        <v>0</v>
      </c>
      <c r="P18">
        <f>SGM_States!S18</f>
        <v>1</v>
      </c>
      <c r="Q18">
        <f>CG_States!Q18</f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>
      <c r="A19">
        <f>SGM_States!A19</f>
        <v>21</v>
      </c>
      <c r="B19" t="str">
        <f>SGM_States!B19</f>
        <v>KY</v>
      </c>
      <c r="C19" t="str">
        <f>SGM_States!C19</f>
        <v>Kentucky</v>
      </c>
      <c r="D19">
        <f>SGM_States!G19</f>
        <v>0</v>
      </c>
      <c r="E19">
        <f>CG_States!E19</f>
        <v>1</v>
      </c>
      <c r="F19">
        <f t="shared" si="0"/>
        <v>0</v>
      </c>
      <c r="G19">
        <f>SGM_States!J19</f>
        <v>1</v>
      </c>
      <c r="H19">
        <f>CG_States!H19</f>
        <v>0</v>
      </c>
      <c r="I19">
        <f t="shared" si="1"/>
        <v>0</v>
      </c>
      <c r="J19">
        <f>SGM_States!M19</f>
        <v>0</v>
      </c>
      <c r="K19">
        <f>CG_States!K19</f>
        <v>0</v>
      </c>
      <c r="L19">
        <f t="shared" si="2"/>
        <v>0</v>
      </c>
      <c r="M19">
        <f>SGM_States!P19</f>
        <v>0</v>
      </c>
      <c r="N19">
        <f>CG_States!N19</f>
        <v>0</v>
      </c>
      <c r="O19">
        <f t="shared" si="3"/>
        <v>0</v>
      </c>
      <c r="P19">
        <f>SGM_States!S19</f>
        <v>0</v>
      </c>
      <c r="Q19">
        <f>CG_States!Q19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>
      <c r="A20">
        <f>SGM_States!A20</f>
        <v>22</v>
      </c>
      <c r="B20" t="str">
        <f>SGM_States!B20</f>
        <v>LA</v>
      </c>
      <c r="C20" t="str">
        <f>SGM_States!C20</f>
        <v>Louisiana</v>
      </c>
      <c r="D20">
        <f>SGM_States!G20</f>
        <v>0</v>
      </c>
      <c r="E20">
        <f>CG_States!E20</f>
        <v>1</v>
      </c>
      <c r="F20">
        <f t="shared" si="0"/>
        <v>0</v>
      </c>
      <c r="G20">
        <f>SGM_States!J20</f>
        <v>1</v>
      </c>
      <c r="H20">
        <f>CG_States!H20</f>
        <v>0</v>
      </c>
      <c r="I20">
        <f t="shared" si="1"/>
        <v>0</v>
      </c>
      <c r="J20">
        <f>SGM_States!M20</f>
        <v>1</v>
      </c>
      <c r="K20">
        <f>CG_States!K20</f>
        <v>0</v>
      </c>
      <c r="L20">
        <f t="shared" si="2"/>
        <v>0</v>
      </c>
      <c r="M20">
        <f>SGM_States!P20</f>
        <v>1</v>
      </c>
      <c r="N20">
        <f>CG_States!N20</f>
        <v>0</v>
      </c>
      <c r="O20">
        <f t="shared" si="3"/>
        <v>0</v>
      </c>
      <c r="P20">
        <f>SGM_States!S20</f>
        <v>1</v>
      </c>
      <c r="Q20">
        <f>CG_States!Q20</f>
        <v>0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>
      <c r="A21">
        <f>SGM_States!A21</f>
        <v>23</v>
      </c>
      <c r="B21" t="str">
        <f>SGM_States!B21</f>
        <v>ME</v>
      </c>
      <c r="C21" t="str">
        <f>SGM_States!C21</f>
        <v>Maine</v>
      </c>
      <c r="D21">
        <f>SGM_States!G21</f>
        <v>0</v>
      </c>
      <c r="E21">
        <f>CG_States!E21</f>
        <v>1</v>
      </c>
      <c r="F21">
        <f t="shared" si="0"/>
        <v>0</v>
      </c>
      <c r="G21">
        <f>SGM_States!J21</f>
        <v>0</v>
      </c>
      <c r="H21">
        <f>CG_States!H21</f>
        <v>0</v>
      </c>
      <c r="I21">
        <f t="shared" si="1"/>
        <v>0</v>
      </c>
      <c r="J21">
        <f>SGM_States!M21</f>
        <v>0</v>
      </c>
      <c r="K21">
        <f>CG_States!K21</f>
        <v>0</v>
      </c>
      <c r="L21">
        <f t="shared" si="2"/>
        <v>0</v>
      </c>
      <c r="M21">
        <f>SGM_States!P21</f>
        <v>0</v>
      </c>
      <c r="N21">
        <f>CG_States!N21</f>
        <v>0</v>
      </c>
      <c r="O21">
        <f t="shared" si="3"/>
        <v>0</v>
      </c>
      <c r="P21">
        <f>SGM_States!S21</f>
        <v>0</v>
      </c>
      <c r="Q21">
        <f>CG_States!Q21</f>
        <v>1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>
      <c r="A22">
        <f>SGM_States!A22</f>
        <v>24</v>
      </c>
      <c r="B22" t="str">
        <f>SGM_States!B22</f>
        <v>MD</v>
      </c>
      <c r="C22" t="str">
        <f>SGM_States!C22</f>
        <v>Maryland</v>
      </c>
      <c r="D22">
        <f>SGM_States!G22</f>
        <v>1</v>
      </c>
      <c r="E22">
        <f>CG_States!E22</f>
        <v>1</v>
      </c>
      <c r="F22">
        <f t="shared" si="0"/>
        <v>1</v>
      </c>
      <c r="G22">
        <f>SGM_States!J22</f>
        <v>0</v>
      </c>
      <c r="H22">
        <f>CG_States!H22</f>
        <v>0</v>
      </c>
      <c r="I22">
        <f t="shared" si="1"/>
        <v>0</v>
      </c>
      <c r="J22">
        <f>SGM_States!M22</f>
        <v>0</v>
      </c>
      <c r="K22">
        <f>CG_States!K22</f>
        <v>1</v>
      </c>
      <c r="L22">
        <f t="shared" si="2"/>
        <v>0</v>
      </c>
      <c r="M22">
        <f>SGM_States!P22</f>
        <v>1</v>
      </c>
      <c r="N22">
        <f>CG_States!N22</f>
        <v>0</v>
      </c>
      <c r="O22">
        <f t="shared" si="3"/>
        <v>0</v>
      </c>
      <c r="P22">
        <f>SGM_States!S22</f>
        <v>1</v>
      </c>
      <c r="Q22">
        <f>CG_States!Q22</f>
        <v>1</v>
      </c>
      <c r="R22">
        <f t="shared" si="4"/>
        <v>1</v>
      </c>
      <c r="S22">
        <f t="shared" si="5"/>
        <v>1</v>
      </c>
      <c r="T22">
        <f t="shared" si="6"/>
        <v>2</v>
      </c>
    </row>
    <row r="23" spans="1:20">
      <c r="A23">
        <f>SGM_States!A23</f>
        <v>25</v>
      </c>
      <c r="B23" t="str">
        <f>SGM_States!B23</f>
        <v>MA</v>
      </c>
      <c r="C23" t="str">
        <f>SGM_States!C23</f>
        <v>Massachusetts</v>
      </c>
      <c r="D23">
        <f>SGM_States!G23</f>
        <v>1</v>
      </c>
      <c r="E23">
        <f>CG_States!E23</f>
        <v>0</v>
      </c>
      <c r="F23">
        <f t="shared" si="0"/>
        <v>0</v>
      </c>
      <c r="G23">
        <f>SGM_States!J23</f>
        <v>1</v>
      </c>
      <c r="H23">
        <f>CG_States!H23</f>
        <v>0</v>
      </c>
      <c r="I23">
        <f t="shared" si="1"/>
        <v>0</v>
      </c>
      <c r="J23">
        <f>SGM_States!M23</f>
        <v>1</v>
      </c>
      <c r="K23">
        <f>CG_States!K23</f>
        <v>0</v>
      </c>
      <c r="L23">
        <f t="shared" si="2"/>
        <v>0</v>
      </c>
      <c r="M23">
        <f>SGM_States!P23</f>
        <v>0</v>
      </c>
      <c r="N23">
        <f>CG_States!N23</f>
        <v>0</v>
      </c>
      <c r="O23">
        <f t="shared" si="3"/>
        <v>0</v>
      </c>
      <c r="P23">
        <f>SGM_States!S23</f>
        <v>0</v>
      </c>
      <c r="Q23">
        <f>CG_States!Q23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>
      <c r="A24">
        <f>SGM_States!A24</f>
        <v>26</v>
      </c>
      <c r="B24" t="str">
        <f>SGM_States!B24</f>
        <v>MI</v>
      </c>
      <c r="C24" t="str">
        <f>SGM_States!C24</f>
        <v>Michigan</v>
      </c>
      <c r="D24">
        <f>SGM_States!G24</f>
        <v>0</v>
      </c>
      <c r="E24">
        <f>CG_States!E24</f>
        <v>0</v>
      </c>
      <c r="F24">
        <f t="shared" si="0"/>
        <v>0</v>
      </c>
      <c r="G24">
        <f>SGM_States!J24</f>
        <v>0</v>
      </c>
      <c r="H24">
        <f>CG_States!H24</f>
        <v>0</v>
      </c>
      <c r="I24">
        <f t="shared" si="1"/>
        <v>0</v>
      </c>
      <c r="J24">
        <f>SGM_States!M24</f>
        <v>0</v>
      </c>
      <c r="K24">
        <f>CG_States!K24</f>
        <v>1</v>
      </c>
      <c r="L24">
        <f t="shared" si="2"/>
        <v>0</v>
      </c>
      <c r="M24">
        <f>SGM_States!P24</f>
        <v>0</v>
      </c>
      <c r="N24">
        <f>CG_States!N24</f>
        <v>0</v>
      </c>
      <c r="O24">
        <f t="shared" si="3"/>
        <v>0</v>
      </c>
      <c r="P24">
        <f>SGM_States!S24</f>
        <v>0</v>
      </c>
      <c r="Q24">
        <f>CG_States!Q24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>
      <c r="A25">
        <f>SGM_States!A25</f>
        <v>27</v>
      </c>
      <c r="B25" t="str">
        <f>SGM_States!B25</f>
        <v>MN</v>
      </c>
      <c r="C25" t="str">
        <f>SGM_States!C25</f>
        <v>Minnesota</v>
      </c>
      <c r="D25">
        <f>SGM_States!G25</f>
        <v>1</v>
      </c>
      <c r="E25">
        <f>CG_States!E25</f>
        <v>0</v>
      </c>
      <c r="F25">
        <f t="shared" si="0"/>
        <v>0</v>
      </c>
      <c r="G25">
        <f>SGM_States!J25</f>
        <v>1</v>
      </c>
      <c r="H25">
        <f>CG_States!H25</f>
        <v>1</v>
      </c>
      <c r="I25">
        <f t="shared" si="1"/>
        <v>1</v>
      </c>
      <c r="J25">
        <f>SGM_States!M25</f>
        <v>1</v>
      </c>
      <c r="K25">
        <f>CG_States!K25</f>
        <v>0</v>
      </c>
      <c r="L25">
        <f t="shared" si="2"/>
        <v>0</v>
      </c>
      <c r="M25">
        <f>SGM_States!P25</f>
        <v>1</v>
      </c>
      <c r="N25">
        <f>CG_States!N25</f>
        <v>0</v>
      </c>
      <c r="O25">
        <f t="shared" si="3"/>
        <v>0</v>
      </c>
      <c r="P25">
        <f>SGM_States!S25</f>
        <v>1</v>
      </c>
      <c r="Q25">
        <f>CG_States!Q25</f>
        <v>0</v>
      </c>
      <c r="R25">
        <f t="shared" si="4"/>
        <v>0</v>
      </c>
      <c r="S25">
        <f t="shared" si="5"/>
        <v>1</v>
      </c>
      <c r="T25">
        <f t="shared" si="6"/>
        <v>1</v>
      </c>
    </row>
    <row r="26" spans="1:20">
      <c r="A26">
        <f>SGM_States!A26</f>
        <v>28</v>
      </c>
      <c r="B26" t="str">
        <f>SGM_States!B26</f>
        <v>MS</v>
      </c>
      <c r="C26" t="str">
        <f>SGM_States!C26</f>
        <v>Mississippi</v>
      </c>
      <c r="D26">
        <f>SGM_States!G26</f>
        <v>0</v>
      </c>
      <c r="E26">
        <f>CG_States!E26</f>
        <v>1</v>
      </c>
      <c r="F26">
        <f t="shared" si="0"/>
        <v>0</v>
      </c>
      <c r="G26">
        <f>SGM_States!J26</f>
        <v>1</v>
      </c>
      <c r="H26">
        <f>CG_States!H26</f>
        <v>0</v>
      </c>
      <c r="I26">
        <f t="shared" si="1"/>
        <v>0</v>
      </c>
      <c r="J26">
        <f>SGM_States!M26</f>
        <v>1</v>
      </c>
      <c r="K26">
        <f>CG_States!K26</f>
        <v>0</v>
      </c>
      <c r="L26">
        <f t="shared" si="2"/>
        <v>0</v>
      </c>
      <c r="M26">
        <f>SGM_States!P26</f>
        <v>1</v>
      </c>
      <c r="N26">
        <f>CG_States!N26</f>
        <v>0</v>
      </c>
      <c r="O26">
        <f t="shared" si="3"/>
        <v>0</v>
      </c>
      <c r="P26">
        <f>SGM_States!S26</f>
        <v>1</v>
      </c>
      <c r="Q26">
        <f>CG_States!Q26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>
      <c r="A27">
        <f>SGM_States!A27</f>
        <v>29</v>
      </c>
      <c r="B27" t="str">
        <f>SGM_States!B27</f>
        <v>MO</v>
      </c>
      <c r="C27" t="str">
        <f>SGM_States!C27</f>
        <v>Missouri</v>
      </c>
      <c r="D27">
        <f>SGM_States!G27</f>
        <v>1</v>
      </c>
      <c r="E27">
        <f>CG_States!E27</f>
        <v>0</v>
      </c>
      <c r="F27">
        <f t="shared" si="0"/>
        <v>0</v>
      </c>
      <c r="G27">
        <f>SGM_States!J27</f>
        <v>1</v>
      </c>
      <c r="H27">
        <f>CG_States!H27</f>
        <v>1</v>
      </c>
      <c r="I27">
        <f t="shared" si="1"/>
        <v>1</v>
      </c>
      <c r="J27">
        <f>SGM_States!M27</f>
        <v>0</v>
      </c>
      <c r="K27">
        <f>CG_States!K27</f>
        <v>0</v>
      </c>
      <c r="L27">
        <f t="shared" si="2"/>
        <v>0</v>
      </c>
      <c r="M27">
        <f>SGM_States!P27</f>
        <v>1</v>
      </c>
      <c r="N27">
        <f>CG_States!N27</f>
        <v>0</v>
      </c>
      <c r="O27">
        <f t="shared" si="3"/>
        <v>0</v>
      </c>
      <c r="P27">
        <f>SGM_States!S27</f>
        <v>0</v>
      </c>
      <c r="Q27">
        <f>CG_States!Q27</f>
        <v>0</v>
      </c>
      <c r="R27">
        <f t="shared" si="4"/>
        <v>0</v>
      </c>
      <c r="S27">
        <f t="shared" si="5"/>
        <v>1</v>
      </c>
      <c r="T27">
        <f t="shared" si="6"/>
        <v>1</v>
      </c>
    </row>
    <row r="28" spans="1:20">
      <c r="A28">
        <f>SGM_States!A28</f>
        <v>30</v>
      </c>
      <c r="B28" t="str">
        <f>SGM_States!B28</f>
        <v>MT</v>
      </c>
      <c r="C28" t="str">
        <f>SGM_States!C28</f>
        <v>Montana</v>
      </c>
      <c r="D28">
        <f>SGM_States!G28</f>
        <v>0</v>
      </c>
      <c r="E28">
        <f>CG_States!E28</f>
        <v>0</v>
      </c>
      <c r="F28">
        <f t="shared" si="0"/>
        <v>0</v>
      </c>
      <c r="G28">
        <f>SGM_States!J28</f>
        <v>0</v>
      </c>
      <c r="H28">
        <f>CG_States!H28</f>
        <v>1</v>
      </c>
      <c r="I28">
        <f t="shared" si="1"/>
        <v>0</v>
      </c>
      <c r="J28">
        <f>SGM_States!M28</f>
        <v>1</v>
      </c>
      <c r="K28">
        <f>CG_States!K28</f>
        <v>0</v>
      </c>
      <c r="L28">
        <f t="shared" si="2"/>
        <v>0</v>
      </c>
      <c r="M28">
        <f>SGM_States!P28</f>
        <v>1</v>
      </c>
      <c r="N28">
        <f>CG_States!N28</f>
        <v>0</v>
      </c>
      <c r="O28">
        <f t="shared" si="3"/>
        <v>0</v>
      </c>
      <c r="P28">
        <f>SGM_States!S28</f>
        <v>1</v>
      </c>
      <c r="Q28">
        <f>CG_States!Q28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>
      <c r="A29">
        <f>SGM_States!A29</f>
        <v>31</v>
      </c>
      <c r="B29" t="str">
        <f>SGM_States!B29</f>
        <v>NE</v>
      </c>
      <c r="C29" t="str">
        <f>SGM_States!C29</f>
        <v>Nebraska</v>
      </c>
      <c r="D29">
        <f>SGM_States!G29</f>
        <v>0</v>
      </c>
      <c r="E29">
        <f>CG_States!E29</f>
        <v>1</v>
      </c>
      <c r="F29">
        <f t="shared" si="0"/>
        <v>0</v>
      </c>
      <c r="G29">
        <f>SGM_States!J29</f>
        <v>0</v>
      </c>
      <c r="H29">
        <f>CG_States!H29</f>
        <v>0</v>
      </c>
      <c r="I29">
        <f t="shared" si="1"/>
        <v>0</v>
      </c>
      <c r="J29">
        <f>SGM_States!M29</f>
        <v>0</v>
      </c>
      <c r="K29">
        <f>CG_States!K29</f>
        <v>0</v>
      </c>
      <c r="L29">
        <f t="shared" si="2"/>
        <v>0</v>
      </c>
      <c r="M29">
        <f>SGM_States!P29</f>
        <v>0</v>
      </c>
      <c r="N29">
        <f>CG_States!N29</f>
        <v>0</v>
      </c>
      <c r="O29">
        <f t="shared" si="3"/>
        <v>0</v>
      </c>
      <c r="P29">
        <f>SGM_States!S29</f>
        <v>0</v>
      </c>
      <c r="Q29">
        <f>CG_States!Q29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>
      <c r="A30">
        <f>SGM_States!A30</f>
        <v>32</v>
      </c>
      <c r="B30" t="str">
        <f>SGM_States!B30</f>
        <v>NV</v>
      </c>
      <c r="C30" t="str">
        <f>SGM_States!C30</f>
        <v>Nevada</v>
      </c>
      <c r="D30">
        <f>SGM_States!G30</f>
        <v>1</v>
      </c>
      <c r="E30">
        <f>CG_States!E30</f>
        <v>0</v>
      </c>
      <c r="F30">
        <f t="shared" si="0"/>
        <v>0</v>
      </c>
      <c r="G30">
        <f>SGM_States!J30</f>
        <v>1</v>
      </c>
      <c r="H30">
        <f>CG_States!H30</f>
        <v>1</v>
      </c>
      <c r="I30">
        <f t="shared" si="1"/>
        <v>1</v>
      </c>
      <c r="J30">
        <f>SGM_States!M30</f>
        <v>1</v>
      </c>
      <c r="K30">
        <f>CG_States!K30</f>
        <v>0</v>
      </c>
      <c r="L30">
        <f t="shared" si="2"/>
        <v>0</v>
      </c>
      <c r="M30">
        <f>SGM_States!P30</f>
        <v>1</v>
      </c>
      <c r="N30">
        <f>CG_States!N30</f>
        <v>0</v>
      </c>
      <c r="O30">
        <f t="shared" si="3"/>
        <v>0</v>
      </c>
      <c r="P30">
        <f>SGM_States!S30</f>
        <v>0</v>
      </c>
      <c r="Q30">
        <f>CG_States!Q30</f>
        <v>0</v>
      </c>
      <c r="R30">
        <f t="shared" si="4"/>
        <v>0</v>
      </c>
      <c r="S30">
        <f t="shared" si="5"/>
        <v>1</v>
      </c>
      <c r="T30">
        <f t="shared" si="6"/>
        <v>1</v>
      </c>
    </row>
    <row r="31" spans="1:20">
      <c r="A31">
        <f>SGM_States!A31</f>
        <v>33</v>
      </c>
      <c r="B31" t="str">
        <f>SGM_States!B31</f>
        <v>NH</v>
      </c>
      <c r="C31" t="str">
        <f>SGM_States!C31</f>
        <v>NewHampshire</v>
      </c>
      <c r="D31">
        <f>SGM_States!G31</f>
        <v>0</v>
      </c>
      <c r="E31">
        <f>CG_States!E31</f>
        <v>0</v>
      </c>
      <c r="F31">
        <f t="shared" si="0"/>
        <v>0</v>
      </c>
      <c r="G31">
        <f>SGM_States!J31</f>
        <v>0</v>
      </c>
      <c r="H31">
        <f>CG_States!H31</f>
        <v>0</v>
      </c>
      <c r="I31">
        <f t="shared" si="1"/>
        <v>0</v>
      </c>
      <c r="J31">
        <f>SGM_States!M31</f>
        <v>0</v>
      </c>
      <c r="K31">
        <f>CG_States!K31</f>
        <v>0</v>
      </c>
      <c r="L31">
        <f t="shared" si="2"/>
        <v>0</v>
      </c>
      <c r="M31">
        <f>SGM_States!P31</f>
        <v>0</v>
      </c>
      <c r="N31">
        <f>CG_States!N31</f>
        <v>0</v>
      </c>
      <c r="O31">
        <f t="shared" si="3"/>
        <v>0</v>
      </c>
      <c r="P31">
        <f>SGM_States!S31</f>
        <v>0</v>
      </c>
      <c r="Q31">
        <f>CG_States!Q31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>
      <c r="A32">
        <f>SGM_States!A32</f>
        <v>34</v>
      </c>
      <c r="B32" t="str">
        <f>SGM_States!B32</f>
        <v>NJ</v>
      </c>
      <c r="C32" t="str">
        <f>SGM_States!C32</f>
        <v>NewJersey</v>
      </c>
      <c r="D32">
        <f>SGM_States!G32</f>
        <v>0</v>
      </c>
      <c r="E32">
        <f>CG_States!E32</f>
        <v>1</v>
      </c>
      <c r="F32">
        <f t="shared" si="0"/>
        <v>0</v>
      </c>
      <c r="G32">
        <f>SGM_States!J32</f>
        <v>0</v>
      </c>
      <c r="H32">
        <f>CG_States!H32</f>
        <v>1</v>
      </c>
      <c r="I32">
        <f t="shared" si="1"/>
        <v>0</v>
      </c>
      <c r="J32">
        <f>SGM_States!M32</f>
        <v>0</v>
      </c>
      <c r="K32">
        <f>CG_States!K32</f>
        <v>1</v>
      </c>
      <c r="L32">
        <f t="shared" si="2"/>
        <v>0</v>
      </c>
      <c r="M32">
        <f>SGM_States!P32</f>
        <v>0</v>
      </c>
      <c r="N32">
        <f>CG_States!N32</f>
        <v>1</v>
      </c>
      <c r="O32">
        <f t="shared" si="3"/>
        <v>0</v>
      </c>
      <c r="P32">
        <f>SGM_States!S32</f>
        <v>0</v>
      </c>
      <c r="Q32">
        <f>CG_States!Q32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>
      <c r="A33">
        <f>SGM_States!A33</f>
        <v>35</v>
      </c>
      <c r="B33" t="str">
        <f>SGM_States!B33</f>
        <v>NM</v>
      </c>
      <c r="C33" t="str">
        <f>SGM_States!C33</f>
        <v>NewMexico</v>
      </c>
      <c r="D33">
        <f>SGM_States!G33</f>
        <v>0</v>
      </c>
      <c r="E33">
        <f>CG_States!E33</f>
        <v>0</v>
      </c>
      <c r="F33">
        <f t="shared" si="0"/>
        <v>0</v>
      </c>
      <c r="G33">
        <f>SGM_States!J33</f>
        <v>0</v>
      </c>
      <c r="H33">
        <f>CG_States!H33</f>
        <v>0</v>
      </c>
      <c r="I33">
        <f t="shared" si="1"/>
        <v>0</v>
      </c>
      <c r="J33">
        <f>SGM_States!M33</f>
        <v>0</v>
      </c>
      <c r="K33">
        <f>CG_States!K33</f>
        <v>1</v>
      </c>
      <c r="L33">
        <f t="shared" si="2"/>
        <v>0</v>
      </c>
      <c r="M33">
        <f>SGM_States!P33</f>
        <v>0</v>
      </c>
      <c r="N33">
        <f>CG_States!N33</f>
        <v>0</v>
      </c>
      <c r="O33">
        <f t="shared" si="3"/>
        <v>0</v>
      </c>
      <c r="P33">
        <f>SGM_States!S33</f>
        <v>0</v>
      </c>
      <c r="Q33">
        <f>CG_States!Q33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>
      <c r="A34">
        <f>SGM_States!A34</f>
        <v>36</v>
      </c>
      <c r="B34" t="str">
        <f>SGM_States!B34</f>
        <v>NY</v>
      </c>
      <c r="C34" t="str">
        <f>SGM_States!C34</f>
        <v>NewYork</v>
      </c>
      <c r="D34">
        <f>SGM_States!G34</f>
        <v>1</v>
      </c>
      <c r="E34">
        <f>CG_States!E34</f>
        <v>1</v>
      </c>
      <c r="F34">
        <f t="shared" si="0"/>
        <v>1</v>
      </c>
      <c r="G34">
        <f>SGM_States!J34</f>
        <v>1</v>
      </c>
      <c r="H34">
        <f>CG_States!H34</f>
        <v>1</v>
      </c>
      <c r="I34">
        <f t="shared" si="1"/>
        <v>1</v>
      </c>
      <c r="J34">
        <f>SGM_States!M34</f>
        <v>1</v>
      </c>
      <c r="K34">
        <f>CG_States!K34</f>
        <v>1</v>
      </c>
      <c r="L34">
        <f t="shared" si="2"/>
        <v>1</v>
      </c>
      <c r="M34">
        <f>SGM_States!P34</f>
        <v>1</v>
      </c>
      <c r="N34">
        <f>CG_States!N34</f>
        <v>1</v>
      </c>
      <c r="O34">
        <f t="shared" si="3"/>
        <v>1</v>
      </c>
      <c r="P34">
        <f>SGM_States!S34</f>
        <v>1</v>
      </c>
      <c r="Q34">
        <f>CG_States!Q34</f>
        <v>1</v>
      </c>
      <c r="R34">
        <f t="shared" si="4"/>
        <v>1</v>
      </c>
      <c r="S34">
        <f t="shared" si="5"/>
        <v>1</v>
      </c>
      <c r="T34">
        <f t="shared" si="6"/>
        <v>5</v>
      </c>
    </row>
    <row r="35" spans="1:20">
      <c r="A35">
        <f>SGM_States!A35</f>
        <v>37</v>
      </c>
      <c r="B35" t="str">
        <f>SGM_States!B35</f>
        <v>NC</v>
      </c>
      <c r="C35" t="str">
        <f>SGM_States!C35</f>
        <v>NorthCarolina</v>
      </c>
      <c r="D35">
        <f>SGM_States!G35</f>
        <v>0</v>
      </c>
      <c r="E35">
        <f>CG_States!E35</f>
        <v>0</v>
      </c>
      <c r="F35">
        <f t="shared" si="0"/>
        <v>0</v>
      </c>
      <c r="G35">
        <f>SGM_States!J35</f>
        <v>0</v>
      </c>
      <c r="H35">
        <f>CG_States!H35</f>
        <v>0</v>
      </c>
      <c r="I35">
        <f t="shared" si="1"/>
        <v>0</v>
      </c>
      <c r="J35">
        <f>SGM_States!M35</f>
        <v>1</v>
      </c>
      <c r="K35">
        <f>CG_States!K35</f>
        <v>0</v>
      </c>
      <c r="L35">
        <f t="shared" si="2"/>
        <v>0</v>
      </c>
      <c r="M35">
        <f>SGM_States!P35</f>
        <v>1</v>
      </c>
      <c r="N35">
        <f>CG_States!N35</f>
        <v>0</v>
      </c>
      <c r="O35">
        <f t="shared" si="3"/>
        <v>0</v>
      </c>
      <c r="P35">
        <f>SGM_States!S35</f>
        <v>1</v>
      </c>
      <c r="Q35">
        <f>CG_States!Q35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>
      <c r="A36">
        <f>SGM_States!A36</f>
        <v>38</v>
      </c>
      <c r="B36" t="str">
        <f>SGM_States!B36</f>
        <v>ND</v>
      </c>
      <c r="C36" t="str">
        <f>SGM_States!C36</f>
        <v>NorthDakota</v>
      </c>
      <c r="D36">
        <f>SGM_States!G36</f>
        <v>0</v>
      </c>
      <c r="E36">
        <f>CG_States!E36</f>
        <v>0</v>
      </c>
      <c r="F36">
        <f t="shared" si="0"/>
        <v>0</v>
      </c>
      <c r="G36">
        <f>SGM_States!J36</f>
        <v>0</v>
      </c>
      <c r="H36">
        <f>CG_States!H36</f>
        <v>1</v>
      </c>
      <c r="I36">
        <f t="shared" si="1"/>
        <v>0</v>
      </c>
      <c r="J36">
        <f>SGM_States!M36</f>
        <v>0</v>
      </c>
      <c r="K36">
        <f>CG_States!K36</f>
        <v>0</v>
      </c>
      <c r="L36">
        <f t="shared" si="2"/>
        <v>0</v>
      </c>
      <c r="M36">
        <f>SGM_States!P36</f>
        <v>0</v>
      </c>
      <c r="N36">
        <f>CG_States!N36</f>
        <v>0</v>
      </c>
      <c r="O36">
        <f t="shared" si="3"/>
        <v>0</v>
      </c>
      <c r="P36">
        <f>SGM_States!S36</f>
        <v>0</v>
      </c>
      <c r="Q36">
        <f>CG_States!Q36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>
      <c r="A37">
        <f>SGM_States!A37</f>
        <v>39</v>
      </c>
      <c r="B37" t="str">
        <f>SGM_States!B37</f>
        <v>OH</v>
      </c>
      <c r="C37" t="str">
        <f>SGM_States!C37</f>
        <v>Ohio</v>
      </c>
      <c r="D37">
        <f>SGM_States!G37</f>
        <v>1</v>
      </c>
      <c r="E37">
        <f>CG_States!E37</f>
        <v>0</v>
      </c>
      <c r="F37">
        <f t="shared" si="0"/>
        <v>0</v>
      </c>
      <c r="G37">
        <f>SGM_States!J37</f>
        <v>1</v>
      </c>
      <c r="H37">
        <f>CG_States!H37</f>
        <v>1</v>
      </c>
      <c r="I37">
        <f t="shared" si="1"/>
        <v>1</v>
      </c>
      <c r="J37">
        <f>SGM_States!M37</f>
        <v>1</v>
      </c>
      <c r="K37">
        <f>CG_States!K37</f>
        <v>0</v>
      </c>
      <c r="L37">
        <f t="shared" si="2"/>
        <v>0</v>
      </c>
      <c r="M37">
        <f>SGM_States!P37</f>
        <v>1</v>
      </c>
      <c r="N37">
        <f>CG_States!N37</f>
        <v>1</v>
      </c>
      <c r="O37">
        <f t="shared" si="3"/>
        <v>1</v>
      </c>
      <c r="P37">
        <f>SGM_States!S37</f>
        <v>1</v>
      </c>
      <c r="Q37">
        <f>CG_States!Q37</f>
        <v>1</v>
      </c>
      <c r="R37">
        <f t="shared" si="4"/>
        <v>1</v>
      </c>
      <c r="S37">
        <f t="shared" si="5"/>
        <v>1</v>
      </c>
      <c r="T37">
        <f t="shared" si="6"/>
        <v>3</v>
      </c>
    </row>
    <row r="38" spans="1:20">
      <c r="A38">
        <f>SGM_States!A38</f>
        <v>40</v>
      </c>
      <c r="B38" t="str">
        <f>SGM_States!B38</f>
        <v>OK</v>
      </c>
      <c r="C38" t="str">
        <f>SGM_States!C38</f>
        <v>Oklahoma</v>
      </c>
      <c r="D38">
        <f>SGM_States!G38</f>
        <v>0</v>
      </c>
      <c r="E38">
        <f>CG_States!E38</f>
        <v>0</v>
      </c>
      <c r="F38">
        <f t="shared" si="0"/>
        <v>0</v>
      </c>
      <c r="G38">
        <f>SGM_States!J38</f>
        <v>0</v>
      </c>
      <c r="H38">
        <f>CG_States!H38</f>
        <v>0</v>
      </c>
      <c r="I38">
        <f t="shared" si="1"/>
        <v>0</v>
      </c>
      <c r="J38">
        <f>SGM_States!M38</f>
        <v>1</v>
      </c>
      <c r="K38">
        <f>CG_States!K38</f>
        <v>1</v>
      </c>
      <c r="L38">
        <f t="shared" si="2"/>
        <v>1</v>
      </c>
      <c r="M38">
        <f>SGM_States!P38</f>
        <v>1</v>
      </c>
      <c r="N38">
        <f>CG_States!N38</f>
        <v>0</v>
      </c>
      <c r="O38">
        <f t="shared" si="3"/>
        <v>0</v>
      </c>
      <c r="P38">
        <f>SGM_States!S38</f>
        <v>1</v>
      </c>
      <c r="Q38">
        <f>CG_States!Q38</f>
        <v>0</v>
      </c>
      <c r="R38">
        <f t="shared" si="4"/>
        <v>0</v>
      </c>
      <c r="S38">
        <f t="shared" si="5"/>
        <v>1</v>
      </c>
      <c r="T38">
        <f t="shared" si="6"/>
        <v>1</v>
      </c>
    </row>
    <row r="39" spans="1:20">
      <c r="A39">
        <f>SGM_States!A39</f>
        <v>41</v>
      </c>
      <c r="B39" t="str">
        <f>SGM_States!B39</f>
        <v>OR</v>
      </c>
      <c r="C39" t="str">
        <f>SGM_States!C39</f>
        <v>Oregon</v>
      </c>
      <c r="D39">
        <f>SGM_States!G39</f>
        <v>0</v>
      </c>
      <c r="E39">
        <f>CG_States!E39</f>
        <v>1</v>
      </c>
      <c r="F39">
        <f t="shared" si="0"/>
        <v>0</v>
      </c>
      <c r="G39">
        <f>SGM_States!J39</f>
        <v>0</v>
      </c>
      <c r="H39">
        <f>CG_States!H39</f>
        <v>1</v>
      </c>
      <c r="I39">
        <f t="shared" si="1"/>
        <v>0</v>
      </c>
      <c r="J39">
        <f>SGM_States!M39</f>
        <v>0</v>
      </c>
      <c r="K39">
        <f>CG_States!K39</f>
        <v>1</v>
      </c>
      <c r="L39">
        <f t="shared" si="2"/>
        <v>0</v>
      </c>
      <c r="M39">
        <f>SGM_States!P39</f>
        <v>0</v>
      </c>
      <c r="N39">
        <f>CG_States!N39</f>
        <v>1</v>
      </c>
      <c r="O39">
        <f t="shared" si="3"/>
        <v>0</v>
      </c>
      <c r="P39">
        <f>SGM_States!S39</f>
        <v>0</v>
      </c>
      <c r="Q39">
        <f>CG_States!Q39</f>
        <v>1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>
      <c r="A40">
        <f>SGM_States!A40</f>
        <v>42</v>
      </c>
      <c r="B40" t="str">
        <f>SGM_States!B40</f>
        <v>PA</v>
      </c>
      <c r="C40" t="str">
        <f>SGM_States!C40</f>
        <v>Pennsylvania</v>
      </c>
      <c r="D40">
        <f>SGM_States!G40</f>
        <v>1</v>
      </c>
      <c r="E40">
        <f>CG_States!E40</f>
        <v>1</v>
      </c>
      <c r="F40">
        <f t="shared" si="0"/>
        <v>1</v>
      </c>
      <c r="G40">
        <f>SGM_States!J40</f>
        <v>1</v>
      </c>
      <c r="H40">
        <f>CG_States!H40</f>
        <v>0</v>
      </c>
      <c r="I40">
        <f t="shared" si="1"/>
        <v>0</v>
      </c>
      <c r="J40">
        <f>SGM_States!M40</f>
        <v>1</v>
      </c>
      <c r="K40">
        <f>CG_States!K40</f>
        <v>0</v>
      </c>
      <c r="L40">
        <f t="shared" si="2"/>
        <v>0</v>
      </c>
      <c r="M40">
        <f>SGM_States!P40</f>
        <v>1</v>
      </c>
      <c r="N40">
        <f>CG_States!N40</f>
        <v>0</v>
      </c>
      <c r="O40">
        <f t="shared" si="3"/>
        <v>0</v>
      </c>
      <c r="P40">
        <f>SGM_States!S40</f>
        <v>0</v>
      </c>
      <c r="Q40">
        <f>CG_States!Q40</f>
        <v>0</v>
      </c>
      <c r="R40">
        <f t="shared" si="4"/>
        <v>0</v>
      </c>
      <c r="S40">
        <f t="shared" si="5"/>
        <v>1</v>
      </c>
      <c r="T40">
        <f t="shared" si="6"/>
        <v>1</v>
      </c>
    </row>
    <row r="41" spans="1:20">
      <c r="A41">
        <f>SGM_States!A41</f>
        <v>44</v>
      </c>
      <c r="B41" t="str">
        <f>SGM_States!B41</f>
        <v>RI</v>
      </c>
      <c r="C41" t="str">
        <f>SGM_States!C41</f>
        <v>RhodeIsland</v>
      </c>
      <c r="D41">
        <f>SGM_States!G41</f>
        <v>0</v>
      </c>
      <c r="E41">
        <f>CG_States!E41</f>
        <v>0</v>
      </c>
      <c r="F41">
        <f t="shared" si="0"/>
        <v>0</v>
      </c>
      <c r="G41">
        <f>SGM_States!J41</f>
        <v>1</v>
      </c>
      <c r="H41">
        <f>CG_States!H41</f>
        <v>0</v>
      </c>
      <c r="I41">
        <f t="shared" si="1"/>
        <v>0</v>
      </c>
      <c r="J41">
        <f>SGM_States!M41</f>
        <v>1</v>
      </c>
      <c r="K41">
        <f>CG_States!K41</f>
        <v>1</v>
      </c>
      <c r="L41">
        <f t="shared" si="2"/>
        <v>1</v>
      </c>
      <c r="M41">
        <f>SGM_States!P41</f>
        <v>1</v>
      </c>
      <c r="N41">
        <f>CG_States!N41</f>
        <v>0</v>
      </c>
      <c r="O41">
        <f t="shared" si="3"/>
        <v>0</v>
      </c>
      <c r="P41">
        <f>SGM_States!S41</f>
        <v>1</v>
      </c>
      <c r="Q41">
        <f>CG_States!Q41</f>
        <v>0</v>
      </c>
      <c r="R41">
        <f t="shared" si="4"/>
        <v>0</v>
      </c>
      <c r="S41">
        <f t="shared" si="5"/>
        <v>1</v>
      </c>
      <c r="T41">
        <f t="shared" si="6"/>
        <v>1</v>
      </c>
    </row>
    <row r="42" spans="1:20">
      <c r="A42">
        <f>SGM_States!A42</f>
        <v>45</v>
      </c>
      <c r="B42" t="str">
        <f>SGM_States!B42</f>
        <v>SC</v>
      </c>
      <c r="C42" t="str">
        <f>SGM_States!C42</f>
        <v>SouthCarolina</v>
      </c>
      <c r="D42">
        <f>SGM_States!G42</f>
        <v>0</v>
      </c>
      <c r="E42">
        <f>CG_States!E42</f>
        <v>1</v>
      </c>
      <c r="F42">
        <f t="shared" si="0"/>
        <v>0</v>
      </c>
      <c r="G42">
        <f>SGM_States!J42</f>
        <v>0</v>
      </c>
      <c r="H42">
        <f>CG_States!H42</f>
        <v>0</v>
      </c>
      <c r="I42">
        <f t="shared" si="1"/>
        <v>0</v>
      </c>
      <c r="J42">
        <f>SGM_States!M42</f>
        <v>1</v>
      </c>
      <c r="K42">
        <f>CG_States!K42</f>
        <v>0</v>
      </c>
      <c r="L42">
        <f t="shared" si="2"/>
        <v>0</v>
      </c>
      <c r="M42">
        <f>SGM_States!P42</f>
        <v>1</v>
      </c>
      <c r="N42">
        <f>CG_States!N42</f>
        <v>0</v>
      </c>
      <c r="O42">
        <f t="shared" si="3"/>
        <v>0</v>
      </c>
      <c r="P42">
        <f>SGM_States!S42</f>
        <v>1</v>
      </c>
      <c r="Q42">
        <f>CG_States!Q42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>
      <c r="A43">
        <f>SGM_States!A43</f>
        <v>46</v>
      </c>
      <c r="B43" t="str">
        <f>SGM_States!B43</f>
        <v>SD</v>
      </c>
      <c r="C43" t="str">
        <f>SGM_States!C43</f>
        <v>SouthDakota</v>
      </c>
      <c r="D43">
        <f>SGM_States!G43</f>
        <v>0</v>
      </c>
      <c r="E43">
        <f>CG_States!E43</f>
        <v>0</v>
      </c>
      <c r="F43">
        <f t="shared" si="0"/>
        <v>0</v>
      </c>
      <c r="G43">
        <f>SGM_States!J43</f>
        <v>0</v>
      </c>
      <c r="H43">
        <f>CG_States!H43</f>
        <v>1</v>
      </c>
      <c r="I43">
        <f t="shared" si="1"/>
        <v>0</v>
      </c>
      <c r="J43">
        <f>SGM_States!M43</f>
        <v>0</v>
      </c>
      <c r="K43">
        <f>CG_States!K43</f>
        <v>0</v>
      </c>
      <c r="L43">
        <f t="shared" si="2"/>
        <v>0</v>
      </c>
      <c r="M43">
        <f>SGM_States!P43</f>
        <v>0</v>
      </c>
      <c r="N43">
        <f>CG_States!N43</f>
        <v>0</v>
      </c>
      <c r="O43">
        <f t="shared" si="3"/>
        <v>0</v>
      </c>
      <c r="P43">
        <f>SGM_States!S43</f>
        <v>0</v>
      </c>
      <c r="Q43">
        <f>CG_States!Q43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>
      <c r="A44">
        <f>SGM_States!A44</f>
        <v>47</v>
      </c>
      <c r="B44" t="str">
        <f>SGM_States!B44</f>
        <v>TN</v>
      </c>
      <c r="C44" t="str">
        <f>SGM_States!C44</f>
        <v>Tennessee</v>
      </c>
      <c r="D44">
        <f>SGM_States!G44</f>
        <v>0</v>
      </c>
      <c r="E44">
        <f>CG_States!E44</f>
        <v>1</v>
      </c>
      <c r="F44">
        <f t="shared" si="0"/>
        <v>0</v>
      </c>
      <c r="G44">
        <f>SGM_States!J44</f>
        <v>0</v>
      </c>
      <c r="H44">
        <f>CG_States!H44</f>
        <v>1</v>
      </c>
      <c r="I44">
        <f t="shared" si="1"/>
        <v>0</v>
      </c>
      <c r="J44">
        <f>SGM_States!M44</f>
        <v>0</v>
      </c>
      <c r="K44">
        <f>CG_States!K44</f>
        <v>0</v>
      </c>
      <c r="L44">
        <f t="shared" si="2"/>
        <v>0</v>
      </c>
      <c r="M44">
        <f>SGM_States!P44</f>
        <v>1</v>
      </c>
      <c r="N44">
        <f>CG_States!N44</f>
        <v>0</v>
      </c>
      <c r="O44">
        <f t="shared" si="3"/>
        <v>0</v>
      </c>
      <c r="P44">
        <f>SGM_States!S44</f>
        <v>1</v>
      </c>
      <c r="Q44">
        <f>CG_States!Q44</f>
        <v>1</v>
      </c>
      <c r="R44">
        <f t="shared" si="4"/>
        <v>1</v>
      </c>
      <c r="S44">
        <f t="shared" si="5"/>
        <v>1</v>
      </c>
      <c r="T44">
        <f t="shared" si="6"/>
        <v>1</v>
      </c>
    </row>
    <row r="45" spans="1:20">
      <c r="A45">
        <f>SGM_States!A45</f>
        <v>48</v>
      </c>
      <c r="B45" t="str">
        <f>SGM_States!B45</f>
        <v>TX</v>
      </c>
      <c r="C45" t="str">
        <f>SGM_States!C45</f>
        <v>Texas</v>
      </c>
      <c r="D45">
        <f>SGM_States!G45</f>
        <v>1</v>
      </c>
      <c r="E45">
        <f>CG_States!E45</f>
        <v>0</v>
      </c>
      <c r="F45">
        <f t="shared" si="0"/>
        <v>0</v>
      </c>
      <c r="G45">
        <f>SGM_States!J45</f>
        <v>1</v>
      </c>
      <c r="H45">
        <f>CG_States!H45</f>
        <v>1</v>
      </c>
      <c r="I45">
        <f t="shared" si="1"/>
        <v>1</v>
      </c>
      <c r="J45">
        <f>SGM_States!M45</f>
        <v>1</v>
      </c>
      <c r="K45">
        <f>CG_States!K45</f>
        <v>0</v>
      </c>
      <c r="L45">
        <f t="shared" si="2"/>
        <v>0</v>
      </c>
      <c r="M45">
        <f>SGM_States!P45</f>
        <v>1</v>
      </c>
      <c r="N45">
        <f>CG_States!N45</f>
        <v>0</v>
      </c>
      <c r="O45">
        <f t="shared" si="3"/>
        <v>0</v>
      </c>
      <c r="P45">
        <f>SGM_States!S45</f>
        <v>1</v>
      </c>
      <c r="Q45">
        <f>CG_States!Q45</f>
        <v>1</v>
      </c>
      <c r="R45">
        <f t="shared" si="4"/>
        <v>1</v>
      </c>
      <c r="S45">
        <f t="shared" si="5"/>
        <v>1</v>
      </c>
      <c r="T45">
        <f t="shared" si="6"/>
        <v>2</v>
      </c>
    </row>
    <row r="46" spans="1:20">
      <c r="A46">
        <f>SGM_States!A46</f>
        <v>49</v>
      </c>
      <c r="B46" t="str">
        <f>SGM_States!B46</f>
        <v>UT</v>
      </c>
      <c r="C46" t="str">
        <f>SGM_States!C46</f>
        <v>Utah</v>
      </c>
      <c r="D46">
        <f>SGM_States!G46</f>
        <v>0</v>
      </c>
      <c r="E46">
        <f>CG_States!E46</f>
        <v>1</v>
      </c>
      <c r="F46">
        <f t="shared" si="0"/>
        <v>0</v>
      </c>
      <c r="G46">
        <f>SGM_States!J46</f>
        <v>0</v>
      </c>
      <c r="H46">
        <f>CG_States!H46</f>
        <v>1</v>
      </c>
      <c r="I46">
        <f t="shared" si="1"/>
        <v>0</v>
      </c>
      <c r="J46">
        <f>SGM_States!M46</f>
        <v>0</v>
      </c>
      <c r="K46">
        <f>CG_States!K46</f>
        <v>1</v>
      </c>
      <c r="L46">
        <f t="shared" si="2"/>
        <v>0</v>
      </c>
      <c r="M46">
        <f>SGM_States!P46</f>
        <v>0</v>
      </c>
      <c r="N46">
        <f>CG_States!N46</f>
        <v>0</v>
      </c>
      <c r="O46">
        <f t="shared" si="3"/>
        <v>0</v>
      </c>
      <c r="P46">
        <f>SGM_States!S46</f>
        <v>1</v>
      </c>
      <c r="Q46">
        <f>CG_States!Q46</f>
        <v>1</v>
      </c>
      <c r="R46">
        <f t="shared" si="4"/>
        <v>1</v>
      </c>
      <c r="S46">
        <f t="shared" si="5"/>
        <v>1</v>
      </c>
      <c r="T46">
        <f t="shared" si="6"/>
        <v>1</v>
      </c>
    </row>
    <row r="47" spans="1:20">
      <c r="A47">
        <f>SGM_States!A47</f>
        <v>50</v>
      </c>
      <c r="B47" t="str">
        <f>SGM_States!B47</f>
        <v>VT</v>
      </c>
      <c r="C47" t="str">
        <f>SGM_States!C47</f>
        <v>Vermont</v>
      </c>
      <c r="D47">
        <f>SGM_States!G47</f>
        <v>1</v>
      </c>
      <c r="E47">
        <f>CG_States!E47</f>
        <v>0</v>
      </c>
      <c r="F47">
        <f t="shared" si="0"/>
        <v>0</v>
      </c>
      <c r="G47">
        <f>SGM_States!J47</f>
        <v>1</v>
      </c>
      <c r="H47">
        <f>CG_States!H47</f>
        <v>0</v>
      </c>
      <c r="I47">
        <f t="shared" si="1"/>
        <v>0</v>
      </c>
      <c r="J47">
        <f>SGM_States!M47</f>
        <v>1</v>
      </c>
      <c r="K47">
        <f>CG_States!K47</f>
        <v>0</v>
      </c>
      <c r="L47">
        <f t="shared" si="2"/>
        <v>0</v>
      </c>
      <c r="M47">
        <f>SGM_States!P47</f>
        <v>1</v>
      </c>
      <c r="N47">
        <f>CG_States!N47</f>
        <v>0</v>
      </c>
      <c r="O47">
        <f t="shared" si="3"/>
        <v>0</v>
      </c>
      <c r="P47">
        <f>SGM_States!S47</f>
        <v>1</v>
      </c>
      <c r="Q47">
        <f>CG_States!Q47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>
      <c r="A48">
        <f>SGM_States!A48</f>
        <v>51</v>
      </c>
      <c r="B48" t="str">
        <f>SGM_States!B48</f>
        <v>VA</v>
      </c>
      <c r="C48" t="str">
        <f>SGM_States!C48</f>
        <v>Virginia</v>
      </c>
      <c r="D48">
        <f>SGM_States!G48</f>
        <v>0</v>
      </c>
      <c r="E48">
        <f>CG_States!E48</f>
        <v>1</v>
      </c>
      <c r="F48">
        <f t="shared" si="0"/>
        <v>0</v>
      </c>
      <c r="G48">
        <f>SGM_States!J48</f>
        <v>1</v>
      </c>
      <c r="H48">
        <f>CG_States!H48</f>
        <v>0</v>
      </c>
      <c r="I48">
        <f t="shared" si="1"/>
        <v>0</v>
      </c>
      <c r="J48">
        <f>SGM_States!M48</f>
        <v>1</v>
      </c>
      <c r="K48">
        <f>CG_States!K48</f>
        <v>0</v>
      </c>
      <c r="L48">
        <f t="shared" si="2"/>
        <v>0</v>
      </c>
      <c r="M48">
        <f>SGM_States!P48</f>
        <v>1</v>
      </c>
      <c r="N48">
        <f>CG_States!N48</f>
        <v>0</v>
      </c>
      <c r="O48">
        <f t="shared" si="3"/>
        <v>0</v>
      </c>
      <c r="P48">
        <f>SGM_States!S48</f>
        <v>1</v>
      </c>
      <c r="Q48">
        <f>CG_States!Q48</f>
        <v>1</v>
      </c>
      <c r="R48">
        <f t="shared" si="4"/>
        <v>1</v>
      </c>
      <c r="S48">
        <f t="shared" si="5"/>
        <v>1</v>
      </c>
      <c r="T48">
        <f t="shared" si="6"/>
        <v>1</v>
      </c>
    </row>
    <row r="49" spans="1:20">
      <c r="A49">
        <f>SGM_States!A49</f>
        <v>53</v>
      </c>
      <c r="B49" t="str">
        <f>SGM_States!B49</f>
        <v>WA</v>
      </c>
      <c r="C49" t="str">
        <f>SGM_States!C49</f>
        <v>Washington</v>
      </c>
      <c r="D49">
        <f>SGM_States!G49</f>
        <v>0</v>
      </c>
      <c r="E49">
        <f>CG_States!E49</f>
        <v>0</v>
      </c>
      <c r="F49">
        <f t="shared" si="0"/>
        <v>0</v>
      </c>
      <c r="G49">
        <f>SGM_States!J49</f>
        <v>1</v>
      </c>
      <c r="H49">
        <f>CG_States!H49</f>
        <v>0</v>
      </c>
      <c r="I49">
        <f t="shared" si="1"/>
        <v>0</v>
      </c>
      <c r="J49">
        <f>SGM_States!M49</f>
        <v>1</v>
      </c>
      <c r="K49">
        <f>CG_States!K49</f>
        <v>0</v>
      </c>
      <c r="L49">
        <f t="shared" si="2"/>
        <v>0</v>
      </c>
      <c r="M49">
        <f>SGM_States!P49</f>
        <v>1</v>
      </c>
      <c r="N49">
        <f>CG_States!N49</f>
        <v>0</v>
      </c>
      <c r="O49">
        <f t="shared" si="3"/>
        <v>0</v>
      </c>
      <c r="P49">
        <f>SGM_States!S49</f>
        <v>1</v>
      </c>
      <c r="Q49">
        <f>CG_States!Q49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>
      <c r="A50">
        <f>SGM_States!A50</f>
        <v>54</v>
      </c>
      <c r="B50" t="str">
        <f>SGM_States!B50</f>
        <v>WV</v>
      </c>
      <c r="C50" t="str">
        <f>SGM_States!C50</f>
        <v>WestVirginia</v>
      </c>
      <c r="D50">
        <f>SGM_States!G50</f>
        <v>1</v>
      </c>
      <c r="E50">
        <f>CG_States!E50</f>
        <v>1</v>
      </c>
      <c r="F50">
        <f t="shared" si="0"/>
        <v>1</v>
      </c>
      <c r="G50">
        <f>SGM_States!J50</f>
        <v>0</v>
      </c>
      <c r="H50">
        <f>CG_States!H50</f>
        <v>0</v>
      </c>
      <c r="I50">
        <f t="shared" si="1"/>
        <v>0</v>
      </c>
      <c r="J50">
        <f>SGM_States!M50</f>
        <v>0</v>
      </c>
      <c r="K50">
        <f>CG_States!K50</f>
        <v>0</v>
      </c>
      <c r="L50">
        <f t="shared" si="2"/>
        <v>0</v>
      </c>
      <c r="M50">
        <f>SGM_States!P50</f>
        <v>1</v>
      </c>
      <c r="N50">
        <f>CG_States!N50</f>
        <v>0</v>
      </c>
      <c r="O50">
        <f t="shared" si="3"/>
        <v>0</v>
      </c>
      <c r="P50">
        <f>SGM_States!S50</f>
        <v>1</v>
      </c>
      <c r="Q50">
        <f>CG_States!Q50</f>
        <v>0</v>
      </c>
      <c r="R50">
        <f t="shared" si="4"/>
        <v>0</v>
      </c>
      <c r="S50">
        <f t="shared" si="5"/>
        <v>1</v>
      </c>
      <c r="T50">
        <f t="shared" si="6"/>
        <v>1</v>
      </c>
    </row>
    <row r="51" spans="1:20">
      <c r="A51">
        <f>SGM_States!A51</f>
        <v>55</v>
      </c>
      <c r="B51" t="str">
        <f>SGM_States!B51</f>
        <v>WI</v>
      </c>
      <c r="C51" t="str">
        <f>SGM_States!C51</f>
        <v>Wisconsin</v>
      </c>
      <c r="D51">
        <f>SGM_States!G51</f>
        <v>1</v>
      </c>
      <c r="E51">
        <f>CG_States!E51</f>
        <v>1</v>
      </c>
      <c r="F51">
        <f t="shared" si="0"/>
        <v>1</v>
      </c>
      <c r="G51">
        <f>SGM_States!J51</f>
        <v>1</v>
      </c>
      <c r="H51">
        <f>CG_States!H51</f>
        <v>0</v>
      </c>
      <c r="I51">
        <f t="shared" si="1"/>
        <v>0</v>
      </c>
      <c r="J51">
        <f>SGM_States!M51</f>
        <v>1</v>
      </c>
      <c r="K51">
        <f>CG_States!K51</f>
        <v>0</v>
      </c>
      <c r="L51">
        <f t="shared" si="2"/>
        <v>0</v>
      </c>
      <c r="M51">
        <f>SGM_States!P51</f>
        <v>1</v>
      </c>
      <c r="N51">
        <f>CG_States!N51</f>
        <v>0</v>
      </c>
      <c r="O51">
        <f t="shared" si="3"/>
        <v>0</v>
      </c>
      <c r="P51">
        <f>SGM_States!S51</f>
        <v>1</v>
      </c>
      <c r="Q51">
        <f>CG_States!Q51</f>
        <v>0</v>
      </c>
      <c r="R51">
        <f t="shared" si="4"/>
        <v>0</v>
      </c>
      <c r="S51">
        <f t="shared" si="5"/>
        <v>1</v>
      </c>
      <c r="T51">
        <f t="shared" si="6"/>
        <v>1</v>
      </c>
    </row>
    <row r="52" spans="1:20">
      <c r="A52">
        <f>SGM_States!A52</f>
        <v>56</v>
      </c>
      <c r="B52" t="str">
        <f>SGM_States!B52</f>
        <v>WY</v>
      </c>
      <c r="C52" t="str">
        <f>SGM_States!C52</f>
        <v>Wyoming</v>
      </c>
      <c r="D52">
        <f>SGM_States!G52</f>
        <v>0</v>
      </c>
      <c r="E52">
        <f>CG_States!E52</f>
        <v>1</v>
      </c>
      <c r="F52">
        <f t="shared" si="0"/>
        <v>0</v>
      </c>
      <c r="G52">
        <f>SGM_States!J52</f>
        <v>0</v>
      </c>
      <c r="H52">
        <f>CG_States!H52</f>
        <v>0</v>
      </c>
      <c r="I52">
        <f t="shared" si="1"/>
        <v>0</v>
      </c>
      <c r="J52">
        <f>SGM_States!M52</f>
        <v>0</v>
      </c>
      <c r="K52">
        <f>CG_States!K52</f>
        <v>0</v>
      </c>
      <c r="L52">
        <f t="shared" si="2"/>
        <v>0</v>
      </c>
      <c r="M52">
        <f>SGM_States!P52</f>
        <v>0</v>
      </c>
      <c r="N52">
        <f>CG_States!N52</f>
        <v>0</v>
      </c>
      <c r="O52">
        <f t="shared" si="3"/>
        <v>0</v>
      </c>
      <c r="P52">
        <f>SGM_States!S52</f>
        <v>0</v>
      </c>
      <c r="Q52">
        <f>CG_States!Q52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>
      <c r="A53">
        <f>SGM_States!A53</f>
        <v>66</v>
      </c>
      <c r="B53" t="str">
        <f>SGM_States!B53</f>
        <v>GU</v>
      </c>
      <c r="C53" t="str">
        <f>SGM_States!C53</f>
        <v>Guam</v>
      </c>
      <c r="D53">
        <f>SGM_States!G53</f>
        <v>0</v>
      </c>
      <c r="E53">
        <f>CG_States!E53</f>
        <v>0</v>
      </c>
      <c r="F53">
        <f t="shared" si="0"/>
        <v>0</v>
      </c>
      <c r="G53">
        <f>SGM_States!J53</f>
        <v>1</v>
      </c>
      <c r="H53">
        <f>CG_States!H53</f>
        <v>0</v>
      </c>
      <c r="I53">
        <f t="shared" si="1"/>
        <v>0</v>
      </c>
      <c r="J53">
        <f>SGM_States!M53</f>
        <v>1</v>
      </c>
      <c r="K53">
        <f>CG_States!K53</f>
        <v>0</v>
      </c>
      <c r="L53">
        <f t="shared" si="2"/>
        <v>0</v>
      </c>
      <c r="M53">
        <f>SGM_States!P53</f>
        <v>1</v>
      </c>
      <c r="N53">
        <f>CG_States!N53</f>
        <v>0</v>
      </c>
      <c r="O53">
        <f t="shared" si="3"/>
        <v>0</v>
      </c>
      <c r="P53">
        <f>SGM_States!S53</f>
        <v>1</v>
      </c>
      <c r="Q53">
        <f>CG_States!Q53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>
      <c r="A54">
        <f>SGM_States!A54</f>
        <v>78</v>
      </c>
      <c r="B54" t="str">
        <f>SGM_States!B54</f>
        <v>PR</v>
      </c>
      <c r="C54" t="str">
        <f>SGM_States!C54</f>
        <v>Puerto Rico</v>
      </c>
      <c r="D54">
        <f>SGM_States!G54</f>
        <v>0</v>
      </c>
      <c r="E54">
        <f>CG_States!E54</f>
        <v>0</v>
      </c>
      <c r="F54">
        <f t="shared" si="0"/>
        <v>0</v>
      </c>
      <c r="G54">
        <f>SGM_States!J54</f>
        <v>0</v>
      </c>
      <c r="H54">
        <f>CG_States!H54</f>
        <v>1</v>
      </c>
      <c r="I54">
        <f t="shared" si="1"/>
        <v>0</v>
      </c>
      <c r="J54">
        <f>SGM_States!M54</f>
        <v>0</v>
      </c>
      <c r="K54">
        <f>CG_States!K54</f>
        <v>0</v>
      </c>
      <c r="L54">
        <f t="shared" si="2"/>
        <v>0</v>
      </c>
      <c r="M54">
        <f>SGM_States!P54</f>
        <v>0</v>
      </c>
      <c r="N54">
        <f>CG_States!N54</f>
        <v>0</v>
      </c>
      <c r="O54">
        <f t="shared" si="3"/>
        <v>0</v>
      </c>
      <c r="P54">
        <f>SGM_States!S54</f>
        <v>0</v>
      </c>
      <c r="Q54">
        <f>CG_States!Q54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6" spans="1:20">
      <c r="S56">
        <f>SUM(S2:S54)</f>
        <v>23</v>
      </c>
      <c r="T56">
        <f>SUM(T2:T54)</f>
        <v>33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SGM_States</vt:lpstr>
      <vt:lpstr>FLU</vt:lpstr>
      <vt:lpstr>CG_States</vt:lpstr>
      <vt:lpstr>IO_States</vt:lpstr>
      <vt:lpstr>SDH</vt:lpstr>
      <vt:lpstr>EmSpt</vt:lpstr>
      <vt:lpstr>COG_States</vt:lpstr>
      <vt:lpstr>DEP</vt:lpstr>
      <vt:lpstr>SGMCG</vt:lpstr>
      <vt:lpstr>Medicaid_Expansion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2020-09-04T14:59:01Z</dcterms:modified>
</cp:coreProperties>
</file>