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connor.bush\Desktop\School\2020 Fall\ME507\LabTwoMotoMovin\"/>
    </mc:Choice>
  </mc:AlternateContent>
  <xr:revisionPtr revIDLastSave="0" documentId="13_ncr:1_{D0385188-0999-4072-9D0B-17842EC1A8A1}" xr6:coauthVersionLast="45" xr6:coauthVersionMax="45" xr10:uidLastSave="{00000000-0000-0000-0000-000000000000}"/>
  <bookViews>
    <workbookView xWindow="-120" yWindow="-120" windowWidth="29040" windowHeight="15840" xr2:uid="{41622D7C-1E2E-40A0-824A-A00583F2BDD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8" i="1" l="1"/>
  <c r="B29" i="1"/>
  <c r="H4" i="1"/>
  <c r="H5" i="1"/>
  <c r="H6" i="1"/>
  <c r="H7" i="1"/>
  <c r="H8" i="1"/>
  <c r="H3" i="1"/>
  <c r="G4" i="1"/>
  <c r="G5" i="1"/>
  <c r="G6" i="1"/>
  <c r="G7" i="1"/>
  <c r="G8" i="1"/>
  <c r="G3" i="1"/>
  <c r="F5" i="1"/>
  <c r="F3" i="1"/>
  <c r="F4" i="1"/>
  <c r="F6" i="1"/>
  <c r="F7" i="1"/>
  <c r="F8" i="1"/>
  <c r="C4" i="1"/>
  <c r="C5" i="1"/>
  <c r="C6" i="1"/>
  <c r="C7" i="1"/>
  <c r="C8" i="1"/>
  <c r="C3" i="1"/>
</calcChain>
</file>

<file path=xl/sharedStrings.xml><?xml version="1.0" encoding="utf-8"?>
<sst xmlns="http://schemas.openxmlformats.org/spreadsheetml/2006/main" count="21" uniqueCount="18">
  <si>
    <t># Rotation</t>
  </si>
  <si>
    <t xml:space="preserve">PWM </t>
  </si>
  <si>
    <t>input</t>
  </si>
  <si>
    <t>%</t>
  </si>
  <si>
    <t>Total run time</t>
  </si>
  <si>
    <t>Avg. Encoder sample</t>
  </si>
  <si>
    <t>ms</t>
  </si>
  <si>
    <t>#</t>
  </si>
  <si>
    <t>Speed</t>
  </si>
  <si>
    <t>RPM</t>
  </si>
  <si>
    <t>RPms</t>
  </si>
  <si>
    <t>Ticks per Rev</t>
  </si>
  <si>
    <t>TPR</t>
  </si>
  <si>
    <t>Expected</t>
  </si>
  <si>
    <t>Note: these measurements were taken by eye, counting revolutions. This explains the rather large deviation in TPR.</t>
  </si>
  <si>
    <t>Spec</t>
  </si>
  <si>
    <t>Vinput</t>
  </si>
  <si>
    <t>Note: The spec data almost aligns with the experimental data for low voltage (3V), but not for high voltage(5V). This leads me to think that the actual ouput is less than 5V.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</si>
</sst>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9"/>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0" fillId="0" borderId="1" xfId="0" applyBorder="1" applyAlignment="1">
      <alignment horizontal="center"/>
    </xf>
    <xf numFmtId="0" fontId="0" fillId="0" borderId="2" xfId="0" applyBorder="1"/>
    <xf numFmtId="0" fontId="0" fillId="0" borderId="3" xfId="0" applyBorder="1"/>
    <xf numFmtId="0" fontId="0" fillId="0" borderId="5" xfId="0" applyBorder="1" applyAlignment="1">
      <alignment horizontal="center"/>
    </xf>
    <xf numFmtId="9" fontId="0" fillId="0" borderId="1" xfId="1" applyFont="1" applyBorder="1" applyAlignment="1">
      <alignment horizontal="center"/>
    </xf>
    <xf numFmtId="11"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9" fontId="0" fillId="0" borderId="8" xfId="1" applyFont="1" applyBorder="1" applyAlignment="1">
      <alignment horizontal="center"/>
    </xf>
    <xf numFmtId="11" fontId="0" fillId="0" borderId="8" xfId="0" applyNumberFormat="1" applyBorder="1" applyAlignment="1">
      <alignment horizontal="center"/>
    </xf>
    <xf numFmtId="0" fontId="0" fillId="0" borderId="1" xfId="0" applyFill="1" applyBorder="1" applyAlignment="1">
      <alignment horizontal="center"/>
    </xf>
    <xf numFmtId="0" fontId="0" fillId="0" borderId="5" xfId="0" applyFill="1" applyBorder="1" applyAlignment="1">
      <alignment horizontal="center"/>
    </xf>
    <xf numFmtId="0" fontId="0" fillId="0" borderId="3" xfId="0" applyBorder="1" applyAlignment="1">
      <alignment horizontal="center"/>
    </xf>
    <xf numFmtId="0" fontId="2" fillId="0" borderId="1" xfId="0" applyFont="1" applyBorder="1" applyAlignment="1">
      <alignment horizontal="left" vertical="top" wrapText="1"/>
    </xf>
    <xf numFmtId="0" fontId="2" fillId="0" borderId="6"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0" fillId="0" borderId="1"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2" fillId="0" borderId="5" xfId="0" applyFont="1" applyBorder="1" applyAlignment="1">
      <alignment horizontal="left" vertical="top" wrapText="1"/>
    </xf>
    <xf numFmtId="0" fontId="2" fillId="0" borderId="7" xfId="0" applyFont="1" applyBorder="1" applyAlignment="1">
      <alignment horizontal="left" vertical="top" wrapText="1"/>
    </xf>
    <xf numFmtId="0" fontId="0" fillId="0" borderId="2" xfId="0" applyBorder="1" applyAlignment="1">
      <alignment horizontal="center"/>
    </xf>
    <xf numFmtId="0" fontId="0" fillId="0" borderId="1" xfId="0" applyFill="1" applyBorder="1" applyAlignment="1">
      <alignment horizontal="center"/>
    </xf>
    <xf numFmtId="0" fontId="0" fillId="0" borderId="6" xfId="0"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Bush - DRV8838 - 5V -</a:t>
            </a:r>
            <a:r>
              <a:rPr lang="en-US" baseline="0"/>
              <a:t> FIT0485</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Experimental</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Sheet1!$C$3:$C$8</c:f>
              <c:numCache>
                <c:formatCode>0%</c:formatCode>
                <c:ptCount val="6"/>
                <c:pt idx="0">
                  <c:v>0.19607843137254902</c:v>
                </c:pt>
                <c:pt idx="1">
                  <c:v>0.29411764705882354</c:v>
                </c:pt>
                <c:pt idx="2">
                  <c:v>0.39215686274509803</c:v>
                </c:pt>
                <c:pt idx="3">
                  <c:v>0.58823529411764708</c:v>
                </c:pt>
                <c:pt idx="4">
                  <c:v>0.78431372549019607</c:v>
                </c:pt>
                <c:pt idx="5">
                  <c:v>0.98039215686274506</c:v>
                </c:pt>
              </c:numCache>
            </c:numRef>
          </c:xVal>
          <c:yVal>
            <c:numRef>
              <c:f>Sheet1!$G$3:$G$8</c:f>
              <c:numCache>
                <c:formatCode>General</c:formatCode>
                <c:ptCount val="6"/>
                <c:pt idx="0">
                  <c:v>18.602728400165358</c:v>
                </c:pt>
                <c:pt idx="1">
                  <c:v>31.391698639693058</c:v>
                </c:pt>
                <c:pt idx="2">
                  <c:v>39.499670836076362</c:v>
                </c:pt>
                <c:pt idx="3">
                  <c:v>63.025210084033617</c:v>
                </c:pt>
                <c:pt idx="4">
                  <c:v>86.157380815623213</c:v>
                </c:pt>
                <c:pt idx="5">
                  <c:v>105.59662090813094</c:v>
                </c:pt>
              </c:numCache>
            </c:numRef>
          </c:yVal>
          <c:smooth val="0"/>
          <c:extLst>
            <c:ext xmlns:c16="http://schemas.microsoft.com/office/drawing/2014/chart" uri="{C3380CC4-5D6E-409C-BE32-E72D297353CC}">
              <c16:uniqueId val="{00000002-A6DD-44E9-92F1-3312E0259930}"/>
            </c:ext>
          </c:extLst>
        </c:ser>
        <c:ser>
          <c:idx val="1"/>
          <c:order val="1"/>
          <c:tx>
            <c:v>Spec</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Sheet1!$B$28:$B$29</c:f>
              <c:numCache>
                <c:formatCode>0%</c:formatCode>
                <c:ptCount val="2"/>
                <c:pt idx="0">
                  <c:v>1.2</c:v>
                </c:pt>
                <c:pt idx="1">
                  <c:v>0.6</c:v>
                </c:pt>
              </c:numCache>
            </c:numRef>
          </c:xVal>
          <c:yVal>
            <c:numRef>
              <c:f>Sheet1!$C$28:$C$29</c:f>
              <c:numCache>
                <c:formatCode>General</c:formatCode>
                <c:ptCount val="2"/>
                <c:pt idx="0">
                  <c:v>160</c:v>
                </c:pt>
                <c:pt idx="1">
                  <c:v>60</c:v>
                </c:pt>
              </c:numCache>
            </c:numRef>
          </c:yVal>
          <c:smooth val="0"/>
          <c:extLst>
            <c:ext xmlns:c16="http://schemas.microsoft.com/office/drawing/2014/chart" uri="{C3380CC4-5D6E-409C-BE32-E72D297353CC}">
              <c16:uniqueId val="{00000005-A6DD-44E9-92F1-3312E0259930}"/>
            </c:ext>
          </c:extLst>
        </c:ser>
        <c:dLbls>
          <c:showLegendKey val="0"/>
          <c:showVal val="0"/>
          <c:showCatName val="0"/>
          <c:showSerName val="0"/>
          <c:showPercent val="0"/>
          <c:showBubbleSize val="0"/>
        </c:dLbls>
        <c:axId val="279678840"/>
        <c:axId val="279679496"/>
      </c:scatterChart>
      <c:valAx>
        <c:axId val="279678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PWM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679496"/>
        <c:crosses val="autoZero"/>
        <c:crossBetween val="midCat"/>
      </c:valAx>
      <c:valAx>
        <c:axId val="279679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Speed [RPM]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678840"/>
        <c:crosses val="autoZero"/>
        <c:crossBetween val="midCat"/>
      </c:valAx>
      <c:spPr>
        <a:noFill/>
        <a:ln>
          <a:noFill/>
        </a:ln>
        <a:effectLst/>
      </c:spPr>
    </c:plotArea>
    <c:legend>
      <c:legendPos val="r"/>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12863</xdr:rowOff>
    </xdr:from>
    <xdr:to>
      <xdr:col>5</xdr:col>
      <xdr:colOff>285750</xdr:colOff>
      <xdr:row>23</xdr:row>
      <xdr:rowOff>89063</xdr:rowOff>
    </xdr:to>
    <xdr:graphicFrame macro="">
      <xdr:nvGraphicFramePr>
        <xdr:cNvPr id="2" name="Chart 1">
          <a:extLst>
            <a:ext uri="{FF2B5EF4-FFF2-40B4-BE49-F238E27FC236}">
              <a16:creationId xmlns:a16="http://schemas.microsoft.com/office/drawing/2014/main" id="{ED559362-C45D-4F28-9EDB-7FA4EBC521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D4766-D517-47DE-97F5-80CA88310937}">
  <dimension ref="A1:J33"/>
  <sheetViews>
    <sheetView tabSelected="1" zoomScale="87" workbookViewId="0">
      <selection activeCell="K22" sqref="K22"/>
    </sheetView>
  </sheetViews>
  <sheetFormatPr defaultRowHeight="15" x14ac:dyDescent="0.25"/>
  <cols>
    <col min="1" max="1" width="10" bestFit="1" customWidth="1"/>
    <col min="3" max="3" width="12" bestFit="1" customWidth="1"/>
    <col min="4" max="4" width="13.5703125" bestFit="1" customWidth="1"/>
    <col min="5" max="5" width="19.5703125" bestFit="1" customWidth="1"/>
  </cols>
  <sheetData>
    <row r="1" spans="1:10" x14ac:dyDescent="0.25">
      <c r="A1" s="2" t="s">
        <v>0</v>
      </c>
      <c r="B1" s="13" t="s">
        <v>1</v>
      </c>
      <c r="C1" s="13"/>
      <c r="D1" s="3" t="s">
        <v>4</v>
      </c>
      <c r="E1" s="3" t="s">
        <v>5</v>
      </c>
      <c r="F1" s="13" t="s">
        <v>8</v>
      </c>
      <c r="G1" s="13"/>
      <c r="H1" s="13" t="s">
        <v>11</v>
      </c>
      <c r="I1" s="13"/>
      <c r="J1" s="20"/>
    </row>
    <row r="2" spans="1:10" x14ac:dyDescent="0.25">
      <c r="A2" s="4" t="s">
        <v>7</v>
      </c>
      <c r="B2" s="1" t="s">
        <v>2</v>
      </c>
      <c r="C2" s="1" t="s">
        <v>3</v>
      </c>
      <c r="D2" s="1" t="s">
        <v>6</v>
      </c>
      <c r="E2" s="1" t="s">
        <v>6</v>
      </c>
      <c r="F2" s="1" t="s">
        <v>10</v>
      </c>
      <c r="G2" s="1" t="s">
        <v>9</v>
      </c>
      <c r="H2" s="1" t="s">
        <v>12</v>
      </c>
      <c r="I2" s="18" t="s">
        <v>13</v>
      </c>
      <c r="J2" s="19"/>
    </row>
    <row r="3" spans="1:10" x14ac:dyDescent="0.25">
      <c r="A3" s="4">
        <v>3</v>
      </c>
      <c r="B3" s="1">
        <v>50</v>
      </c>
      <c r="C3" s="5">
        <f>B3/255</f>
        <v>0.19607843137254902</v>
      </c>
      <c r="D3" s="1">
        <v>9676</v>
      </c>
      <c r="E3" s="1">
        <v>1.6830000000000001</v>
      </c>
      <c r="F3" s="1">
        <f>A3/D3</f>
        <v>3.1004547333608929E-4</v>
      </c>
      <c r="G3" s="1">
        <f>F3*1000*60</f>
        <v>18.602728400165358</v>
      </c>
      <c r="H3" s="1">
        <f t="shared" ref="H3:H8" si="0" xml:space="preserve"> D3/E3/A3</f>
        <v>1916.4190928896812</v>
      </c>
      <c r="I3" s="18">
        <v>1920</v>
      </c>
      <c r="J3" s="19"/>
    </row>
    <row r="4" spans="1:10" x14ac:dyDescent="0.25">
      <c r="A4" s="4">
        <v>3</v>
      </c>
      <c r="B4" s="1">
        <v>75</v>
      </c>
      <c r="C4" s="5">
        <f t="shared" ref="C4:C8" si="1">B4/255</f>
        <v>0.29411764705882354</v>
      </c>
      <c r="D4" s="1">
        <v>5734</v>
      </c>
      <c r="E4" s="1">
        <v>1.0189999999999999</v>
      </c>
      <c r="F4" s="1">
        <f t="shared" ref="F4:F8" si="2">A4/D4</f>
        <v>5.2319497732821764E-4</v>
      </c>
      <c r="G4" s="1">
        <f t="shared" ref="G4:G8" si="3">F4*1000*60</f>
        <v>31.391698639693058</v>
      </c>
      <c r="H4" s="1">
        <f t="shared" si="0"/>
        <v>1875.6951259404648</v>
      </c>
      <c r="I4" s="14" t="s">
        <v>14</v>
      </c>
      <c r="J4" s="15"/>
    </row>
    <row r="5" spans="1:10" ht="15" customHeight="1" x14ac:dyDescent="0.25">
      <c r="A5" s="4">
        <v>3</v>
      </c>
      <c r="B5" s="1">
        <v>100</v>
      </c>
      <c r="C5" s="5">
        <f t="shared" si="1"/>
        <v>0.39215686274509803</v>
      </c>
      <c r="D5" s="1">
        <v>4557</v>
      </c>
      <c r="E5" s="6">
        <v>0.78400000000000003</v>
      </c>
      <c r="F5" s="1">
        <f>A5/D5</f>
        <v>6.583278472679394E-4</v>
      </c>
      <c r="G5" s="1">
        <f t="shared" si="3"/>
        <v>39.499670836076362</v>
      </c>
      <c r="H5" s="1">
        <f t="shared" si="0"/>
        <v>1937.5</v>
      </c>
      <c r="I5" s="14"/>
      <c r="J5" s="15"/>
    </row>
    <row r="6" spans="1:10" x14ac:dyDescent="0.25">
      <c r="A6" s="4">
        <v>5</v>
      </c>
      <c r="B6" s="1">
        <v>150</v>
      </c>
      <c r="C6" s="5">
        <f t="shared" si="1"/>
        <v>0.58823529411764708</v>
      </c>
      <c r="D6" s="1">
        <v>4760</v>
      </c>
      <c r="E6" s="6">
        <v>0.496</v>
      </c>
      <c r="F6" s="1">
        <f t="shared" si="2"/>
        <v>1.0504201680672268E-3</v>
      </c>
      <c r="G6" s="1">
        <f t="shared" si="3"/>
        <v>63.025210084033617</v>
      </c>
      <c r="H6" s="1">
        <f t="shared" si="0"/>
        <v>1919.3548387096773</v>
      </c>
      <c r="I6" s="14"/>
      <c r="J6" s="15"/>
    </row>
    <row r="7" spans="1:10" x14ac:dyDescent="0.25">
      <c r="A7" s="4">
        <v>5</v>
      </c>
      <c r="B7" s="1">
        <v>200</v>
      </c>
      <c r="C7" s="5">
        <f t="shared" si="1"/>
        <v>0.78431372549019607</v>
      </c>
      <c r="D7" s="1">
        <v>3482</v>
      </c>
      <c r="E7" s="6">
        <v>0.35</v>
      </c>
      <c r="F7" s="1">
        <f t="shared" si="2"/>
        <v>1.4359563469270534E-3</v>
      </c>
      <c r="G7" s="1">
        <f t="shared" si="3"/>
        <v>86.157380815623213</v>
      </c>
      <c r="H7" s="1">
        <f t="shared" si="0"/>
        <v>1989.7142857142858</v>
      </c>
      <c r="I7" s="14"/>
      <c r="J7" s="15"/>
    </row>
    <row r="8" spans="1:10" ht="15.75" thickBot="1" x14ac:dyDescent="0.3">
      <c r="A8" s="7">
        <v>5</v>
      </c>
      <c r="B8" s="8">
        <v>250</v>
      </c>
      <c r="C8" s="9">
        <f t="shared" si="1"/>
        <v>0.98039215686274506</v>
      </c>
      <c r="D8" s="8">
        <v>2841</v>
      </c>
      <c r="E8" s="10">
        <v>0.25</v>
      </c>
      <c r="F8" s="8">
        <f t="shared" si="2"/>
        <v>1.7599436818021823E-3</v>
      </c>
      <c r="G8" s="8">
        <f t="shared" si="3"/>
        <v>105.59662090813094</v>
      </c>
      <c r="H8" s="8">
        <f t="shared" si="0"/>
        <v>2272.8000000000002</v>
      </c>
      <c r="I8" s="16"/>
      <c r="J8" s="17"/>
    </row>
    <row r="25" spans="1:4" ht="15.75" thickBot="1" x14ac:dyDescent="0.3"/>
    <row r="26" spans="1:4" x14ac:dyDescent="0.25">
      <c r="A26" s="23" t="s">
        <v>15</v>
      </c>
      <c r="B26" s="13"/>
      <c r="C26" s="13"/>
      <c r="D26" s="20"/>
    </row>
    <row r="27" spans="1:4" x14ac:dyDescent="0.25">
      <c r="A27" s="12" t="s">
        <v>16</v>
      </c>
      <c r="B27" s="11" t="s">
        <v>3</v>
      </c>
      <c r="C27" s="24" t="s">
        <v>9</v>
      </c>
      <c r="D27" s="25"/>
    </row>
    <row r="28" spans="1:4" x14ac:dyDescent="0.25">
      <c r="A28" s="4">
        <v>6</v>
      </c>
      <c r="B28" s="5">
        <f>A28/5</f>
        <v>1.2</v>
      </c>
      <c r="C28" s="18">
        <v>160</v>
      </c>
      <c r="D28" s="19"/>
    </row>
    <row r="29" spans="1:4" x14ac:dyDescent="0.25">
      <c r="A29" s="4">
        <v>3</v>
      </c>
      <c r="B29" s="5">
        <f>A29/5</f>
        <v>0.6</v>
      </c>
      <c r="C29" s="18">
        <v>60</v>
      </c>
      <c r="D29" s="19"/>
    </row>
    <row r="30" spans="1:4" x14ac:dyDescent="0.25">
      <c r="A30" s="21" t="s">
        <v>17</v>
      </c>
      <c r="B30" s="14"/>
      <c r="C30" s="14"/>
      <c r="D30" s="15"/>
    </row>
    <row r="31" spans="1:4" x14ac:dyDescent="0.25">
      <c r="A31" s="21"/>
      <c r="B31" s="14"/>
      <c r="C31" s="14"/>
      <c r="D31" s="15"/>
    </row>
    <row r="32" spans="1:4" x14ac:dyDescent="0.25">
      <c r="A32" s="21"/>
      <c r="B32" s="14"/>
      <c r="C32" s="14"/>
      <c r="D32" s="15"/>
    </row>
    <row r="33" spans="1:4" ht="15.75" thickBot="1" x14ac:dyDescent="0.3">
      <c r="A33" s="22"/>
      <c r="B33" s="16"/>
      <c r="C33" s="16"/>
      <c r="D33" s="17"/>
    </row>
  </sheetData>
  <mergeCells count="11">
    <mergeCell ref="A30:D33"/>
    <mergeCell ref="A26:D26"/>
    <mergeCell ref="C27:D27"/>
    <mergeCell ref="C28:D28"/>
    <mergeCell ref="C29:D29"/>
    <mergeCell ref="B1:C1"/>
    <mergeCell ref="F1:G1"/>
    <mergeCell ref="I4:J8"/>
    <mergeCell ref="I3:J3"/>
    <mergeCell ref="I2:J2"/>
    <mergeCell ref="H1:J1"/>
  </mergeCells>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connor.bush</dc:creator>
  <cp:lastModifiedBy>connor.bush</cp:lastModifiedBy>
  <cp:lastPrinted>2020-10-27T22:06:07Z</cp:lastPrinted>
  <dcterms:created xsi:type="dcterms:W3CDTF">2020-10-26T18:05:33Z</dcterms:created>
  <dcterms:modified xsi:type="dcterms:W3CDTF">2020-10-28T23:01:34Z</dcterms:modified>
</cp:coreProperties>
</file>